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_rels/sheet10.xml.rels" ContentType="application/vnd.openxmlformats-package.relationships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17.xml" ContentType="application/vnd.openxmlformats-officedocument.spreadsheetml.worksheet+xml"/>
  <Override PartName="/xl/worksheets/sheet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10.xml" ContentType="application/vnd.openxmlformats-officedocument.spreadsheetml.comments+xml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PMTFEB" sheetId="1" state="visible" r:id="rId2"/>
    <sheet name="PMT0(A)" sheetId="2" state="visible" r:id="rId3"/>
    <sheet name="PMT2(D)" sheetId="3" state="visible" r:id="rId4"/>
    <sheet name="PMT1(B)" sheetId="4" state="visible" r:id="rId5"/>
    <sheet name="PMT3(C)" sheetId="5" state="visible" r:id="rId6"/>
    <sheet name="EC-H(R)" sheetId="6" state="visible" r:id="rId7"/>
    <sheet name="EC-H" sheetId="7" state="visible" r:id="rId8"/>
    <sheet name="Maps" sheetId="8" state="visible" r:id="rId9"/>
    <sheet name="FEB" sheetId="9" state="visible" r:id="rId10"/>
    <sheet name="BaseboardH" sheetId="10" state="visible" r:id="rId11"/>
    <sheet name="BackBoard" sheetId="11" state="visible" r:id="rId12"/>
    <sheet name="ECSEARRAY" sheetId="12" state="visible" r:id="rId13"/>
    <sheet name="ECSEARRAYH" sheetId="13" state="visible" r:id="rId14"/>
    <sheet name="Baseboard" sheetId="14" state="visible" r:id="rId15"/>
    <sheet name="OxTesterR" sheetId="15" state="visible" r:id="rId16"/>
    <sheet name="OxTesterH" sheetId="16" state="visible" r:id="rId17"/>
    <sheet name="TB-Maps" sheetId="17" state="visible" r:id="rId18"/>
  </sheets>
  <definedNames>
    <definedName function="false" hidden="false" localSheetId="7" name="_xlnm.Print_Area" vbProcedure="false">Maps!$A$1:$S$22</definedName>
    <definedName function="false" hidden="false" localSheetId="16" name="_xlnm.Print_Area" vbProcedure="false">'TB-Maps'!$A$1:$S$22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The anode numbers are reversed wrt to the schematic  get  the mapping correct. Is the schematic correct?</t>
        </r>
      </text>
    </comment>
  </commentList>
</comments>
</file>

<file path=xl/sharedStrings.xml><?xml version="1.0" encoding="utf-8"?>
<sst xmlns="http://schemas.openxmlformats.org/spreadsheetml/2006/main" count="4827" uniqueCount="1424">
  <si>
    <t xml:space="preserve">PMT</t>
  </si>
  <si>
    <t xml:space="preserve">Anode</t>
  </si>
  <si>
    <t xml:space="preserve">J1/J2</t>
  </si>
  <si>
    <t xml:space="preserve">FEB Connector</t>
  </si>
  <si>
    <t xml:space="preserve">FEB pin</t>
  </si>
  <si>
    <t xml:space="preserve">NET-Name</t>
  </si>
  <si>
    <t xml:space="preserve">CLARO</t>
  </si>
  <si>
    <t xml:space="preserve">Ch</t>
  </si>
  <si>
    <t xml:space="preserve">FEB-Output</t>
  </si>
  <si>
    <t xml:space="preserve">SEARRAY</t>
  </si>
  <si>
    <t xml:space="preserve">A</t>
  </si>
  <si>
    <t xml:space="preserve">J2</t>
  </si>
  <si>
    <t xml:space="preserve">FEB2 J2</t>
  </si>
  <si>
    <t xml:space="preserve">in32</t>
  </si>
  <si>
    <t xml:space="preserve">U4</t>
  </si>
  <si>
    <t xml:space="preserve">H2-67</t>
  </si>
  <si>
    <t xml:space="preserve">in34</t>
  </si>
  <si>
    <t xml:space="preserve">H2-69</t>
  </si>
  <si>
    <t xml:space="preserve">in33</t>
  </si>
  <si>
    <t xml:space="preserve">U5</t>
  </si>
  <si>
    <t xml:space="preserve">H2-68</t>
  </si>
  <si>
    <t xml:space="preserve">in35</t>
  </si>
  <si>
    <t xml:space="preserve">H2-70</t>
  </si>
  <si>
    <t xml:space="preserve">J1</t>
  </si>
  <si>
    <t xml:space="preserve">FEB1 J2</t>
  </si>
  <si>
    <t xml:space="preserve">H1-69</t>
  </si>
  <si>
    <t xml:space="preserve">H1-67</t>
  </si>
  <si>
    <t xml:space="preserve">H1-70</t>
  </si>
  <si>
    <t xml:space="preserve">H1-68</t>
  </si>
  <si>
    <t xml:space="preserve">in36</t>
  </si>
  <si>
    <t xml:space="preserve">H2-71</t>
  </si>
  <si>
    <t xml:space="preserve">in38</t>
  </si>
  <si>
    <t xml:space="preserve">H2-73</t>
  </si>
  <si>
    <t xml:space="preserve">in37</t>
  </si>
  <si>
    <t xml:space="preserve">H2-72</t>
  </si>
  <si>
    <t xml:space="preserve">in39</t>
  </si>
  <si>
    <t xml:space="preserve">H2-74</t>
  </si>
  <si>
    <t xml:space="preserve">H1-73</t>
  </si>
  <si>
    <t xml:space="preserve">H1-71</t>
  </si>
  <si>
    <t xml:space="preserve">H1-74</t>
  </si>
  <si>
    <t xml:space="preserve">H1-72</t>
  </si>
  <si>
    <t xml:space="preserve">in40</t>
  </si>
  <si>
    <t xml:space="preserve">H2-75</t>
  </si>
  <si>
    <t xml:space="preserve">in42</t>
  </si>
  <si>
    <t xml:space="preserve">H2-77</t>
  </si>
  <si>
    <t xml:space="preserve">in41</t>
  </si>
  <si>
    <t xml:space="preserve">H2-76</t>
  </si>
  <si>
    <t xml:space="preserve">in43</t>
  </si>
  <si>
    <t xml:space="preserve">H2-78</t>
  </si>
  <si>
    <t xml:space="preserve">H1-77</t>
  </si>
  <si>
    <t xml:space="preserve">H1-75</t>
  </si>
  <si>
    <t xml:space="preserve">H1-78</t>
  </si>
  <si>
    <t xml:space="preserve">H1-76</t>
  </si>
  <si>
    <t xml:space="preserve">in44</t>
  </si>
  <si>
    <t xml:space="preserve">H2-79</t>
  </si>
  <si>
    <t xml:space="preserve">in46</t>
  </si>
  <si>
    <t xml:space="preserve">H2-81</t>
  </si>
  <si>
    <t xml:space="preserve">in47</t>
  </si>
  <si>
    <t xml:space="preserve">H2-82</t>
  </si>
  <si>
    <t xml:space="preserve">in45</t>
  </si>
  <si>
    <t xml:space="preserve">H2-80</t>
  </si>
  <si>
    <t xml:space="preserve">H1-79</t>
  </si>
  <si>
    <t xml:space="preserve">H1-81</t>
  </si>
  <si>
    <t xml:space="preserve">H1-82</t>
  </si>
  <si>
    <t xml:space="preserve">H1-80</t>
  </si>
  <si>
    <t xml:space="preserve">in50</t>
  </si>
  <si>
    <t xml:space="preserve">U6</t>
  </si>
  <si>
    <t xml:space="preserve">H2-85</t>
  </si>
  <si>
    <t xml:space="preserve">in48</t>
  </si>
  <si>
    <t xml:space="preserve">H2-83</t>
  </si>
  <si>
    <t xml:space="preserve">in51</t>
  </si>
  <si>
    <t xml:space="preserve">U7</t>
  </si>
  <si>
    <t xml:space="preserve">H2-86</t>
  </si>
  <si>
    <t xml:space="preserve">in49</t>
  </si>
  <si>
    <t xml:space="preserve">H2-84</t>
  </si>
  <si>
    <t xml:space="preserve">H1-83</t>
  </si>
  <si>
    <t xml:space="preserve">H1-85</t>
  </si>
  <si>
    <t xml:space="preserve">H1-84</t>
  </si>
  <si>
    <t xml:space="preserve">H1-86</t>
  </si>
  <si>
    <t xml:space="preserve">in54</t>
  </si>
  <si>
    <t xml:space="preserve">H2-89</t>
  </si>
  <si>
    <t xml:space="preserve">in52</t>
  </si>
  <si>
    <t xml:space="preserve">H2-87</t>
  </si>
  <si>
    <t xml:space="preserve">in55</t>
  </si>
  <si>
    <t xml:space="preserve">H2-90</t>
  </si>
  <si>
    <t xml:space="preserve">in53</t>
  </si>
  <si>
    <t xml:space="preserve">H2-88</t>
  </si>
  <si>
    <t xml:space="preserve">H1-87</t>
  </si>
  <si>
    <t xml:space="preserve">H1-89</t>
  </si>
  <si>
    <t xml:space="preserve">H1-88</t>
  </si>
  <si>
    <t xml:space="preserve">H1-90</t>
  </si>
  <si>
    <t xml:space="preserve">in58</t>
  </si>
  <si>
    <t xml:space="preserve">H2-93</t>
  </si>
  <si>
    <t xml:space="preserve">in56</t>
  </si>
  <si>
    <t xml:space="preserve">H2-91</t>
  </si>
  <si>
    <t xml:space="preserve">in59</t>
  </si>
  <si>
    <t xml:space="preserve">H2-94</t>
  </si>
  <si>
    <t xml:space="preserve">in57</t>
  </si>
  <si>
    <t xml:space="preserve">H2-92</t>
  </si>
  <si>
    <t xml:space="preserve">H1-91</t>
  </si>
  <si>
    <t xml:space="preserve">H1-93</t>
  </si>
  <si>
    <t xml:space="preserve">H1-92</t>
  </si>
  <si>
    <t xml:space="preserve">H1-94</t>
  </si>
  <si>
    <t xml:space="preserve">in62</t>
  </si>
  <si>
    <t xml:space="preserve">H2-97</t>
  </si>
  <si>
    <t xml:space="preserve">in60</t>
  </si>
  <si>
    <t xml:space="preserve">H2-95</t>
  </si>
  <si>
    <t xml:space="preserve">in63</t>
  </si>
  <si>
    <t xml:space="preserve">H2-98</t>
  </si>
  <si>
    <t xml:space="preserve">in61</t>
  </si>
  <si>
    <t xml:space="preserve">H2-96</t>
  </si>
  <si>
    <t xml:space="preserve">H1-95</t>
  </si>
  <si>
    <t xml:space="preserve">H1-97</t>
  </si>
  <si>
    <t xml:space="preserve">H1-96</t>
  </si>
  <si>
    <t xml:space="preserve">H1-98</t>
  </si>
  <si>
    <t xml:space="preserve">B</t>
  </si>
  <si>
    <t xml:space="preserve">J3</t>
  </si>
  <si>
    <t xml:space="preserve">FEB2 J1</t>
  </si>
  <si>
    <t xml:space="preserve">in30</t>
  </si>
  <si>
    <t xml:space="preserve">U2</t>
  </si>
  <si>
    <t xml:space="preserve">H2-33</t>
  </si>
  <si>
    <t xml:space="preserve">in26</t>
  </si>
  <si>
    <t xml:space="preserve">H2-29</t>
  </si>
  <si>
    <t xml:space="preserve">in22</t>
  </si>
  <si>
    <t xml:space="preserve">H2-25</t>
  </si>
  <si>
    <t xml:space="preserve">in18</t>
  </si>
  <si>
    <t xml:space="preserve">H2-21</t>
  </si>
  <si>
    <t xml:space="preserve">in12</t>
  </si>
  <si>
    <t xml:space="preserve">U0</t>
  </si>
  <si>
    <t xml:space="preserve">H2-15</t>
  </si>
  <si>
    <t xml:space="preserve">in8</t>
  </si>
  <si>
    <t xml:space="preserve">H2-11</t>
  </si>
  <si>
    <t xml:space="preserve">in4</t>
  </si>
  <si>
    <t xml:space="preserve">H2-07</t>
  </si>
  <si>
    <t xml:space="preserve">in0</t>
  </si>
  <si>
    <t xml:space="preserve">H2-03</t>
  </si>
  <si>
    <t xml:space="preserve">in28</t>
  </si>
  <si>
    <t xml:space="preserve">H2-31</t>
  </si>
  <si>
    <t xml:space="preserve">in24</t>
  </si>
  <si>
    <t xml:space="preserve">H2-27</t>
  </si>
  <si>
    <t xml:space="preserve">in20</t>
  </si>
  <si>
    <t xml:space="preserve">H2-23</t>
  </si>
  <si>
    <t xml:space="preserve">in16</t>
  </si>
  <si>
    <t xml:space="preserve">H2-19</t>
  </si>
  <si>
    <t xml:space="preserve">in14</t>
  </si>
  <si>
    <t xml:space="preserve">H2-17</t>
  </si>
  <si>
    <t xml:space="preserve">in10</t>
  </si>
  <si>
    <t xml:space="preserve">H2-13</t>
  </si>
  <si>
    <t xml:space="preserve">in6</t>
  </si>
  <si>
    <t xml:space="preserve">H2-09</t>
  </si>
  <si>
    <t xml:space="preserve">in2</t>
  </si>
  <si>
    <t xml:space="preserve">H2-05</t>
  </si>
  <si>
    <t xml:space="preserve">in31</t>
  </si>
  <si>
    <t xml:space="preserve">U3</t>
  </si>
  <si>
    <t xml:space="preserve">H2-34</t>
  </si>
  <si>
    <t xml:space="preserve">in27</t>
  </si>
  <si>
    <t xml:space="preserve">H2-30</t>
  </si>
  <si>
    <t xml:space="preserve">in23</t>
  </si>
  <si>
    <t xml:space="preserve">H2-26</t>
  </si>
  <si>
    <t xml:space="preserve">in17</t>
  </si>
  <si>
    <t xml:space="preserve">H2-20</t>
  </si>
  <si>
    <t xml:space="preserve">in13</t>
  </si>
  <si>
    <t xml:space="preserve">U1</t>
  </si>
  <si>
    <t xml:space="preserve">H2-16</t>
  </si>
  <si>
    <t xml:space="preserve">in9</t>
  </si>
  <si>
    <t xml:space="preserve">H2-12</t>
  </si>
  <si>
    <t xml:space="preserve">in5</t>
  </si>
  <si>
    <t xml:space="preserve">H2-08</t>
  </si>
  <si>
    <t xml:space="preserve">in1</t>
  </si>
  <si>
    <t xml:space="preserve">H2-04</t>
  </si>
  <si>
    <t xml:space="preserve">in29</t>
  </si>
  <si>
    <t xml:space="preserve">H2-32</t>
  </si>
  <si>
    <t xml:space="preserve">in25</t>
  </si>
  <si>
    <t xml:space="preserve">H2-28</t>
  </si>
  <si>
    <t xml:space="preserve">in21</t>
  </si>
  <si>
    <t xml:space="preserve">H2-24</t>
  </si>
  <si>
    <t xml:space="preserve">in19</t>
  </si>
  <si>
    <t xml:space="preserve">H2-22</t>
  </si>
  <si>
    <t xml:space="preserve">in15</t>
  </si>
  <si>
    <t xml:space="preserve">H2-18</t>
  </si>
  <si>
    <t xml:space="preserve">in11</t>
  </si>
  <si>
    <t xml:space="preserve">H2-14</t>
  </si>
  <si>
    <t xml:space="preserve">in7</t>
  </si>
  <si>
    <t xml:space="preserve">H2-10</t>
  </si>
  <si>
    <t xml:space="preserve">in3</t>
  </si>
  <si>
    <t xml:space="preserve">H2-06</t>
  </si>
  <si>
    <t xml:space="preserve">J4</t>
  </si>
  <si>
    <t xml:space="preserve">FEB1 J1</t>
  </si>
  <si>
    <t xml:space="preserve">H1-31</t>
  </si>
  <si>
    <t xml:space="preserve">H1-27</t>
  </si>
  <si>
    <t xml:space="preserve">H1-23</t>
  </si>
  <si>
    <t xml:space="preserve">H1-21</t>
  </si>
  <si>
    <t xml:space="preserve">H1-17</t>
  </si>
  <si>
    <t xml:space="preserve">H1-13</t>
  </si>
  <si>
    <t xml:space="preserve">H1-09</t>
  </si>
  <si>
    <t xml:space="preserve">H1-05</t>
  </si>
  <si>
    <t xml:space="preserve">H1-33</t>
  </si>
  <si>
    <t xml:space="preserve">H1-29</t>
  </si>
  <si>
    <t xml:space="preserve">H1-25</t>
  </si>
  <si>
    <t xml:space="preserve">H1-19</t>
  </si>
  <si>
    <t xml:space="preserve">H1-15</t>
  </si>
  <si>
    <t xml:space="preserve">H1-11</t>
  </si>
  <si>
    <t xml:space="preserve">H1-07</t>
  </si>
  <si>
    <t xml:space="preserve">H1-03</t>
  </si>
  <si>
    <t xml:space="preserve">H1-32</t>
  </si>
  <si>
    <t xml:space="preserve">H1-28</t>
  </si>
  <si>
    <t xml:space="preserve">H1-24</t>
  </si>
  <si>
    <t xml:space="preserve">H1-20</t>
  </si>
  <si>
    <t xml:space="preserve">H1-18</t>
  </si>
  <si>
    <t xml:space="preserve">H1-14</t>
  </si>
  <si>
    <t xml:space="preserve">H1-10</t>
  </si>
  <si>
    <t xml:space="preserve">H1-06</t>
  </si>
  <si>
    <t xml:space="preserve">H1-34</t>
  </si>
  <si>
    <t xml:space="preserve">H1-30</t>
  </si>
  <si>
    <t xml:space="preserve">H1-26</t>
  </si>
  <si>
    <t xml:space="preserve">H1-22</t>
  </si>
  <si>
    <t xml:space="preserve">H1-16</t>
  </si>
  <si>
    <t xml:space="preserve">H1-12</t>
  </si>
  <si>
    <t xml:space="preserve">H1-08</t>
  </si>
  <si>
    <t xml:space="preserve">H1-04</t>
  </si>
  <si>
    <t xml:space="preserve">C</t>
  </si>
  <si>
    <t xml:space="preserve">J5</t>
  </si>
  <si>
    <t xml:space="preserve">FEB3 J2</t>
  </si>
  <si>
    <t xml:space="preserve">H3-68</t>
  </si>
  <si>
    <t xml:space="preserve">H3-72</t>
  </si>
  <si>
    <t xml:space="preserve">H3-76</t>
  </si>
  <si>
    <t xml:space="preserve">H3-80</t>
  </si>
  <si>
    <t xml:space="preserve">H3-86</t>
  </si>
  <si>
    <t xml:space="preserve">H3-90</t>
  </si>
  <si>
    <t xml:space="preserve">H3-94</t>
  </si>
  <si>
    <t xml:space="preserve">H3-98</t>
  </si>
  <si>
    <t xml:space="preserve">H3-70</t>
  </si>
  <si>
    <t xml:space="preserve">H3-74</t>
  </si>
  <si>
    <t xml:space="preserve">H3-78</t>
  </si>
  <si>
    <t xml:space="preserve">H3-82</t>
  </si>
  <si>
    <t xml:space="preserve">H3-84</t>
  </si>
  <si>
    <t xml:space="preserve">H3-88</t>
  </si>
  <si>
    <t xml:space="preserve">H3-92</t>
  </si>
  <si>
    <t xml:space="preserve">H3-96</t>
  </si>
  <si>
    <t xml:space="preserve">H3-67</t>
  </si>
  <si>
    <t xml:space="preserve">H3-71</t>
  </si>
  <si>
    <t xml:space="preserve">H3-75</t>
  </si>
  <si>
    <t xml:space="preserve">H3-81</t>
  </si>
  <si>
    <t xml:space="preserve">H3-85</t>
  </si>
  <si>
    <t xml:space="preserve">H3-89</t>
  </si>
  <si>
    <t xml:space="preserve">H3-93</t>
  </si>
  <si>
    <t xml:space="preserve">H3-97</t>
  </si>
  <si>
    <t xml:space="preserve">H3-69</t>
  </si>
  <si>
    <t xml:space="preserve">H3-73</t>
  </si>
  <si>
    <t xml:space="preserve">H3-77</t>
  </si>
  <si>
    <t xml:space="preserve">H3-79</t>
  </si>
  <si>
    <t xml:space="preserve">H3-83</t>
  </si>
  <si>
    <t xml:space="preserve">H3-87</t>
  </si>
  <si>
    <t xml:space="preserve">H3-91</t>
  </si>
  <si>
    <t xml:space="preserve">H3-95</t>
  </si>
  <si>
    <t xml:space="preserve">J6</t>
  </si>
  <si>
    <t xml:space="preserve">FEB4 J2</t>
  </si>
  <si>
    <t xml:space="preserve">H4-70</t>
  </si>
  <si>
    <t xml:space="preserve">H4-74</t>
  </si>
  <si>
    <t xml:space="preserve">H4-78</t>
  </si>
  <si>
    <t xml:space="preserve">H4-80</t>
  </si>
  <si>
    <t xml:space="preserve">H4-84</t>
  </si>
  <si>
    <t xml:space="preserve">H4-88</t>
  </si>
  <si>
    <t xml:space="preserve">H4-92</t>
  </si>
  <si>
    <t xml:space="preserve">H4-96</t>
  </si>
  <si>
    <t xml:space="preserve">H4-68</t>
  </si>
  <si>
    <t xml:space="preserve">H4-72</t>
  </si>
  <si>
    <t xml:space="preserve">H4-76</t>
  </si>
  <si>
    <t xml:space="preserve">H4-82</t>
  </si>
  <si>
    <t xml:space="preserve">H4-86</t>
  </si>
  <si>
    <t xml:space="preserve">H4-90</t>
  </si>
  <si>
    <t xml:space="preserve">H4-94</t>
  </si>
  <si>
    <t xml:space="preserve">H4-98</t>
  </si>
  <si>
    <t xml:space="preserve">H4-69</t>
  </si>
  <si>
    <t xml:space="preserve">H4-73</t>
  </si>
  <si>
    <t xml:space="preserve">H4-77</t>
  </si>
  <si>
    <t xml:space="preserve">H4-81</t>
  </si>
  <si>
    <t xml:space="preserve">H4-83</t>
  </si>
  <si>
    <t xml:space="preserve">H4-87</t>
  </si>
  <si>
    <t xml:space="preserve">H4-91</t>
  </si>
  <si>
    <t xml:space="preserve">H4-95</t>
  </si>
  <si>
    <t xml:space="preserve">H4-67</t>
  </si>
  <si>
    <t xml:space="preserve">H4-71</t>
  </si>
  <si>
    <t xml:space="preserve">H4-75</t>
  </si>
  <si>
    <t xml:space="preserve">H4-79</t>
  </si>
  <si>
    <t xml:space="preserve">H4-85</t>
  </si>
  <si>
    <t xml:space="preserve">H4-89</t>
  </si>
  <si>
    <t xml:space="preserve">H4-93</t>
  </si>
  <si>
    <t xml:space="preserve">H4-97</t>
  </si>
  <si>
    <t xml:space="preserve">D</t>
  </si>
  <si>
    <t xml:space="preserve">J8</t>
  </si>
  <si>
    <t xml:space="preserve">FEB3 J1</t>
  </si>
  <si>
    <t xml:space="preserve">H3-34</t>
  </si>
  <si>
    <t xml:space="preserve">H3-32</t>
  </si>
  <si>
    <t xml:space="preserve">H3-33</t>
  </si>
  <si>
    <t xml:space="preserve">H3-31</t>
  </si>
  <si>
    <t xml:space="preserve">J7</t>
  </si>
  <si>
    <t xml:space="preserve">FEB4 J1</t>
  </si>
  <si>
    <t xml:space="preserve">H4-32</t>
  </si>
  <si>
    <t xml:space="preserve">H4-34</t>
  </si>
  <si>
    <t xml:space="preserve">H4-31</t>
  </si>
  <si>
    <t xml:space="preserve">H4-33</t>
  </si>
  <si>
    <t xml:space="preserve">H3-30</t>
  </si>
  <si>
    <t xml:space="preserve">H3-28</t>
  </si>
  <si>
    <t xml:space="preserve">H3-29</t>
  </si>
  <si>
    <t xml:space="preserve">H3-27</t>
  </si>
  <si>
    <t xml:space="preserve">H4-28</t>
  </si>
  <si>
    <t xml:space="preserve">H4-30</t>
  </si>
  <si>
    <t xml:space="preserve">H4-27</t>
  </si>
  <si>
    <t xml:space="preserve">H4-29</t>
  </si>
  <si>
    <t xml:space="preserve">H3-26</t>
  </si>
  <si>
    <t xml:space="preserve">H3-24</t>
  </si>
  <si>
    <t xml:space="preserve">H3-25</t>
  </si>
  <si>
    <t xml:space="preserve">H3-23</t>
  </si>
  <si>
    <t xml:space="preserve">H4-24</t>
  </si>
  <si>
    <t xml:space="preserve">H4-26</t>
  </si>
  <si>
    <t xml:space="preserve">H4-23</t>
  </si>
  <si>
    <t xml:space="preserve">H4-25</t>
  </si>
  <si>
    <t xml:space="preserve">H3-22</t>
  </si>
  <si>
    <t xml:space="preserve">H3-20</t>
  </si>
  <si>
    <t xml:space="preserve">In16</t>
  </si>
  <si>
    <t xml:space="preserve">H3-19</t>
  </si>
  <si>
    <t xml:space="preserve">H3-21</t>
  </si>
  <si>
    <t xml:space="preserve">H4-22</t>
  </si>
  <si>
    <t xml:space="preserve">H4-20</t>
  </si>
  <si>
    <t xml:space="preserve">H4-19</t>
  </si>
  <si>
    <t xml:space="preserve">H4-21</t>
  </si>
  <si>
    <t xml:space="preserve">H3-16</t>
  </si>
  <si>
    <t xml:space="preserve">H3-18</t>
  </si>
  <si>
    <t xml:space="preserve">H3-15</t>
  </si>
  <si>
    <t xml:space="preserve">H3-17</t>
  </si>
  <si>
    <t xml:space="preserve">H4-18</t>
  </si>
  <si>
    <t xml:space="preserve">H4-16</t>
  </si>
  <si>
    <t xml:space="preserve">H4-17</t>
  </si>
  <si>
    <t xml:space="preserve">H4-15</t>
  </si>
  <si>
    <t xml:space="preserve">H3-12</t>
  </si>
  <si>
    <t xml:space="preserve">H3-14</t>
  </si>
  <si>
    <t xml:space="preserve">H3-11</t>
  </si>
  <si>
    <t xml:space="preserve">H3-13</t>
  </si>
  <si>
    <t xml:space="preserve">H4-14</t>
  </si>
  <si>
    <t xml:space="preserve">H4-12</t>
  </si>
  <si>
    <t xml:space="preserve">H4-13</t>
  </si>
  <si>
    <t xml:space="preserve">H4-11</t>
  </si>
  <si>
    <t xml:space="preserve">H3-08</t>
  </si>
  <si>
    <t xml:space="preserve">H3-10</t>
  </si>
  <si>
    <t xml:space="preserve">H3-07</t>
  </si>
  <si>
    <t xml:space="preserve">H3-09</t>
  </si>
  <si>
    <t xml:space="preserve">H4-10</t>
  </si>
  <si>
    <t xml:space="preserve">H4-08</t>
  </si>
  <si>
    <t xml:space="preserve">H4-09</t>
  </si>
  <si>
    <t xml:space="preserve">H4-07</t>
  </si>
  <si>
    <t xml:space="preserve">H3-04</t>
  </si>
  <si>
    <t xml:space="preserve">H3-06</t>
  </si>
  <si>
    <t xml:space="preserve">H3-03</t>
  </si>
  <si>
    <t xml:space="preserve">H3-05</t>
  </si>
  <si>
    <t xml:space="preserve">H4-06</t>
  </si>
  <si>
    <t xml:space="preserve">H4-04</t>
  </si>
  <si>
    <t xml:space="preserve">H4-05</t>
  </si>
  <si>
    <t xml:space="preserve">H4-03</t>
  </si>
  <si>
    <t xml:space="preserve">FEB [1,4]</t>
  </si>
  <si>
    <t xml:space="preserve">FEB J[1,2]</t>
  </si>
  <si>
    <t xml:space="preserve">FEB input pin</t>
  </si>
  <si>
    <t xml:space="preserve">FEB BackB pin</t>
  </si>
  <si>
    <t xml:space="preserve">FPGA.EC0</t>
  </si>
  <si>
    <t xml:space="preserve">FPGA.PIN.EC0</t>
  </si>
  <si>
    <t xml:space="preserve">FPGA.EC1</t>
  </si>
  <si>
    <t xml:space="preserve">FPGA.PIN.EC1</t>
  </si>
  <si>
    <t xml:space="preserve">FPGA.EC2</t>
  </si>
  <si>
    <t xml:space="preserve">FPGA.PIN.EC2</t>
  </si>
  <si>
    <t xml:space="preserve">FPGA.EC3</t>
  </si>
  <si>
    <t xml:space="preserve">FPGA.PIN.EC3</t>
  </si>
  <si>
    <t xml:space="preserve">Frame.EC0</t>
  </si>
  <si>
    <t xml:space="preserve">Bit.EC0</t>
  </si>
  <si>
    <t xml:space="preserve">Frame.EC1</t>
  </si>
  <si>
    <t xml:space="preserve">Bit.EC1</t>
  </si>
  <si>
    <t xml:space="preserve">Frame.EC2</t>
  </si>
  <si>
    <t xml:space="preserve">Bit.EC2</t>
  </si>
  <si>
    <t xml:space="preserve">Frame.EC3</t>
  </si>
  <si>
    <t xml:space="preserve">Bit.EC3</t>
  </si>
  <si>
    <t xml:space="preserve">FEB[1,4]</t>
  </si>
  <si>
    <t xml:space="preserve">H</t>
  </si>
  <si>
    <t xml:space="preserve">FEB/CLARO/CHANNEL</t>
  </si>
  <si>
    <t xml:space="preserve">Output pin</t>
  </si>
  <si>
    <t xml:space="preserve">Input Connector J[1,2]</t>
  </si>
  <si>
    <t xml:space="preserve">Input pin</t>
  </si>
  <si>
    <t xml:space="preserve">FEB</t>
  </si>
  <si>
    <t xml:space="preserve">FEB J[12]</t>
  </si>
  <si>
    <t xml:space="preserve">BaseB J[1,8]</t>
  </si>
  <si>
    <t xml:space="preserve">EC</t>
  </si>
  <si>
    <t xml:space="preserve">FPGA</t>
  </si>
  <si>
    <t xml:space="preserve">FPGA IO</t>
  </si>
  <si>
    <t xml:space="preserve">Net</t>
  </si>
  <si>
    <t xml:space="preserve">GBT frame</t>
  </si>
  <si>
    <t xml:space="preserve">GBT bit</t>
  </si>
  <si>
    <t xml:space="preserve">PD</t>
  </si>
  <si>
    <t xml:space="preserve">L17</t>
  </si>
  <si>
    <t xml:space="preserve">DTM0_PD&lt;2&gt;</t>
  </si>
  <si>
    <t xml:space="preserve">J16</t>
  </si>
  <si>
    <t xml:space="preserve">DTM0_PD&lt;31&gt;</t>
  </si>
  <si>
    <t xml:space="preserve">K16</t>
  </si>
  <si>
    <t xml:space="preserve">DTM0_PD&lt;6&gt;</t>
  </si>
  <si>
    <t xml:space="preserve">C16</t>
  </si>
  <si>
    <t xml:space="preserve">DTM0_PD&lt;48&gt;</t>
  </si>
  <si>
    <t xml:space="preserve">C17</t>
  </si>
  <si>
    <t xml:space="preserve">DTM0_PD&lt;40&gt;</t>
  </si>
  <si>
    <t xml:space="preserve">B17</t>
  </si>
  <si>
    <t xml:space="preserve">DTM0_PD&lt;44&gt;</t>
  </si>
  <si>
    <t xml:space="preserve">M17</t>
  </si>
  <si>
    <t xml:space="preserve">DTM0_PD&lt;4&gt;</t>
  </si>
  <si>
    <t xml:space="preserve">L19</t>
  </si>
  <si>
    <t xml:space="preserve">DTM0_PD&lt;8&gt;</t>
  </si>
  <si>
    <t xml:space="preserve">L18</t>
  </si>
  <si>
    <t xml:space="preserve">DTM0_PD&lt;3&gt;</t>
  </si>
  <si>
    <t xml:space="preserve">A17</t>
  </si>
  <si>
    <t xml:space="preserve">DTM0_PD&lt;43&gt;</t>
  </si>
  <si>
    <t xml:space="preserve">A19</t>
  </si>
  <si>
    <t xml:space="preserve">DTM0_PD&lt;45&gt;</t>
  </si>
  <si>
    <t xml:space="preserve">A18</t>
  </si>
  <si>
    <t xml:space="preserve">DTM0_PD&lt;46&gt;</t>
  </si>
  <si>
    <t xml:space="preserve">M16</t>
  </si>
  <si>
    <t xml:space="preserve">DTM0_PD&lt;0&gt;</t>
  </si>
  <si>
    <t xml:space="preserve">K15</t>
  </si>
  <si>
    <t xml:space="preserve">DTM0_PD&lt;49&gt;</t>
  </si>
  <si>
    <t xml:space="preserve">GND</t>
  </si>
  <si>
    <t xml:space="preserve">C19</t>
  </si>
  <si>
    <t xml:space="preserve">DTM0_PD&lt;42&gt;</t>
  </si>
  <si>
    <t xml:space="preserve">B19</t>
  </si>
  <si>
    <t xml:space="preserve">DTM0_PD&lt;41&gt;</t>
  </si>
  <si>
    <t xml:space="preserve">G14</t>
  </si>
  <si>
    <t xml:space="preserve">DTM0_PD&lt;164&gt;</t>
  </si>
  <si>
    <t xml:space="preserve">G12</t>
  </si>
  <si>
    <t xml:space="preserve">DTM0_PD&lt;153&gt;</t>
  </si>
  <si>
    <t xml:space="preserve">SCA_MISO</t>
  </si>
  <si>
    <t xml:space="preserve">B20</t>
  </si>
  <si>
    <t xml:space="preserve">DTM0_PD&lt;119&gt;</t>
  </si>
  <si>
    <t xml:space="preserve">A20</t>
  </si>
  <si>
    <t xml:space="preserve">DTM0_PD&lt;118&gt;</t>
  </si>
  <si>
    <t xml:space="preserve">F14</t>
  </si>
  <si>
    <t xml:space="preserve">DTM0_PD&lt;155&gt;</t>
  </si>
  <si>
    <t xml:space="preserve">D14</t>
  </si>
  <si>
    <t xml:space="preserve">DTM0_PD&lt;151&gt;</t>
  </si>
  <si>
    <t xml:space="preserve">EC0_SEU_D_B</t>
  </si>
  <si>
    <t xml:space="preserve">EC0_TPLVL</t>
  </si>
  <si>
    <t xml:space="preserve">C21</t>
  </si>
  <si>
    <t xml:space="preserve">DTM0_PD&lt;117&gt;</t>
  </si>
  <si>
    <t xml:space="preserve">B21</t>
  </si>
  <si>
    <t xml:space="preserve">DTM0_PD&lt;116&gt;</t>
  </si>
  <si>
    <t xml:space="preserve">F15</t>
  </si>
  <si>
    <t xml:space="preserve">DTM0_PD&lt;33&gt;</t>
  </si>
  <si>
    <t xml:space="preserve">E15</t>
  </si>
  <si>
    <t xml:space="preserve">DTM0_PD&lt;30&gt;</t>
  </si>
  <si>
    <t xml:space="preserve">EC0_BKBT2</t>
  </si>
  <si>
    <t xml:space="preserve">A22</t>
  </si>
  <si>
    <t xml:space="preserve">DTM0_PD&lt;127&gt;</t>
  </si>
  <si>
    <t xml:space="preserve">D21</t>
  </si>
  <si>
    <t xml:space="preserve">DTM0_PD&lt;121&gt;</t>
  </si>
  <si>
    <t xml:space="preserve">E17</t>
  </si>
  <si>
    <t xml:space="preserve">DTM0_PD&lt;25&gt;</t>
  </si>
  <si>
    <t xml:space="preserve">E16</t>
  </si>
  <si>
    <t xml:space="preserve">DTM0_PD&lt;29&gt;</t>
  </si>
  <si>
    <t xml:space="preserve">EC0_SPI_WREN</t>
  </si>
  <si>
    <t xml:space="preserve">C22</t>
  </si>
  <si>
    <t xml:space="preserve">DTM0_PD&lt;120&gt;</t>
  </si>
  <si>
    <t xml:space="preserve">B22</t>
  </si>
  <si>
    <t xml:space="preserve">DTM0_PD&lt;128&gt;</t>
  </si>
  <si>
    <t xml:space="preserve">D18</t>
  </si>
  <si>
    <t xml:space="preserve">DTM0_PD&lt;23&gt;</t>
  </si>
  <si>
    <t xml:space="preserve">C18</t>
  </si>
  <si>
    <t xml:space="preserve">DTM0_PD&lt;39&gt;</t>
  </si>
  <si>
    <t xml:space="preserve">EC0_BASET2</t>
  </si>
  <si>
    <t xml:space="preserve">A24</t>
  </si>
  <si>
    <t xml:space="preserve">DTM0_PD&lt;124&gt;</t>
  </si>
  <si>
    <t xml:space="preserve">A23</t>
  </si>
  <si>
    <t xml:space="preserve">DTM0_PD&lt;125&gt;</t>
  </si>
  <si>
    <t xml:space="preserve">D19</t>
  </si>
  <si>
    <t xml:space="preserve">DTM0_PD&lt;20&gt;</t>
  </si>
  <si>
    <t xml:space="preserve">E18</t>
  </si>
  <si>
    <t xml:space="preserve">DTM0_PD&lt;24&gt;</t>
  </si>
  <si>
    <t xml:space="preserve">EC0_SBASET2</t>
  </si>
  <si>
    <t xml:space="preserve">C23</t>
  </si>
  <si>
    <t xml:space="preserve">DTM0_PD&lt;15&gt;</t>
  </si>
  <si>
    <t xml:space="preserve">B24</t>
  </si>
  <si>
    <t xml:space="preserve">DTM0_PD&lt;14&gt;</t>
  </si>
  <si>
    <t xml:space="preserve">D20</t>
  </si>
  <si>
    <t xml:space="preserve">DTM0_PD&lt;19&gt;</t>
  </si>
  <si>
    <t xml:space="preserve">F18</t>
  </si>
  <si>
    <t xml:space="preserve">DTM0_PD&lt;27&gt;</t>
  </si>
  <si>
    <t xml:space="preserve">C26</t>
  </si>
  <si>
    <t xml:space="preserve">DTM0_PD&lt;123&gt;</t>
  </si>
  <si>
    <t xml:space="preserve">B26</t>
  </si>
  <si>
    <t xml:space="preserve">DTM0_PD&lt;126&gt;</t>
  </si>
  <si>
    <t xml:space="preserve">G17</t>
  </si>
  <si>
    <t xml:space="preserve">DTM0_PD&lt;28&gt;</t>
  </si>
  <si>
    <t xml:space="preserve">F19</t>
  </si>
  <si>
    <t xml:space="preserve">DTM0_PD&lt;16&gt;</t>
  </si>
  <si>
    <t xml:space="preserve">EC0_POR_B</t>
  </si>
  <si>
    <t xml:space="preserve">SCA_SPISS&lt;0&gt;</t>
  </si>
  <si>
    <t xml:space="preserve">D24</t>
  </si>
  <si>
    <t xml:space="preserve">DTM0_PD&lt;115&gt;</t>
  </si>
  <si>
    <t xml:space="preserve">C24</t>
  </si>
  <si>
    <t xml:space="preserve">DTM0_PD&lt;122&gt;</t>
  </si>
  <si>
    <t xml:space="preserve">E21</t>
  </si>
  <si>
    <t xml:space="preserve">DTM0_PD&lt;17&gt;</t>
  </si>
  <si>
    <t xml:space="preserve">G19</t>
  </si>
  <si>
    <t xml:space="preserve">DTM0_PD&lt;18&gt;</t>
  </si>
  <si>
    <t xml:space="preserve">SCA_SPICK</t>
  </si>
  <si>
    <t xml:space="preserve">SCA_SPISS&lt;1&gt;</t>
  </si>
  <si>
    <t xml:space="preserve">D25</t>
  </si>
  <si>
    <t xml:space="preserve">DTM0_PD&lt;104&gt;</t>
  </si>
  <si>
    <t xml:space="preserve">D26</t>
  </si>
  <si>
    <t xml:space="preserve">DTM0_PD&lt;100&gt;</t>
  </si>
  <si>
    <t xml:space="preserve">E23</t>
  </si>
  <si>
    <t xml:space="preserve">DTM0_PD&lt;145&gt;</t>
  </si>
  <si>
    <t xml:space="preserve">E22</t>
  </si>
  <si>
    <t xml:space="preserve">DTM0_PD&lt;50&gt;</t>
  </si>
  <si>
    <t xml:space="preserve">SCA_MOSI</t>
  </si>
  <si>
    <t xml:space="preserve">SCA_SPISS&lt;2&gt;</t>
  </si>
  <si>
    <t xml:space="preserve">E26</t>
  </si>
  <si>
    <t xml:space="preserve">DTM0_PD&lt;108&gt;</t>
  </si>
  <si>
    <t xml:space="preserve">E25</t>
  </si>
  <si>
    <t xml:space="preserve">DTM0_PD&lt;103&gt;</t>
  </si>
  <si>
    <t xml:space="preserve">F22</t>
  </si>
  <si>
    <t xml:space="preserve">DTM0_PD&lt;170&gt;</t>
  </si>
  <si>
    <t xml:space="preserve">K17</t>
  </si>
  <si>
    <t xml:space="preserve">DTM0_PD&lt;5&gt;</t>
  </si>
  <si>
    <t xml:space="preserve">SCA_SPISS&lt;3&gt;</t>
  </si>
  <si>
    <t xml:space="preserve">F24</t>
  </si>
  <si>
    <t xml:space="preserve">DTM0_PD&lt;102&gt;</t>
  </si>
  <si>
    <t xml:space="preserve">F23</t>
  </si>
  <si>
    <t xml:space="preserve">DTM0_PD&lt;101&gt;</t>
  </si>
  <si>
    <t xml:space="preserve">G24</t>
  </si>
  <si>
    <t xml:space="preserve">DTM0_PD&lt;169&gt;</t>
  </si>
  <si>
    <t xml:space="preserve">J18</t>
  </si>
  <si>
    <t xml:space="preserve">DTM0_PD&lt;10&gt;</t>
  </si>
  <si>
    <t xml:space="preserve">G25</t>
  </si>
  <si>
    <t xml:space="preserve">DTM0_PD&lt;105&gt;</t>
  </si>
  <si>
    <t xml:space="preserve">F25</t>
  </si>
  <si>
    <t xml:space="preserve">DTM0_PD&lt;107&gt;</t>
  </si>
  <si>
    <t xml:space="preserve">H22</t>
  </si>
  <si>
    <t xml:space="preserve">DTM0_PD&lt;165&gt;</t>
  </si>
  <si>
    <t xml:space="preserve">J19</t>
  </si>
  <si>
    <t xml:space="preserve">DTM0_PD&lt;9&gt;</t>
  </si>
  <si>
    <t xml:space="preserve">EC_SDA</t>
  </si>
  <si>
    <t xml:space="preserve">SCA_SPISS&lt;4&gt;</t>
  </si>
  <si>
    <t xml:space="preserve">H26</t>
  </si>
  <si>
    <t xml:space="preserve">DTM0_PD&lt;110&gt;</t>
  </si>
  <si>
    <t xml:space="preserve">G26</t>
  </si>
  <si>
    <t xml:space="preserve">DTM0_PD&lt;106&gt;</t>
  </si>
  <si>
    <t xml:space="preserve">K18</t>
  </si>
  <si>
    <t xml:space="preserve">DTM0_PD&lt;1&gt;</t>
  </si>
  <si>
    <t xml:space="preserve">H21</t>
  </si>
  <si>
    <t xml:space="preserve">DTM0_PD&lt;168&gt;</t>
  </si>
  <si>
    <t xml:space="preserve">EC_SCL</t>
  </si>
  <si>
    <t xml:space="preserve">SCA_SPISS&lt;5&gt;</t>
  </si>
  <si>
    <t xml:space="preserve">H23</t>
  </si>
  <si>
    <t xml:space="preserve">DTM0_PD&lt;111&gt;</t>
  </si>
  <si>
    <t xml:space="preserve">H24</t>
  </si>
  <si>
    <t xml:space="preserve">DTM0_PD&lt;112&gt;</t>
  </si>
  <si>
    <t xml:space="preserve">K22</t>
  </si>
  <si>
    <t xml:space="preserve">DTM0_PD&lt;78&gt;</t>
  </si>
  <si>
    <t xml:space="preserve">J21</t>
  </si>
  <si>
    <t xml:space="preserve">DTM0_PD&lt;166&gt;</t>
  </si>
  <si>
    <t xml:space="preserve">EC0_FEB1_EN</t>
  </si>
  <si>
    <t xml:space="preserve">SCA_SPISS&lt;6&gt;</t>
  </si>
  <si>
    <t xml:space="preserve">J25</t>
  </si>
  <si>
    <t xml:space="preserve">DTM0_PD&lt;113&gt;</t>
  </si>
  <si>
    <t xml:space="preserve">J26</t>
  </si>
  <si>
    <t xml:space="preserve">DTM0_PD&lt;109&gt;</t>
  </si>
  <si>
    <t xml:space="preserve">K21</t>
  </si>
  <si>
    <t xml:space="preserve">DTM0_PD&lt;13&gt;</t>
  </si>
  <si>
    <t xml:space="preserve">J20</t>
  </si>
  <si>
    <t xml:space="preserve">DTM0_PD&lt;11&gt;</t>
  </si>
  <si>
    <t xml:space="preserve">EC0_FEB2_EN</t>
  </si>
  <si>
    <t xml:space="preserve">SCA_SPISS&lt;7&gt;</t>
  </si>
  <si>
    <t xml:space="preserve">K25</t>
  </si>
  <si>
    <t xml:space="preserve">DTM0_PD&lt;98&gt;</t>
  </si>
  <si>
    <t xml:space="preserve">K26</t>
  </si>
  <si>
    <t xml:space="preserve">DTM0_PD&lt;97&gt;</t>
  </si>
  <si>
    <t xml:space="preserve">L20</t>
  </si>
  <si>
    <t xml:space="preserve">DTM0_PD&lt;7&gt;</t>
  </si>
  <si>
    <t xml:space="preserve">K20</t>
  </si>
  <si>
    <t xml:space="preserve">DTM0_PD&lt;12&gt;</t>
  </si>
  <si>
    <t xml:space="preserve">L25</t>
  </si>
  <si>
    <t xml:space="preserve">DTM0_PD&lt;93&gt;</t>
  </si>
  <si>
    <t xml:space="preserve">K23</t>
  </si>
  <si>
    <t xml:space="preserve">DTM0_PD&lt;114&gt;</t>
  </si>
  <si>
    <t xml:space="preserve">L24</t>
  </si>
  <si>
    <t xml:space="preserve">DTM0_PD&lt;83&gt;</t>
  </si>
  <si>
    <t xml:space="preserve">M21</t>
  </si>
  <si>
    <t xml:space="preserve">DTM0_PD&lt;80&gt;</t>
  </si>
  <si>
    <t xml:space="preserve">2V5</t>
  </si>
  <si>
    <t xml:space="preserve">M26</t>
  </si>
  <si>
    <t xml:space="preserve">DTM0_PD&lt;89&gt;</t>
  </si>
  <si>
    <t xml:space="preserve">M25</t>
  </si>
  <si>
    <t xml:space="preserve">DTM0_PD&lt;94&gt;</t>
  </si>
  <si>
    <t xml:space="preserve">M24</t>
  </si>
  <si>
    <t xml:space="preserve">DTM0_PD&lt;84&gt;</t>
  </si>
  <si>
    <t xml:space="preserve">M22</t>
  </si>
  <si>
    <t xml:space="preserve">DTM0_PD&lt;79&gt;</t>
  </si>
  <si>
    <t xml:space="preserve">EC0_FEB1T2</t>
  </si>
  <si>
    <t xml:space="preserve">N24</t>
  </si>
  <si>
    <t xml:space="preserve">DTM0_PD&lt;91&gt;</t>
  </si>
  <si>
    <t xml:space="preserve">N26</t>
  </si>
  <si>
    <t xml:space="preserve">DTM0_PD&lt;90&gt;</t>
  </si>
  <si>
    <t xml:space="preserve">N21</t>
  </si>
  <si>
    <t xml:space="preserve">DTM0_PD&lt;76&gt;</t>
  </si>
  <si>
    <t xml:space="preserve">N22</t>
  </si>
  <si>
    <t xml:space="preserve">DTM0_PD&lt;75&gt;</t>
  </si>
  <si>
    <t xml:space="preserve">EC0_FEB2T2</t>
  </si>
  <si>
    <t xml:space="preserve">P26</t>
  </si>
  <si>
    <t xml:space="preserve">DTM0_PD&lt;95&gt;</t>
  </si>
  <si>
    <t xml:space="preserve">N23</t>
  </si>
  <si>
    <t xml:space="preserve">DTM0_PD&lt;77&gt;</t>
  </si>
  <si>
    <t xml:space="preserve">M19</t>
  </si>
  <si>
    <t xml:space="preserve">DTM0_PD&lt;55&gt;</t>
  </si>
  <si>
    <t xml:space="preserve">M20</t>
  </si>
  <si>
    <t xml:space="preserve">DTM0_PD&lt;85&gt;</t>
  </si>
  <si>
    <t xml:space="preserve">EC0_FEB1AUX</t>
  </si>
  <si>
    <t xml:space="preserve">EC0_FEB2AUX</t>
  </si>
  <si>
    <t xml:space="preserve">P24</t>
  </si>
  <si>
    <t xml:space="preserve">DTM0_PD&lt;92&gt;</t>
  </si>
  <si>
    <t xml:space="preserve">P25</t>
  </si>
  <si>
    <t xml:space="preserve">DTM0_PD&lt;87&gt;</t>
  </si>
  <si>
    <t xml:space="preserve">N18</t>
  </si>
  <si>
    <t xml:space="preserve">DTM0_PD&lt;56&gt;</t>
  </si>
  <si>
    <t xml:space="preserve">N19</t>
  </si>
  <si>
    <t xml:space="preserve">DTM0_PD&lt;86&gt;</t>
  </si>
  <si>
    <t xml:space="preserve">R25</t>
  </si>
  <si>
    <t xml:space="preserve">DTM0_PD&lt;88&gt;</t>
  </si>
  <si>
    <t xml:space="preserve">R26</t>
  </si>
  <si>
    <t xml:space="preserve">DTM0_PD&lt;96&gt;</t>
  </si>
  <si>
    <t xml:space="preserve">P20</t>
  </si>
  <si>
    <t xml:space="preserve">DTM0_PD&lt;81&gt;</t>
  </si>
  <si>
    <t xml:space="preserve">P21</t>
  </si>
  <si>
    <t xml:space="preserve">DTM0_PD&lt;73&gt;</t>
  </si>
  <si>
    <t xml:space="preserve">EC0_TP</t>
  </si>
  <si>
    <t xml:space="preserve">T24</t>
  </si>
  <si>
    <t xml:space="preserve">DTM0_PD&lt;70&gt;</t>
  </si>
  <si>
    <t xml:space="preserve">T25</t>
  </si>
  <si>
    <t xml:space="preserve">DTM0_PD&lt;69&gt;</t>
  </si>
  <si>
    <t xml:space="preserve">R20</t>
  </si>
  <si>
    <t xml:space="preserve">DTM0_PD&lt;67&gt;</t>
  </si>
  <si>
    <t xml:space="preserve">R21</t>
  </si>
  <si>
    <t xml:space="preserve">DTM0_PD&lt;74&gt;</t>
  </si>
  <si>
    <t xml:space="preserve">EC0_ALDO_EN</t>
  </si>
  <si>
    <t xml:space="preserve">T23</t>
  </si>
  <si>
    <t xml:space="preserve">DTM0_PD&lt;65&gt;</t>
  </si>
  <si>
    <t xml:space="preserve">R23</t>
  </si>
  <si>
    <t xml:space="preserve">DTM0_PD&lt;71&gt;</t>
  </si>
  <si>
    <t xml:space="preserve">N17</t>
  </si>
  <si>
    <t xml:space="preserve">DTM0_PD&lt;59&gt;</t>
  </si>
  <si>
    <t xml:space="preserve">P19</t>
  </si>
  <si>
    <t xml:space="preserve">DTM0_PD&lt;82&gt;</t>
  </si>
  <si>
    <t xml:space="preserve">T22</t>
  </si>
  <si>
    <t xml:space="preserve">DTM0_PD&lt;66&gt;</t>
  </si>
  <si>
    <t xml:space="preserve">R22</t>
  </si>
  <si>
    <t xml:space="preserve">DTM0_PD&lt;72&gt;</t>
  </si>
  <si>
    <t xml:space="preserve">R17</t>
  </si>
  <si>
    <t xml:space="preserve">DTM0_PD&lt;57&gt;</t>
  </si>
  <si>
    <t xml:space="preserve">P18</t>
  </si>
  <si>
    <t xml:space="preserve">DTM0_PD&lt;51&gt;</t>
  </si>
  <si>
    <t xml:space="preserve">R18</t>
  </si>
  <si>
    <t xml:space="preserve">DTM0_PD&lt;52&gt;</t>
  </si>
  <si>
    <t xml:space="preserve">T17</t>
  </si>
  <si>
    <t xml:space="preserve">DTM0_PD&lt;53&gt;</t>
  </si>
  <si>
    <t xml:space="preserve">U20</t>
  </si>
  <si>
    <t xml:space="preserve">DTM0_PD&lt;63&gt;</t>
  </si>
  <si>
    <t xml:space="preserve">T20</t>
  </si>
  <si>
    <t xml:space="preserve">DTM0_PD&lt;68&gt;</t>
  </si>
  <si>
    <t xml:space="preserve">P16</t>
  </si>
  <si>
    <t xml:space="preserve">DTM0_PD&lt;60&gt;</t>
  </si>
  <si>
    <t xml:space="preserve">N16</t>
  </si>
  <si>
    <t xml:space="preserve">DTM0_PD&lt;99&gt;</t>
  </si>
  <si>
    <t xml:space="preserve">R16</t>
  </si>
  <si>
    <t xml:space="preserve">DTM0_PD&lt;58&gt;</t>
  </si>
  <si>
    <t xml:space="preserve">U17</t>
  </si>
  <si>
    <t xml:space="preserve">DTM0_PD&lt;54&gt;</t>
  </si>
  <si>
    <t xml:space="preserve">T18</t>
  </si>
  <si>
    <t xml:space="preserve">DTM0_PD&lt;62&gt;</t>
  </si>
  <si>
    <t xml:space="preserve">T19</t>
  </si>
  <si>
    <t xml:space="preserve">DTM0_PD&lt;61&gt;</t>
  </si>
  <si>
    <t xml:space="preserve">DTM1_PD&lt;31&gt;</t>
  </si>
  <si>
    <t xml:space="preserve">DTM1_PD&lt;6&gt;</t>
  </si>
  <si>
    <t xml:space="preserve">DTM1_PD&lt;3&gt;</t>
  </si>
  <si>
    <t xml:space="preserve">DTM1_PD&lt;123&gt;</t>
  </si>
  <si>
    <t xml:space="preserve">DTM1_PD&lt;100&gt;</t>
  </si>
  <si>
    <t xml:space="preserve">DTM1_PD&lt;115&gt;</t>
  </si>
  <si>
    <t xml:space="preserve">DTM1_PD&lt;8&gt;</t>
  </si>
  <si>
    <t xml:space="preserve">DTM1_PD&lt;2&gt;</t>
  </si>
  <si>
    <t xml:space="preserve">DTM1_PD&lt;4&gt;</t>
  </si>
  <si>
    <t xml:space="preserve">DTM1_PD&lt;122&gt;</t>
  </si>
  <si>
    <t xml:space="preserve">DTM1_PD&lt;103&gt;</t>
  </si>
  <si>
    <t xml:space="preserve">DTM1_PD&lt;104&gt;</t>
  </si>
  <si>
    <t xml:space="preserve">DTM1_PD&lt;0&gt;</t>
  </si>
  <si>
    <t xml:space="preserve">DTM1_PD&lt;49&gt;</t>
  </si>
  <si>
    <t xml:space="preserve">DTM1_PD&lt;101&gt;</t>
  </si>
  <si>
    <t xml:space="preserve">DTM1_PD&lt;108&gt;</t>
  </si>
  <si>
    <t xml:space="preserve">DTM1_PD&lt;169&gt;</t>
  </si>
  <si>
    <t xml:space="preserve">DTM1_PD&lt;10&gt;</t>
  </si>
  <si>
    <t xml:space="preserve">DTM1_PD&lt;107&gt;</t>
  </si>
  <si>
    <t xml:space="preserve">DTM1_PD&lt;102&gt;</t>
  </si>
  <si>
    <t xml:space="preserve">DTM1_PD&lt;165&gt;</t>
  </si>
  <si>
    <t xml:space="preserve">DTM1_PD&lt;9&gt;</t>
  </si>
  <si>
    <t xml:space="preserve">EC1_SEU_D_B</t>
  </si>
  <si>
    <t xml:space="preserve">EC1_TPLVL</t>
  </si>
  <si>
    <t xml:space="preserve">DTM1_PD&lt;106&gt;</t>
  </si>
  <si>
    <t xml:space="preserve">DTM1_PD&lt;105&gt;</t>
  </si>
  <si>
    <t xml:space="preserve">DTM1_PD&lt;1&gt;</t>
  </si>
  <si>
    <t xml:space="preserve">DTM1_PD&lt;168&gt;</t>
  </si>
  <si>
    <t xml:space="preserve">EC1_BKBT2</t>
  </si>
  <si>
    <t xml:space="preserve">DTM1_PD&lt;112&gt;</t>
  </si>
  <si>
    <t xml:space="preserve">DTM1_PD&lt;110&gt;</t>
  </si>
  <si>
    <t xml:space="preserve">DTM1_PD&lt;78&gt;</t>
  </si>
  <si>
    <t xml:space="preserve">DTM1_PD&lt;166&gt;</t>
  </si>
  <si>
    <t xml:space="preserve">EC1_SPI_WREN</t>
  </si>
  <si>
    <t xml:space="preserve">DTM1_PD&lt;109&gt;</t>
  </si>
  <si>
    <t xml:space="preserve">DTM1_PD&lt;111&gt;</t>
  </si>
  <si>
    <t xml:space="preserve">DTM1_PD&lt;13&gt;</t>
  </si>
  <si>
    <t xml:space="preserve">DTM1_PD&lt;11&gt;</t>
  </si>
  <si>
    <t xml:space="preserve">EC1_BASET2</t>
  </si>
  <si>
    <t xml:space="preserve">DTM1_PD&lt;97&gt;</t>
  </si>
  <si>
    <t xml:space="preserve">DTM1_PD&lt;113&gt;</t>
  </si>
  <si>
    <t xml:space="preserve">DTM1_PD&lt;7&gt;</t>
  </si>
  <si>
    <t xml:space="preserve">DTM1_PD&lt;12&gt;</t>
  </si>
  <si>
    <t xml:space="preserve">EC1_SBASET2</t>
  </si>
  <si>
    <t xml:space="preserve">DTM1_PD&lt;114&gt;</t>
  </si>
  <si>
    <t xml:space="preserve">DTM1_PD&lt;98&gt;</t>
  </si>
  <si>
    <t xml:space="preserve">DTM1_PD&lt;83&gt;</t>
  </si>
  <si>
    <t xml:space="preserve">DTM1_PD&lt;80&gt;</t>
  </si>
  <si>
    <t xml:space="preserve">DTM1_PD&lt;94&gt;</t>
  </si>
  <si>
    <t xml:space="preserve">DTM1_PD&lt;93&gt;</t>
  </si>
  <si>
    <t xml:space="preserve">DTM1_PD&lt;84&gt;</t>
  </si>
  <si>
    <t xml:space="preserve">DTM1_PD&lt;79&gt;</t>
  </si>
  <si>
    <t xml:space="preserve">EC1_POR_B</t>
  </si>
  <si>
    <t xml:space="preserve">DTM1_PD&lt;90&gt;</t>
  </si>
  <si>
    <t xml:space="preserve">DTM1_PD&lt;89&gt;</t>
  </si>
  <si>
    <t xml:space="preserve">DTM1_PD&lt;76&gt;</t>
  </si>
  <si>
    <t xml:space="preserve">DTM1_PD&lt;75&gt;</t>
  </si>
  <si>
    <t xml:space="preserve">DTM1_PD&lt;77&gt;</t>
  </si>
  <si>
    <t xml:space="preserve">DTM1_PD&lt;91&gt;</t>
  </si>
  <si>
    <t xml:space="preserve">DTM1_PD&lt;55&gt;</t>
  </si>
  <si>
    <t xml:space="preserve">DTM1_PD&lt;85&gt;</t>
  </si>
  <si>
    <t xml:space="preserve">DTM1_PD&lt;87&gt;</t>
  </si>
  <si>
    <t xml:space="preserve">DTM1_PD&lt;95&gt;</t>
  </si>
  <si>
    <t xml:space="preserve">DTM1_PD&lt;56&gt;</t>
  </si>
  <si>
    <t xml:space="preserve">DTM1_PD&lt;86&gt;</t>
  </si>
  <si>
    <t xml:space="preserve">DTM1_PD&lt;96&gt;</t>
  </si>
  <si>
    <t xml:space="preserve">DTM1_PD&lt;92&gt;</t>
  </si>
  <si>
    <t xml:space="preserve">DTM1_PD&lt;81&gt;</t>
  </si>
  <si>
    <t xml:space="preserve">DTM1_PD&lt;73&gt;</t>
  </si>
  <si>
    <t xml:space="preserve">DTM1_PD&lt;69&gt;</t>
  </si>
  <si>
    <t xml:space="preserve">DTM1_PD&lt;88&gt;</t>
  </si>
  <si>
    <t xml:space="preserve">DTM1_PD&lt;67&gt;</t>
  </si>
  <si>
    <t xml:space="preserve">DTM1_PD&lt;74&gt;</t>
  </si>
  <si>
    <t xml:space="preserve">DTM1_PD&lt;71&gt;</t>
  </si>
  <si>
    <t xml:space="preserve">DTM1_PD&lt;70&gt;</t>
  </si>
  <si>
    <t xml:space="preserve">DTM1_PD&lt;51&gt;</t>
  </si>
  <si>
    <t xml:space="preserve">DTM1_PD&lt;82&gt;</t>
  </si>
  <si>
    <t xml:space="preserve">DTM1_PD&lt;72&gt;</t>
  </si>
  <si>
    <t xml:space="preserve">DTM1_PD&lt;65&gt;</t>
  </si>
  <si>
    <t xml:space="preserve">DTM1_PD&lt;59&gt;</t>
  </si>
  <si>
    <t xml:space="preserve">DTM1_PD&lt;52&gt;</t>
  </si>
  <si>
    <t xml:space="preserve">EC1_FEB1_EN</t>
  </si>
  <si>
    <t xml:space="preserve">DTM1_PD&lt;68&gt;</t>
  </si>
  <si>
    <t xml:space="preserve">DTM1_PD&lt;66&gt;</t>
  </si>
  <si>
    <t xml:space="preserve">DTM1_PD&lt;60&gt;</t>
  </si>
  <si>
    <t xml:space="preserve">DTM1_PD&lt;57&gt;</t>
  </si>
  <si>
    <t xml:space="preserve">EC1_FEB2_EN</t>
  </si>
  <si>
    <t xml:space="preserve">DTM1_PD&lt;61&gt;</t>
  </si>
  <si>
    <t xml:space="preserve">DTM1_PD&lt;63&gt;</t>
  </si>
  <si>
    <t xml:space="preserve">DTM1_PD&lt;99&gt;</t>
  </si>
  <si>
    <t xml:space="preserve">DTM1_PD&lt;58&gt;</t>
  </si>
  <si>
    <t xml:space="preserve">DTM1_PD&lt;53&gt;</t>
  </si>
  <si>
    <t xml:space="preserve">DTM1_PD&lt;62&gt;</t>
  </si>
  <si>
    <t xml:space="preserve">D8</t>
  </si>
  <si>
    <t xml:space="preserve">DTM0_PD&lt;161&gt;</t>
  </si>
  <si>
    <t xml:space="preserve">A8</t>
  </si>
  <si>
    <t xml:space="preserve">DTM0_PD&lt;64&gt;</t>
  </si>
  <si>
    <t xml:space="preserve">D9</t>
  </si>
  <si>
    <t xml:space="preserve">DTM0_PD&lt;147&gt;</t>
  </si>
  <si>
    <t xml:space="preserve">DTM1_PD&lt;54&gt;</t>
  </si>
  <si>
    <t xml:space="preserve">F9</t>
  </si>
  <si>
    <t xml:space="preserve">DTM0_PD&lt;163&gt;</t>
  </si>
  <si>
    <t xml:space="preserve">F8</t>
  </si>
  <si>
    <t xml:space="preserve">DTM0_PD&lt;162&gt;</t>
  </si>
  <si>
    <t xml:space="preserve">EC1_FEB1T2</t>
  </si>
  <si>
    <t xml:space="preserve">A9</t>
  </si>
  <si>
    <t xml:space="preserve">DTM0_PD&lt;146&gt;</t>
  </si>
  <si>
    <t xml:space="preserve">C9</t>
  </si>
  <si>
    <t xml:space="preserve">DTM0_PD&lt;144&gt;</t>
  </si>
  <si>
    <t xml:space="preserve">D10</t>
  </si>
  <si>
    <t xml:space="preserve">DTM0_PD&lt;158&gt;</t>
  </si>
  <si>
    <t xml:space="preserve">E10</t>
  </si>
  <si>
    <t xml:space="preserve">DTM0_PD&lt;159&gt;</t>
  </si>
  <si>
    <t xml:space="preserve">EC1_FEB2T2</t>
  </si>
  <si>
    <t xml:space="preserve">B10</t>
  </si>
  <si>
    <t xml:space="preserve">DTM0_PD&lt;134&gt;</t>
  </si>
  <si>
    <t xml:space="preserve">B9</t>
  </si>
  <si>
    <t xml:space="preserve">DTM0_PD&lt;143&gt;</t>
  </si>
  <si>
    <t xml:space="preserve">D11</t>
  </si>
  <si>
    <t xml:space="preserve">DTM0_PD&lt;156&gt;</t>
  </si>
  <si>
    <t xml:space="preserve">F10</t>
  </si>
  <si>
    <t xml:space="preserve">DTM0_PD&lt;160&gt;</t>
  </si>
  <si>
    <t xml:space="preserve">EC1_FEB1AUX</t>
  </si>
  <si>
    <t xml:space="preserve">EC1_FEB2AUX</t>
  </si>
  <si>
    <t xml:space="preserve">C11</t>
  </si>
  <si>
    <t xml:space="preserve">DTM0_PD&lt;141&gt;</t>
  </si>
  <si>
    <t xml:space="preserve">A10</t>
  </si>
  <si>
    <t xml:space="preserve">DTM0_PD&lt;133&gt;</t>
  </si>
  <si>
    <t xml:space="preserve">E12</t>
  </si>
  <si>
    <t xml:space="preserve">DTM0_PD&lt;148&gt;</t>
  </si>
  <si>
    <t xml:space="preserve">E11</t>
  </si>
  <si>
    <t xml:space="preserve">DTM0_PD&lt;157&gt;</t>
  </si>
  <si>
    <t xml:space="preserve">C12</t>
  </si>
  <si>
    <t xml:space="preserve">DTM0_PD&lt;142&gt;</t>
  </si>
  <si>
    <t xml:space="preserve">B11</t>
  </si>
  <si>
    <t xml:space="preserve">DTM0_PD&lt;137&gt;</t>
  </si>
  <si>
    <t xml:space="preserve">E13</t>
  </si>
  <si>
    <t xml:space="preserve">DTM0_PD&lt;149&gt;</t>
  </si>
  <si>
    <t xml:space="preserve">D13</t>
  </si>
  <si>
    <t xml:space="preserve">DTM0_PD&lt;150&gt;</t>
  </si>
  <si>
    <t xml:space="preserve">EC1_TP</t>
  </si>
  <si>
    <t xml:space="preserve">A12</t>
  </si>
  <si>
    <t xml:space="preserve">DTM0_PD&lt;129&gt;</t>
  </si>
  <si>
    <t xml:space="preserve">B12</t>
  </si>
  <si>
    <t xml:space="preserve">DTM0_PD&lt;138&gt;</t>
  </si>
  <si>
    <t xml:space="preserve">F13</t>
  </si>
  <si>
    <t xml:space="preserve">DTM0_PD&lt;154&gt;</t>
  </si>
  <si>
    <t xml:space="preserve">F12</t>
  </si>
  <si>
    <t xml:space="preserve">DTM0_PD&lt;152&gt;</t>
  </si>
  <si>
    <t xml:space="preserve">EC1_ALDO_EN</t>
  </si>
  <si>
    <t xml:space="preserve">C13</t>
  </si>
  <si>
    <t xml:space="preserve">DTM0_PD&lt;139&gt;</t>
  </si>
  <si>
    <t xml:space="preserve">A13</t>
  </si>
  <si>
    <t xml:space="preserve">DTM0_PD&lt;130&gt;</t>
  </si>
  <si>
    <t xml:space="preserve">F17</t>
  </si>
  <si>
    <t xml:space="preserve">DTM0_PD&lt;26&gt;</t>
  </si>
  <si>
    <t xml:space="preserve">G15</t>
  </si>
  <si>
    <t xml:space="preserve">DTM0_PD&lt;34&gt;</t>
  </si>
  <si>
    <t xml:space="preserve">A14</t>
  </si>
  <si>
    <t xml:space="preserve">DTM0_PD&lt;135&gt;</t>
  </si>
  <si>
    <t xml:space="preserve">C14</t>
  </si>
  <si>
    <t xml:space="preserve">DTM0_PD&lt;140&gt;</t>
  </si>
  <si>
    <t xml:space="preserve">H18</t>
  </si>
  <si>
    <t xml:space="preserve">DTM0_PD&lt;21&gt;</t>
  </si>
  <si>
    <t xml:space="preserve">G16</t>
  </si>
  <si>
    <t xml:space="preserve">DTM0_PD&lt;35&gt;</t>
  </si>
  <si>
    <t xml:space="preserve">H16</t>
  </si>
  <si>
    <t xml:space="preserve">DTM0_PD&lt;36&gt;</t>
  </si>
  <si>
    <t xml:space="preserve">D16</t>
  </si>
  <si>
    <t xml:space="preserve">DTM0_PD&lt;37&gt;</t>
  </si>
  <si>
    <t xml:space="preserve">B15</t>
  </si>
  <si>
    <t xml:space="preserve">DTM0_PD&lt;132&gt;</t>
  </si>
  <si>
    <t xml:space="preserve">B14</t>
  </si>
  <si>
    <t xml:space="preserve">DTM0_PD&lt;136&gt;</t>
  </si>
  <si>
    <t xml:space="preserve">J15</t>
  </si>
  <si>
    <t xml:space="preserve">DTM0_PD&lt;32&gt;</t>
  </si>
  <si>
    <t xml:space="preserve">G21</t>
  </si>
  <si>
    <t xml:space="preserve">DTM0_PD&lt;167&gt;</t>
  </si>
  <si>
    <t xml:space="preserve">H17</t>
  </si>
  <si>
    <t xml:space="preserve">DTM0_PD&lt;22&gt;</t>
  </si>
  <si>
    <t xml:space="preserve">B16</t>
  </si>
  <si>
    <t xml:space="preserve">DTM0_PD&lt;47&gt;</t>
  </si>
  <si>
    <t xml:space="preserve">D15</t>
  </si>
  <si>
    <t xml:space="preserve">DTM0_PD&lt;38&gt;</t>
  </si>
  <si>
    <t xml:space="preserve">A15</t>
  </si>
  <si>
    <t xml:space="preserve">DTM0_PD&lt;131&gt;</t>
  </si>
  <si>
    <t xml:space="preserve">DTM2_PD&lt;31&gt;</t>
  </si>
  <si>
    <t xml:space="preserve">DTM2_PD&lt;6&gt;</t>
  </si>
  <si>
    <t xml:space="preserve">DTM2_PD&lt;3&gt;</t>
  </si>
  <si>
    <t xml:space="preserve">DTM2_PD&lt;94&gt;</t>
  </si>
  <si>
    <t xml:space="preserve">DTM2_PD&lt;91&gt;</t>
  </si>
  <si>
    <t xml:space="preserve">DTM2_PD&lt;90&gt;</t>
  </si>
  <si>
    <t xml:space="preserve">DTM2_PD&lt;8&gt;</t>
  </si>
  <si>
    <t xml:space="preserve">DTM2_PD&lt;2&gt;</t>
  </si>
  <si>
    <t xml:space="preserve">DTM2_PD&lt;4&gt;</t>
  </si>
  <si>
    <t xml:space="preserve">DTM2_PD&lt;89&gt;</t>
  </si>
  <si>
    <t xml:space="preserve">DTM2_PD&lt;95&gt;</t>
  </si>
  <si>
    <t xml:space="preserve">DTM2_PD&lt;77&gt;</t>
  </si>
  <si>
    <t xml:space="preserve">DTM2_PD&lt;0&gt;</t>
  </si>
  <si>
    <t xml:space="preserve">DTM2_PD&lt;49&gt;</t>
  </si>
  <si>
    <t xml:space="preserve">DTM2_PD&lt;92&gt;</t>
  </si>
  <si>
    <t xml:space="preserve">DTM2_PD&lt;87&gt;</t>
  </si>
  <si>
    <t xml:space="preserve">DTM2_PD&lt;81&gt;</t>
  </si>
  <si>
    <t xml:space="preserve">DTM2_PD&lt;73&gt;</t>
  </si>
  <si>
    <t xml:space="preserve">DTM2_PD&lt;88&gt;</t>
  </si>
  <si>
    <t xml:space="preserve">DTM2_PD&lt;96&gt;</t>
  </si>
  <si>
    <t xml:space="preserve">DTM2_PD&lt;67&gt;</t>
  </si>
  <si>
    <t xml:space="preserve">DTM2_PD&lt;74&gt;</t>
  </si>
  <si>
    <t xml:space="preserve">EC2_SEU_D_B</t>
  </si>
  <si>
    <t xml:space="preserve">EC2_TPLVL</t>
  </si>
  <si>
    <t xml:space="preserve">DTM2_PD&lt;70&gt;</t>
  </si>
  <si>
    <t xml:space="preserve">DTM2_PD&lt;69&gt;</t>
  </si>
  <si>
    <t xml:space="preserve">DTM2_PD&lt;51&gt;</t>
  </si>
  <si>
    <t xml:space="preserve">DTM2_PD&lt;82&gt;</t>
  </si>
  <si>
    <t xml:space="preserve">EC2_BKBT2</t>
  </si>
  <si>
    <t xml:space="preserve">DTM2_PD&lt;65&gt;</t>
  </si>
  <si>
    <t xml:space="preserve">DTM2_PD&lt;71&gt;</t>
  </si>
  <si>
    <t xml:space="preserve">DTM2_PD&lt;59&gt;</t>
  </si>
  <si>
    <t xml:space="preserve">DTM2_PD&lt;52&gt;</t>
  </si>
  <si>
    <t xml:space="preserve">EC2_SPI_WREN</t>
  </si>
  <si>
    <t xml:space="preserve">DTM2_PD&lt;66&gt;</t>
  </si>
  <si>
    <t xml:space="preserve">DTM2_PD&lt;72&gt;</t>
  </si>
  <si>
    <t xml:space="preserve">DTM2_PD&lt;60&gt;</t>
  </si>
  <si>
    <t xml:space="preserve">DTM2_PD&lt;57&gt;</t>
  </si>
  <si>
    <t xml:space="preserve">EC2_BASET2</t>
  </si>
  <si>
    <t xml:space="preserve">DTM2_PD&lt;63&gt;</t>
  </si>
  <si>
    <t xml:space="preserve">DTM2_PD&lt;68&gt;</t>
  </si>
  <si>
    <t xml:space="preserve">DTM2_PD&lt;99&gt;</t>
  </si>
  <si>
    <t xml:space="preserve">DTM2_PD&lt;58&gt;</t>
  </si>
  <si>
    <t xml:space="preserve">EC2_SBASET2</t>
  </si>
  <si>
    <t xml:space="preserve">DTM2_PD&lt;62&gt;</t>
  </si>
  <si>
    <t xml:space="preserve">DTM2_PD&lt;61&gt;</t>
  </si>
  <si>
    <t xml:space="preserve">DTM1_PD&lt;161&gt;</t>
  </si>
  <si>
    <t xml:space="preserve">DTM1_PD&lt;64&gt;</t>
  </si>
  <si>
    <t xml:space="preserve">DTM2_PD&lt;54&gt;</t>
  </si>
  <si>
    <t xml:space="preserve">DTM2_PD&lt;53&gt;</t>
  </si>
  <si>
    <t xml:space="preserve">DTM1_PD&lt;163&gt;</t>
  </si>
  <si>
    <t xml:space="preserve">DTM1_PD&lt;162&gt;</t>
  </si>
  <si>
    <t xml:space="preserve">EC2_POR_B</t>
  </si>
  <si>
    <t xml:space="preserve">DTM1_PD&lt;144&gt;</t>
  </si>
  <si>
    <t xml:space="preserve">DTM1_PD&lt;147&gt;</t>
  </si>
  <si>
    <t xml:space="preserve">DTM1_PD&lt;158&gt;</t>
  </si>
  <si>
    <t xml:space="preserve">DTM1_PD&lt;159&gt;</t>
  </si>
  <si>
    <t xml:space="preserve">DTM1_PD&lt;143&gt;</t>
  </si>
  <si>
    <t xml:space="preserve">DTM1_PD&lt;146&gt;</t>
  </si>
  <si>
    <t xml:space="preserve">DTM1_PD&lt;156&gt;</t>
  </si>
  <si>
    <t xml:space="preserve">DTM1_PD&lt;160&gt;</t>
  </si>
  <si>
    <t xml:space="preserve">DTM1_PD&lt;133&gt;</t>
  </si>
  <si>
    <t xml:space="preserve">DTM1_PD&lt;134&gt;</t>
  </si>
  <si>
    <t xml:space="preserve">DTM1_PD&lt;148&gt;</t>
  </si>
  <si>
    <t xml:space="preserve">DTM1_PD&lt;157&gt;</t>
  </si>
  <si>
    <t xml:space="preserve">DTM1_PD&lt;137&gt;</t>
  </si>
  <si>
    <t xml:space="preserve">DTM1_PD&lt;141&gt;</t>
  </si>
  <si>
    <t xml:space="preserve">DTM1_PD&lt;149&gt;</t>
  </si>
  <si>
    <t xml:space="preserve">DTM1_PD&lt;150&gt;</t>
  </si>
  <si>
    <t xml:space="preserve">DTM1_PD&lt;138&gt;</t>
  </si>
  <si>
    <t xml:space="preserve">DTM1_PD&lt;142&gt;</t>
  </si>
  <si>
    <t xml:space="preserve">DTM1_PD&lt;154&gt;</t>
  </si>
  <si>
    <t xml:space="preserve">DTM1_PD&lt;152&gt;</t>
  </si>
  <si>
    <t xml:space="preserve">DTM1_PD&lt;130&gt;</t>
  </si>
  <si>
    <t xml:space="preserve">DTM1_PD&lt;129&gt;</t>
  </si>
  <si>
    <t xml:space="preserve">DTM1_PD&lt;164&gt;</t>
  </si>
  <si>
    <t xml:space="preserve">DTM1_PD&lt;153&gt;</t>
  </si>
  <si>
    <t xml:space="preserve">DTM1_PD&lt;140&gt;</t>
  </si>
  <si>
    <t xml:space="preserve">DTM1_PD&lt;139&gt;</t>
  </si>
  <si>
    <t xml:space="preserve">DTM1_PD&lt;155&gt;</t>
  </si>
  <si>
    <t xml:space="preserve">DTM1_PD&lt;151&gt;</t>
  </si>
  <si>
    <t xml:space="preserve">EC2_FEB1_EN</t>
  </si>
  <si>
    <t xml:space="preserve">DTM1_PD&lt;136&gt;</t>
  </si>
  <si>
    <t xml:space="preserve">DTM1_PD&lt;135&gt;</t>
  </si>
  <si>
    <t xml:space="preserve">DTM1_PD&lt;33&gt;</t>
  </si>
  <si>
    <t xml:space="preserve">DTM1_PD&lt;30&gt;</t>
  </si>
  <si>
    <t xml:space="preserve">EC2_FEB2_EN</t>
  </si>
  <si>
    <t xml:space="preserve">DTM1_PD&lt;131&gt;</t>
  </si>
  <si>
    <t xml:space="preserve">DTM1_PD&lt;132&gt;</t>
  </si>
  <si>
    <t xml:space="preserve">DTM1_PD&lt;25&gt;</t>
  </si>
  <si>
    <t xml:space="preserve">DTM1_PD&lt;29&gt;</t>
  </si>
  <si>
    <t xml:space="preserve">DTM1_PD&lt;37&gt;</t>
  </si>
  <si>
    <t xml:space="preserve">DTM1_PD&lt;38&gt;</t>
  </si>
  <si>
    <t xml:space="preserve">DTM1_PD&lt;23&gt;</t>
  </si>
  <si>
    <t xml:space="preserve">DTM1_PD&lt;39&gt;</t>
  </si>
  <si>
    <t xml:space="preserve">DTM1_PD&lt;48&gt;</t>
  </si>
  <si>
    <t xml:space="preserve">DTM1_PD&lt;47&gt;</t>
  </si>
  <si>
    <t xml:space="preserve">DTM1_PD&lt;20&gt;</t>
  </si>
  <si>
    <t xml:space="preserve">DTM1_PD&lt;24&gt;</t>
  </si>
  <si>
    <t xml:space="preserve">EC2_FEB1T2</t>
  </si>
  <si>
    <t xml:space="preserve">DTM1_PD&lt;44&gt;</t>
  </si>
  <si>
    <t xml:space="preserve">DTM1_PD&lt;43&gt;</t>
  </si>
  <si>
    <t xml:space="preserve">DTM1_PD&lt;19&gt;</t>
  </si>
  <si>
    <t xml:space="preserve">DTM1_PD&lt;27&gt;</t>
  </si>
  <si>
    <t xml:space="preserve">EC2_FEB2T2</t>
  </si>
  <si>
    <t xml:space="preserve">DTM1_PD&lt;46&gt;</t>
  </si>
  <si>
    <t xml:space="preserve">DTM1_PD&lt;40&gt;</t>
  </si>
  <si>
    <t xml:space="preserve">DTM1_PD&lt;28&gt;</t>
  </si>
  <si>
    <t xml:space="preserve">DTM1_PD&lt;16&gt;</t>
  </si>
  <si>
    <t xml:space="preserve">EC2_FEB1AUX</t>
  </si>
  <si>
    <t xml:space="preserve">EC2_FEB2AUX</t>
  </si>
  <si>
    <t xml:space="preserve">DTM1_PD&lt;41&gt;</t>
  </si>
  <si>
    <t xml:space="preserve">DTM1_PD&lt;45&gt;</t>
  </si>
  <si>
    <t xml:space="preserve">DTM1_PD&lt;17&gt;</t>
  </si>
  <si>
    <t xml:space="preserve">DTM1_PD&lt;18&gt;</t>
  </si>
  <si>
    <t xml:space="preserve">DTM1_PD&lt;118&gt;</t>
  </si>
  <si>
    <t xml:space="preserve">DTM1_PD&lt;42&gt;</t>
  </si>
  <si>
    <t xml:space="preserve">DTM1_PD&lt;145&gt;</t>
  </si>
  <si>
    <t xml:space="preserve">DTM1_PD&lt;50&gt;</t>
  </si>
  <si>
    <t xml:space="preserve">EC2_TP</t>
  </si>
  <si>
    <t xml:space="preserve">DTM1_PD&lt;116&gt;</t>
  </si>
  <si>
    <t xml:space="preserve">DTM1_PD&lt;119&gt;</t>
  </si>
  <si>
    <t xml:space="preserve">DTM1_PD&lt;170&gt;</t>
  </si>
  <si>
    <t xml:space="preserve">DTM1_PD&lt;5&gt;</t>
  </si>
  <si>
    <t xml:space="preserve">EC2_ALDO_EN</t>
  </si>
  <si>
    <t xml:space="preserve">DTM1_PD&lt;121&gt;</t>
  </si>
  <si>
    <t xml:space="preserve">DTM1_PD&lt;117&gt;</t>
  </si>
  <si>
    <t xml:space="preserve">DTM1_PD&lt;26&gt;</t>
  </si>
  <si>
    <t xml:space="preserve">DTM1_PD&lt;34&gt;</t>
  </si>
  <si>
    <t xml:space="preserve">DTM1_PD&lt;128&gt;</t>
  </si>
  <si>
    <t xml:space="preserve">DTM1_PD&lt;127&gt;</t>
  </si>
  <si>
    <t xml:space="preserve">DTM1_PD&lt;21&gt;</t>
  </si>
  <si>
    <t xml:space="preserve">DTM1_PD&lt;35&gt;</t>
  </si>
  <si>
    <t xml:space="preserve">DTM1_PD&lt;36&gt;</t>
  </si>
  <si>
    <t xml:space="preserve">DTM1_PD&lt;15&gt;</t>
  </si>
  <si>
    <t xml:space="preserve">DTM1_PD&lt;125&gt;</t>
  </si>
  <si>
    <t xml:space="preserve">DTM1_PD&lt;120&gt;</t>
  </si>
  <si>
    <t xml:space="preserve">DTM1_PD&lt;32&gt;</t>
  </si>
  <si>
    <t xml:space="preserve">DTM1_PD&lt;167&gt;</t>
  </si>
  <si>
    <t xml:space="preserve">DTM1_PD&lt;22&gt;</t>
  </si>
  <si>
    <t xml:space="preserve">DTM1_PD&lt;126&gt;</t>
  </si>
  <si>
    <t xml:space="preserve">DTM1_PD&lt;14&gt;</t>
  </si>
  <si>
    <t xml:space="preserve">DTM1_PD&lt;124&gt;</t>
  </si>
  <si>
    <t xml:space="preserve">DTM2_PD&lt;162&gt;</t>
  </si>
  <si>
    <t xml:space="preserve">DTM2_PD&lt;163&gt;</t>
  </si>
  <si>
    <t xml:space="preserve">DTM2_PD&lt;159&gt;</t>
  </si>
  <si>
    <t xml:space="preserve">DTM2_PD&lt;64&gt;</t>
  </si>
  <si>
    <t xml:space="preserve">DTM2_PD&lt;146&gt;</t>
  </si>
  <si>
    <t xml:space="preserve">DTM2_PD&lt;144&gt;</t>
  </si>
  <si>
    <t xml:space="preserve">DTM2_PD&lt;156&gt;</t>
  </si>
  <si>
    <t xml:space="preserve">DTM2_PD&lt;158&gt;</t>
  </si>
  <si>
    <t xml:space="preserve">DTM2_PD&lt;160&gt;</t>
  </si>
  <si>
    <t xml:space="preserve">DTM2_PD&lt;147&gt;</t>
  </si>
  <si>
    <t xml:space="preserve">DTM2_PD&lt;134&gt;</t>
  </si>
  <si>
    <t xml:space="preserve">DTM2_PD&lt;143&gt;</t>
  </si>
  <si>
    <t xml:space="preserve">DTM2_PD&lt;148&gt;</t>
  </si>
  <si>
    <t xml:space="preserve">DTM2_PD&lt;157&gt;</t>
  </si>
  <si>
    <t xml:space="preserve">DTM2_PD&lt;141&gt;</t>
  </si>
  <si>
    <t xml:space="preserve">DTM2_PD&lt;133&gt;</t>
  </si>
  <si>
    <t xml:space="preserve">DTM2_PD&lt;149&gt;</t>
  </si>
  <si>
    <t xml:space="preserve">DTM2_PD&lt;150&gt;</t>
  </si>
  <si>
    <t xml:space="preserve">DTM2_PD&lt;142&gt;</t>
  </si>
  <si>
    <t xml:space="preserve">DTM2_PD&lt;137&gt;</t>
  </si>
  <si>
    <t xml:space="preserve">DTM2_PD&lt;154&gt;</t>
  </si>
  <si>
    <t xml:space="preserve">DTM2_PD&lt;152&gt;</t>
  </si>
  <si>
    <t xml:space="preserve">EC3_SEU_D_B</t>
  </si>
  <si>
    <t xml:space="preserve">EC3_TPLVL</t>
  </si>
  <si>
    <t xml:space="preserve">DTM2_PD&lt;129&gt;</t>
  </si>
  <si>
    <t xml:space="preserve">DTM2_PD&lt;138&gt;</t>
  </si>
  <si>
    <t xml:space="preserve">DTM2_PD&lt;164&gt;</t>
  </si>
  <si>
    <t xml:space="preserve">DTM2_PD&lt;153&gt;</t>
  </si>
  <si>
    <t xml:space="preserve">EC3_BKBT2</t>
  </si>
  <si>
    <t xml:space="preserve">DTM2_PD&lt;139&gt;</t>
  </si>
  <si>
    <t xml:space="preserve">DTM2_PD&lt;130&gt;</t>
  </si>
  <si>
    <t xml:space="preserve">DTM2_PD&lt;155&gt;</t>
  </si>
  <si>
    <t xml:space="preserve">DTM2_PD&lt;151&gt;</t>
  </si>
  <si>
    <t xml:space="preserve">EC3_SPI_WREN</t>
  </si>
  <si>
    <t xml:space="preserve">DTM2_PD&lt;135&gt;</t>
  </si>
  <si>
    <t xml:space="preserve">DTM2_PD&lt;140&gt;</t>
  </si>
  <si>
    <t xml:space="preserve">DTM2_PD&lt;33&gt;</t>
  </si>
  <si>
    <t xml:space="preserve">DTM2_PD&lt;30&gt;</t>
  </si>
  <si>
    <t xml:space="preserve">EC3_BASET2</t>
  </si>
  <si>
    <t xml:space="preserve">DTM2_PD&lt;132&gt;</t>
  </si>
  <si>
    <t xml:space="preserve">DTM2_PD&lt;136&gt;</t>
  </si>
  <si>
    <t xml:space="preserve">DTM2_PD&lt;25&gt;</t>
  </si>
  <si>
    <t xml:space="preserve">DTM2_PD&lt;29&gt;</t>
  </si>
  <si>
    <t xml:space="preserve">EC3_SBASET2</t>
  </si>
  <si>
    <t xml:space="preserve">DTM2_PD&lt;38&gt;</t>
  </si>
  <si>
    <t xml:space="preserve">DTM2_PD&lt;131&gt;</t>
  </si>
  <si>
    <t xml:space="preserve">DTM2_PD&lt;23&gt;</t>
  </si>
  <si>
    <t xml:space="preserve">DTM2_PD&lt;39&gt;</t>
  </si>
  <si>
    <t xml:space="preserve">DTM2_PD&lt;47&gt;</t>
  </si>
  <si>
    <t xml:space="preserve">DTM2_PD&lt;37&gt;</t>
  </si>
  <si>
    <t xml:space="preserve">DTM2_PD&lt;20&gt;</t>
  </si>
  <si>
    <t xml:space="preserve">DTM2_PD&lt;24&gt;</t>
  </si>
  <si>
    <t xml:space="preserve">EC3_POR_B</t>
  </si>
  <si>
    <t xml:space="preserve">DTM2_PD&lt;43&gt;</t>
  </si>
  <si>
    <t xml:space="preserve">DTM2_PD&lt;48&gt;</t>
  </si>
  <si>
    <t xml:space="preserve">DTM2_PD&lt;19&gt;</t>
  </si>
  <si>
    <t xml:space="preserve">DTM2_PD&lt;27&gt;</t>
  </si>
  <si>
    <t xml:space="preserve">DTM2_PD&lt;40&gt;</t>
  </si>
  <si>
    <t xml:space="preserve">DTM2_PD&lt;44&gt;</t>
  </si>
  <si>
    <t xml:space="preserve">DTM2_PD&lt;28&gt;</t>
  </si>
  <si>
    <t xml:space="preserve">DTM2_PD&lt;16&gt;</t>
  </si>
  <si>
    <t xml:space="preserve">DTM2_PD&lt;45&gt;</t>
  </si>
  <si>
    <t xml:space="preserve">DTM2_PD&lt;46&gt;</t>
  </si>
  <si>
    <t xml:space="preserve">DTM2_PD&lt;17&gt;</t>
  </si>
  <si>
    <t xml:space="preserve">DTM2_PD&lt;18&gt;</t>
  </si>
  <si>
    <t xml:space="preserve">DTM2_PD&lt;42&gt;</t>
  </si>
  <si>
    <t xml:space="preserve">DTM2_PD&lt;41&gt;</t>
  </si>
  <si>
    <t xml:space="preserve">DTM2_PD&lt;145&gt;</t>
  </si>
  <si>
    <t xml:space="preserve">DTM2_PD&lt;50&gt;</t>
  </si>
  <si>
    <t xml:space="preserve">DTM2_PD&lt;119&gt;</t>
  </si>
  <si>
    <t xml:space="preserve">DTM2_PD&lt;118&gt;</t>
  </si>
  <si>
    <t xml:space="preserve">DTM2_PD&lt;170&gt;</t>
  </si>
  <si>
    <t xml:space="preserve">DTM2_PD&lt;5&gt;</t>
  </si>
  <si>
    <t xml:space="preserve">DTM2_PD&lt;117&gt;</t>
  </si>
  <si>
    <t xml:space="preserve">DTM2_PD&lt;116&gt;</t>
  </si>
  <si>
    <t xml:space="preserve">DTM2_PD&lt;169&gt;</t>
  </si>
  <si>
    <t xml:space="preserve">DTM2_PD&lt;10&gt;</t>
  </si>
  <si>
    <t xml:space="preserve">DTM2_PD&lt;127&gt;</t>
  </si>
  <si>
    <t xml:space="preserve">DTM2_PD&lt;121&gt;</t>
  </si>
  <si>
    <t xml:space="preserve">DTM2_PD&lt;165&gt;</t>
  </si>
  <si>
    <t xml:space="preserve">DTM2_PD&lt;9&gt;</t>
  </si>
  <si>
    <t xml:space="preserve">EC3_FEB1_EN</t>
  </si>
  <si>
    <t xml:space="preserve">DTM2_PD&lt;120&gt;</t>
  </si>
  <si>
    <t xml:space="preserve">DTM2_PD&lt;128&gt;</t>
  </si>
  <si>
    <t xml:space="preserve">DTM2_PD&lt;1&gt;</t>
  </si>
  <si>
    <t xml:space="preserve">DTM2_PD&lt;168&gt;</t>
  </si>
  <si>
    <t xml:space="preserve">EC3_FEB2_EN</t>
  </si>
  <si>
    <t xml:space="preserve">DTM2_PD&lt;124&gt;</t>
  </si>
  <si>
    <t xml:space="preserve">DTM2_PD&lt;125&gt;</t>
  </si>
  <si>
    <t xml:space="preserve">DTM2_PD&lt;78&gt;</t>
  </si>
  <si>
    <t xml:space="preserve">DTM2_PD&lt;166&gt;</t>
  </si>
  <si>
    <t xml:space="preserve">DTM2_PD&lt;15&gt;</t>
  </si>
  <si>
    <t xml:space="preserve">DTM2_PD&lt;14&gt;</t>
  </si>
  <si>
    <t xml:space="preserve">DTM2_PD&lt;13&gt;</t>
  </si>
  <si>
    <t xml:space="preserve">DTM2_PD&lt;11&gt;</t>
  </si>
  <si>
    <t xml:space="preserve">DTM2_PD&lt;123&gt;</t>
  </si>
  <si>
    <t xml:space="preserve">DTM2_PD&lt;126&gt;</t>
  </si>
  <si>
    <t xml:space="preserve">DTM2_PD&lt;7&gt;</t>
  </si>
  <si>
    <t xml:space="preserve">DTM2_PD&lt;12&gt;</t>
  </si>
  <si>
    <t xml:space="preserve">EC3_FEB1T2</t>
  </si>
  <si>
    <t xml:space="preserve">DTM2_PD&lt;115&gt;</t>
  </si>
  <si>
    <t xml:space="preserve">DTM2_PD&lt;122&gt;</t>
  </si>
  <si>
    <t xml:space="preserve">DTM2_PD&lt;83&gt;</t>
  </si>
  <si>
    <t xml:space="preserve">DTM2_PD&lt;80&gt;</t>
  </si>
  <si>
    <t xml:space="preserve">EC3_FEB2T2</t>
  </si>
  <si>
    <t xml:space="preserve">DTM2_PD&lt;104&gt;</t>
  </si>
  <si>
    <t xml:space="preserve">DTM2_PD&lt;100&gt;</t>
  </si>
  <si>
    <t xml:space="preserve">DTM2_PD&lt;84&gt;</t>
  </si>
  <si>
    <t xml:space="preserve">DTM2_PD&lt;79&gt;</t>
  </si>
  <si>
    <t xml:space="preserve">EC3_FEB1AUX</t>
  </si>
  <si>
    <t xml:space="preserve">EC3_FEB2AUX</t>
  </si>
  <si>
    <t xml:space="preserve">DTM2_PD&lt;108&gt;</t>
  </si>
  <si>
    <t xml:space="preserve">DTM2_PD&lt;103&gt;</t>
  </si>
  <si>
    <t xml:space="preserve">DTM2_PD&lt;76&gt;</t>
  </si>
  <si>
    <t xml:space="preserve">DTM2_PD&lt;75&gt;</t>
  </si>
  <si>
    <t xml:space="preserve">DTM2_PD&lt;102&gt;</t>
  </si>
  <si>
    <t xml:space="preserve">DTM2_PD&lt;101&gt;</t>
  </si>
  <si>
    <t xml:space="preserve">DTM2_PD&lt;55&gt;</t>
  </si>
  <si>
    <t xml:space="preserve">DTM2_PD&lt;85&gt;</t>
  </si>
  <si>
    <t xml:space="preserve">EC3_TP</t>
  </si>
  <si>
    <t xml:space="preserve">DTM2_PD&lt;105&gt;</t>
  </si>
  <si>
    <t xml:space="preserve">DTM2_PD&lt;107&gt;</t>
  </si>
  <si>
    <t xml:space="preserve">DTM2_PD&lt;56&gt;</t>
  </si>
  <si>
    <t xml:space="preserve">DTM2_PD&lt;86&gt;</t>
  </si>
  <si>
    <t xml:space="preserve">EC3_ALDO_EN</t>
  </si>
  <si>
    <t xml:space="preserve">DTM2_PD&lt;110&gt;</t>
  </si>
  <si>
    <t xml:space="preserve">DTM2_PD&lt;106&gt;</t>
  </si>
  <si>
    <t xml:space="preserve">DTM2_PD&lt;26&gt;</t>
  </si>
  <si>
    <t xml:space="preserve">DTM2_PD&lt;34&gt;</t>
  </si>
  <si>
    <t xml:space="preserve">DTM2_PD&lt;111&gt;</t>
  </si>
  <si>
    <t xml:space="preserve">DTM2_PD&lt;112&gt;</t>
  </si>
  <si>
    <t xml:space="preserve">DTM2_PD&lt;21&gt;</t>
  </si>
  <si>
    <t xml:space="preserve">DTM2_PD&lt;35&gt;</t>
  </si>
  <si>
    <t xml:space="preserve">DTM2_PD&lt;36&gt;</t>
  </si>
  <si>
    <t xml:space="preserve">DTM2_PD&lt;114&gt;</t>
  </si>
  <si>
    <t xml:space="preserve">DTM2_PD&lt;113&gt;</t>
  </si>
  <si>
    <t xml:space="preserve">DTM2_PD&lt;109&gt;</t>
  </si>
  <si>
    <t xml:space="preserve">DTM2_PD&lt;32&gt;</t>
  </si>
  <si>
    <t xml:space="preserve">DTM2_PD&lt;167&gt;</t>
  </si>
  <si>
    <t xml:space="preserve">DTM2_PD&lt;22&gt;</t>
  </si>
  <si>
    <t xml:space="preserve">DTM2_PD&lt;93&gt;</t>
  </si>
  <si>
    <t xml:space="preserve">DTM2_PD&lt;98&gt;</t>
  </si>
  <si>
    <t xml:space="preserve">DTM2_PD&lt;97&gt;</t>
  </si>
  <si>
    <t xml:space="preserve">NET</t>
  </si>
  <si>
    <t xml:space="preserve">EC0_H&lt;8&gt;</t>
  </si>
  <si>
    <t xml:space="preserve">EC0_H&lt;4&gt;</t>
  </si>
  <si>
    <t xml:space="preserve">EC0_H&lt;6&gt;</t>
  </si>
  <si>
    <t xml:space="preserve">EC0_H&lt;7&gt;</t>
  </si>
  <si>
    <t xml:space="preserve">EC0_H&lt;5&gt;</t>
  </si>
  <si>
    <t xml:space="preserve">EC0_H&lt;1&gt;</t>
  </si>
  <si>
    <t xml:space="preserve">EC0_H&lt;2&gt;</t>
  </si>
  <si>
    <t xml:space="preserve">EC0_H&lt;3&gt;</t>
  </si>
  <si>
    <t xml:space="preserve">EC0_H&lt;13&gt;</t>
  </si>
  <si>
    <t xml:space="preserve">EC0_H&lt;16&gt;</t>
  </si>
  <si>
    <t xml:space="preserve">EC0_H&lt;9&gt;</t>
  </si>
  <si>
    <t xml:space="preserve">EC0_H&lt;12&gt;</t>
  </si>
  <si>
    <t xml:space="preserve">EC0_H&lt;14&gt;</t>
  </si>
  <si>
    <t xml:space="preserve">EC0_H&lt;15&gt;</t>
  </si>
  <si>
    <t xml:space="preserve">EC0_H&lt;10&gt;</t>
  </si>
  <si>
    <t xml:space="preserve">EC0_H&lt;11&gt;</t>
  </si>
  <si>
    <t xml:space="preserve">EC0_H&lt;21&gt;</t>
  </si>
  <si>
    <t xml:space="preserve">EC0_H&lt;24&gt;</t>
  </si>
  <si>
    <t xml:space="preserve">EC0_H&lt;17&gt;</t>
  </si>
  <si>
    <t xml:space="preserve">EC0_H&lt;20&gt;</t>
  </si>
  <si>
    <t xml:space="preserve">EC0_H&lt;22&gt;</t>
  </si>
  <si>
    <t xml:space="preserve">EC0_H&lt;23&gt;</t>
  </si>
  <si>
    <t xml:space="preserve">EC0_H&lt;18&gt;</t>
  </si>
  <si>
    <t xml:space="preserve">EC0_H&lt;19&gt;</t>
  </si>
  <si>
    <t xml:space="preserve">EC0_H&lt;29&gt;</t>
  </si>
  <si>
    <t xml:space="preserve">EC0_H&lt;32&gt;</t>
  </si>
  <si>
    <t xml:space="preserve">EC0_H&lt;25&gt;</t>
  </si>
  <si>
    <t xml:space="preserve">EC0_H&lt;28&gt;</t>
  </si>
  <si>
    <t xml:space="preserve">EC0_H&lt;30&gt;</t>
  </si>
  <si>
    <t xml:space="preserve">EC0_H&lt;31&gt;</t>
  </si>
  <si>
    <t xml:space="preserve">EC0_H&lt;26&gt;</t>
  </si>
  <si>
    <t xml:space="preserve">EC0_H&lt;27&gt;</t>
  </si>
  <si>
    <t xml:space="preserve">EC0_H&lt;38&gt;</t>
  </si>
  <si>
    <t xml:space="preserve">EC0_H&lt;39&gt;</t>
  </si>
  <si>
    <t xml:space="preserve">EC0_H&lt;34&gt;</t>
  </si>
  <si>
    <t xml:space="preserve">EC0_H&lt;35&gt;</t>
  </si>
  <si>
    <t xml:space="preserve">EC0_H&lt;37&gt;</t>
  </si>
  <si>
    <t xml:space="preserve">EC0_H&lt;40&gt;</t>
  </si>
  <si>
    <t xml:space="preserve">EC0_H&lt;33&gt;</t>
  </si>
  <si>
    <t xml:space="preserve">EC0_H&lt;36&gt;</t>
  </si>
  <si>
    <t xml:space="preserve">EC0_H&lt;46&gt;</t>
  </si>
  <si>
    <t xml:space="preserve">EC0_H&lt;47&gt;</t>
  </si>
  <si>
    <t xml:space="preserve">EC0_H&lt;42&gt;</t>
  </si>
  <si>
    <t xml:space="preserve">EC0_H&lt;43&gt;</t>
  </si>
  <si>
    <t xml:space="preserve">EC0_H&lt;45&gt;</t>
  </si>
  <si>
    <t xml:space="preserve">EC0_H&lt;48&gt;</t>
  </si>
  <si>
    <t xml:space="preserve">EC0_H&lt;41&gt;</t>
  </si>
  <si>
    <t xml:space="preserve">EC0_H&lt;44&gt;</t>
  </si>
  <si>
    <t xml:space="preserve">EC0_H&lt;54&gt;</t>
  </si>
  <si>
    <t xml:space="preserve">EC0_H&lt;55&gt;</t>
  </si>
  <si>
    <t xml:space="preserve">EC0_H&lt;50&gt;</t>
  </si>
  <si>
    <t xml:space="preserve">EC0_H&lt;51&gt;</t>
  </si>
  <si>
    <t xml:space="preserve">EC0_H&lt;53&gt;</t>
  </si>
  <si>
    <t xml:space="preserve">EC0_H&lt;56&gt;</t>
  </si>
  <si>
    <t xml:space="preserve">EC0_H&lt;49&gt;</t>
  </si>
  <si>
    <t xml:space="preserve">EC0_H&lt;52&gt;</t>
  </si>
  <si>
    <t xml:space="preserve">EC0_H&lt;62&gt;</t>
  </si>
  <si>
    <t xml:space="preserve">EC0_H&lt;63&gt;</t>
  </si>
  <si>
    <t xml:space="preserve">EC0_H&lt;61&gt;</t>
  </si>
  <si>
    <t xml:space="preserve">EC0_H&lt;57&gt;</t>
  </si>
  <si>
    <t xml:space="preserve">EC0_H&lt;58&gt;</t>
  </si>
  <si>
    <t xml:space="preserve">EC0_H&lt;59&gt;</t>
  </si>
  <si>
    <t xml:space="preserve">EC0_H&lt;64&gt;</t>
  </si>
  <si>
    <t xml:space="preserve">EC0_H&lt;60&gt;</t>
  </si>
  <si>
    <t xml:space="preserve">EC1_H&lt;8&gt;</t>
  </si>
  <si>
    <t xml:space="preserve">EC1_H&lt;4&gt;</t>
  </si>
  <si>
    <t xml:space="preserve">EC1_H&lt;6&gt;</t>
  </si>
  <si>
    <t xml:space="preserve">EC1_H&lt;7&gt;</t>
  </si>
  <si>
    <t xml:space="preserve">EC1_H&lt;5&gt;</t>
  </si>
  <si>
    <t xml:space="preserve">EC1_H&lt;1&gt;</t>
  </si>
  <si>
    <t xml:space="preserve">EC1_H&lt;2&gt;</t>
  </si>
  <si>
    <t xml:space="preserve">EC1_H&lt;3&gt;</t>
  </si>
  <si>
    <t xml:space="preserve">EC1_H&lt;13&gt;</t>
  </si>
  <si>
    <t xml:space="preserve">EC1_H&lt;16&gt;</t>
  </si>
  <si>
    <t xml:space="preserve">EC1_H&lt;9&gt;</t>
  </si>
  <si>
    <t xml:space="preserve">EC1_H&lt;12&gt;</t>
  </si>
  <si>
    <t xml:space="preserve">EC1_H&lt;14&gt;</t>
  </si>
  <si>
    <t xml:space="preserve">EC1_H&lt;15&gt;</t>
  </si>
  <si>
    <t xml:space="preserve">EC1_H&lt;10&gt;</t>
  </si>
  <si>
    <t xml:space="preserve">EC1_H&lt;11&gt;</t>
  </si>
  <si>
    <t xml:space="preserve">EC1_H&lt;21&gt;</t>
  </si>
  <si>
    <t xml:space="preserve">EC1_H&lt;24&gt;</t>
  </si>
  <si>
    <t xml:space="preserve">EC1_H&lt;17&gt;</t>
  </si>
  <si>
    <t xml:space="preserve">EC1_H&lt;20&gt;</t>
  </si>
  <si>
    <t xml:space="preserve">EC1_H&lt;22&gt;</t>
  </si>
  <si>
    <t xml:space="preserve">EC1_H&lt;23&gt;</t>
  </si>
  <si>
    <t xml:space="preserve">EC1_H&lt;18&gt;</t>
  </si>
  <si>
    <t xml:space="preserve">EC1_H&lt;19&gt;</t>
  </si>
  <si>
    <t xml:space="preserve">EC1_H&lt;29&gt;</t>
  </si>
  <si>
    <t xml:space="preserve">EC1_H&lt;32&gt;</t>
  </si>
  <si>
    <t xml:space="preserve">EC1_H&lt;25&gt;</t>
  </si>
  <si>
    <t xml:space="preserve">EC1_H&lt;28&gt;</t>
  </si>
  <si>
    <t xml:space="preserve">EC1_H&lt;30&gt;</t>
  </si>
  <si>
    <t xml:space="preserve">EC1_H&lt;31&gt;</t>
  </si>
  <si>
    <t xml:space="preserve">EC1_H&lt;26&gt;</t>
  </si>
  <si>
    <t xml:space="preserve">EC1_H&lt;27&gt;</t>
  </si>
  <si>
    <t xml:space="preserve">EC1_H&lt;38&gt;</t>
  </si>
  <si>
    <t xml:space="preserve">EC1_H&lt;39&gt;</t>
  </si>
  <si>
    <t xml:space="preserve">EC1_H&lt;34&gt;</t>
  </si>
  <si>
    <t xml:space="preserve">EC1_H&lt;35&gt;</t>
  </si>
  <si>
    <t xml:space="preserve">EC1_H&lt;37&gt;</t>
  </si>
  <si>
    <t xml:space="preserve">EC1_H&lt;40&gt;</t>
  </si>
  <si>
    <t xml:space="preserve">EC1_H&lt;33&gt;</t>
  </si>
  <si>
    <t xml:space="preserve">EC1_H&lt;36&gt;</t>
  </si>
  <si>
    <t xml:space="preserve">EC1_H&lt;46&gt;</t>
  </si>
  <si>
    <t xml:space="preserve">EC1_H&lt;47&gt;</t>
  </si>
  <si>
    <t xml:space="preserve">EC1_H&lt;42&gt;</t>
  </si>
  <si>
    <t xml:space="preserve">EC1_H&lt;43&gt;</t>
  </si>
  <si>
    <t xml:space="preserve">EC1_H&lt;45&gt;</t>
  </si>
  <si>
    <t xml:space="preserve">EC1_H&lt;48&gt;</t>
  </si>
  <si>
    <t xml:space="preserve">EC1_H&lt;41&gt;</t>
  </si>
  <si>
    <t xml:space="preserve">EC1_H&lt;44&gt;</t>
  </si>
  <si>
    <t xml:space="preserve">EC1_H&lt;54&gt;</t>
  </si>
  <si>
    <t xml:space="preserve">EC1_H&lt;55&gt;</t>
  </si>
  <si>
    <t xml:space="preserve">EC1_H&lt;50&gt;</t>
  </si>
  <si>
    <t xml:space="preserve">EC1_H&lt;51&gt;</t>
  </si>
  <si>
    <t xml:space="preserve">EC1_H&lt;53&gt;</t>
  </si>
  <si>
    <t xml:space="preserve">EC1_H&lt;56&gt;</t>
  </si>
  <si>
    <t xml:space="preserve">EC1_H&lt;49&gt;</t>
  </si>
  <si>
    <t xml:space="preserve">EC1_H&lt;52&gt;</t>
  </si>
  <si>
    <t xml:space="preserve">EC1_H&lt;62&gt;</t>
  </si>
  <si>
    <t xml:space="preserve">EC1_H&lt;63&gt;</t>
  </si>
  <si>
    <t xml:space="preserve">EC1_H&lt;61&gt;</t>
  </si>
  <si>
    <t xml:space="preserve">EC1_H&lt;57&gt;</t>
  </si>
  <si>
    <t xml:space="preserve">EC1_H&lt;58&gt;</t>
  </si>
  <si>
    <t xml:space="preserve">EC1_H&lt;59&gt;</t>
  </si>
  <si>
    <t xml:space="preserve">EC1_H&lt;64&gt;</t>
  </si>
  <si>
    <t xml:space="preserve">EC1_H&lt;60&gt;</t>
  </si>
  <si>
    <t xml:space="preserve">EC2_H&lt;8&gt;</t>
  </si>
  <si>
    <t xml:space="preserve">EC2_H&lt;4&gt;</t>
  </si>
  <si>
    <t xml:space="preserve">EC2_H&lt;6&gt;</t>
  </si>
  <si>
    <t xml:space="preserve">EC2_H&lt;7&gt;</t>
  </si>
  <si>
    <t xml:space="preserve">EC2_H&lt;5&gt;</t>
  </si>
  <si>
    <t xml:space="preserve">EC2_H&lt;1&gt;</t>
  </si>
  <si>
    <t xml:space="preserve">EC2_H&lt;2&gt;</t>
  </si>
  <si>
    <t xml:space="preserve">EC2_H&lt;3&gt;</t>
  </si>
  <si>
    <t xml:space="preserve">EC2_H&lt;13&gt;</t>
  </si>
  <si>
    <t xml:space="preserve">EC2_H&lt;16&gt;</t>
  </si>
  <si>
    <t xml:space="preserve">EC2_H&lt;9&gt;</t>
  </si>
  <si>
    <t xml:space="preserve">EC2_H&lt;12&gt;</t>
  </si>
  <si>
    <t xml:space="preserve">EC2_H&lt;14&gt;</t>
  </si>
  <si>
    <t xml:space="preserve">EC2_H&lt;15&gt;</t>
  </si>
  <si>
    <t xml:space="preserve">EC2_H&lt;10&gt;</t>
  </si>
  <si>
    <t xml:space="preserve">EC2_H&lt;11&gt;</t>
  </si>
  <si>
    <t xml:space="preserve">EC2_H&lt;21&gt;</t>
  </si>
  <si>
    <t xml:space="preserve">EC2_H&lt;24&gt;</t>
  </si>
  <si>
    <t xml:space="preserve">EC2_H&lt;17&gt;</t>
  </si>
  <si>
    <t xml:space="preserve">EC2_H&lt;20&gt;</t>
  </si>
  <si>
    <t xml:space="preserve">EC2_H&lt;22&gt;</t>
  </si>
  <si>
    <t xml:space="preserve">EC2_H&lt;23&gt;</t>
  </si>
  <si>
    <t xml:space="preserve">EC2_H&lt;18&gt;</t>
  </si>
  <si>
    <t xml:space="preserve">EC2_H&lt;19&gt;</t>
  </si>
  <si>
    <t xml:space="preserve">EC2_H&lt;29&gt;</t>
  </si>
  <si>
    <t xml:space="preserve">EC2_H&lt;32&gt;</t>
  </si>
  <si>
    <t xml:space="preserve">EC2_H&lt;25&gt;</t>
  </si>
  <si>
    <t xml:space="preserve">EC2_H&lt;28&gt;</t>
  </si>
  <si>
    <t xml:space="preserve">EC2_H&lt;30&gt;</t>
  </si>
  <si>
    <t xml:space="preserve">EC2_H&lt;31&gt;</t>
  </si>
  <si>
    <t xml:space="preserve">EC2_H&lt;26&gt;</t>
  </si>
  <si>
    <t xml:space="preserve">EC2_H&lt;27&gt;</t>
  </si>
  <si>
    <t xml:space="preserve">EC2_H&lt;38&gt;</t>
  </si>
  <si>
    <t xml:space="preserve">EC2_H&lt;39&gt;</t>
  </si>
  <si>
    <t xml:space="preserve">EC2_H&lt;34&gt;</t>
  </si>
  <si>
    <t xml:space="preserve">EC2_H&lt;35&gt;</t>
  </si>
  <si>
    <t xml:space="preserve">EC2_H&lt;37&gt;</t>
  </si>
  <si>
    <t xml:space="preserve">EC2_H&lt;40&gt;</t>
  </si>
  <si>
    <t xml:space="preserve">EC2_H&lt;33&gt;</t>
  </si>
  <si>
    <t xml:space="preserve">EC2_H&lt;36&gt;</t>
  </si>
  <si>
    <t xml:space="preserve">EC2_H&lt;46&gt;</t>
  </si>
  <si>
    <t xml:space="preserve">EC2_H&lt;47&gt;</t>
  </si>
  <si>
    <t xml:space="preserve">EC2_H&lt;42&gt;</t>
  </si>
  <si>
    <t xml:space="preserve">EC2_H&lt;43&gt;</t>
  </si>
  <si>
    <t xml:space="preserve">EC2_H&lt;45&gt;</t>
  </si>
  <si>
    <t xml:space="preserve">EC2_H&lt;48&gt;</t>
  </si>
  <si>
    <t xml:space="preserve">EC2_H&lt;41&gt;</t>
  </si>
  <si>
    <t xml:space="preserve">EC2_H&lt;44&gt;</t>
  </si>
  <si>
    <t xml:space="preserve">EC2_H&lt;54&gt;</t>
  </si>
  <si>
    <t xml:space="preserve">EC2_H&lt;55&gt;</t>
  </si>
  <si>
    <t xml:space="preserve">EC2_H&lt;50&gt;</t>
  </si>
  <si>
    <t xml:space="preserve">EC2_H&lt;51&gt;</t>
  </si>
  <si>
    <t xml:space="preserve">EC2_H&lt;53&gt;</t>
  </si>
  <si>
    <t xml:space="preserve">EC2_H&lt;56&gt;</t>
  </si>
  <si>
    <t xml:space="preserve">EC2_H&lt;49&gt;</t>
  </si>
  <si>
    <t xml:space="preserve">EC2_H&lt;52&gt;</t>
  </si>
  <si>
    <t xml:space="preserve">EC2_H&lt;62&gt;</t>
  </si>
  <si>
    <t xml:space="preserve">EC2_H&lt;63&gt;</t>
  </si>
  <si>
    <t xml:space="preserve">EC2_H&lt;61&gt;</t>
  </si>
  <si>
    <t xml:space="preserve">EC2_H&lt;57&gt;</t>
  </si>
  <si>
    <t xml:space="preserve">EC2_H&lt;58&gt;</t>
  </si>
  <si>
    <t xml:space="preserve">EC2_H&lt;59&gt;</t>
  </si>
  <si>
    <t xml:space="preserve">EC2_H&lt;64&gt;</t>
  </si>
  <si>
    <t xml:space="preserve">EC2_H&lt;60&gt;</t>
  </si>
  <si>
    <t xml:space="preserve">EC3_H&lt;8&gt;</t>
  </si>
  <si>
    <t xml:space="preserve">EC3_H&lt;4&gt;</t>
  </si>
  <si>
    <t xml:space="preserve">EC3_H&lt;6&gt;</t>
  </si>
  <si>
    <t xml:space="preserve">EC3_H&lt;7&gt;</t>
  </si>
  <si>
    <t xml:space="preserve">EC3_H&lt;5&gt;</t>
  </si>
  <si>
    <t xml:space="preserve">EC3_H&lt;1&gt;</t>
  </si>
  <si>
    <t xml:space="preserve">EC3_H&lt;2&gt;</t>
  </si>
  <si>
    <t xml:space="preserve">EC3_H&lt;3&gt;</t>
  </si>
  <si>
    <t xml:space="preserve">EC3_H&lt;13&gt;</t>
  </si>
  <si>
    <t xml:space="preserve">EC3_H&lt;16&gt;</t>
  </si>
  <si>
    <t xml:space="preserve">EC3_H&lt;9&gt;</t>
  </si>
  <si>
    <t xml:space="preserve">EC3_H&lt;12&gt;</t>
  </si>
  <si>
    <t xml:space="preserve">EC3_H&lt;14&gt;</t>
  </si>
  <si>
    <t xml:space="preserve">EC3_H&lt;15&gt;</t>
  </si>
  <si>
    <t xml:space="preserve">EC3_H&lt;10&gt;</t>
  </si>
  <si>
    <t xml:space="preserve">EC3_H&lt;11&gt;</t>
  </si>
  <si>
    <t xml:space="preserve">EC3_H&lt;21&gt;</t>
  </si>
  <si>
    <t xml:space="preserve">EC3_H&lt;24&gt;</t>
  </si>
  <si>
    <t xml:space="preserve">EC3_H&lt;17&gt;</t>
  </si>
  <si>
    <t xml:space="preserve">EC3_H&lt;20&gt;</t>
  </si>
  <si>
    <t xml:space="preserve">EC3_H&lt;22&gt;</t>
  </si>
  <si>
    <t xml:space="preserve">EC3_H&lt;23&gt;</t>
  </si>
  <si>
    <t xml:space="preserve">EC3_H&lt;18&gt;</t>
  </si>
  <si>
    <t xml:space="preserve">EC3_H&lt;19&gt;</t>
  </si>
  <si>
    <t xml:space="preserve">EC3_H&lt;29&gt;</t>
  </si>
  <si>
    <t xml:space="preserve">EC3_H&lt;32&gt;</t>
  </si>
  <si>
    <t xml:space="preserve">EC3_H&lt;25&gt;</t>
  </si>
  <si>
    <t xml:space="preserve">EC3_H&lt;28&gt;</t>
  </si>
  <si>
    <t xml:space="preserve">EC3_H&lt;30&gt;</t>
  </si>
  <si>
    <t xml:space="preserve">EC3_H&lt;31&gt;</t>
  </si>
  <si>
    <t xml:space="preserve">EC3_H&lt;26&gt;</t>
  </si>
  <si>
    <t xml:space="preserve">EC3_H&lt;27&gt;</t>
  </si>
  <si>
    <t xml:space="preserve">EC3_H&lt;38&gt;</t>
  </si>
  <si>
    <t xml:space="preserve">EC3_H&lt;39&gt;</t>
  </si>
  <si>
    <t xml:space="preserve">EC3_H&lt;34&gt;</t>
  </si>
  <si>
    <t xml:space="preserve">EC3_H&lt;35&gt;</t>
  </si>
  <si>
    <t xml:space="preserve">EC3_H&lt;37&gt;</t>
  </si>
  <si>
    <t xml:space="preserve">EC3_H&lt;40&gt;</t>
  </si>
  <si>
    <t xml:space="preserve">EC3_H&lt;33&gt;</t>
  </si>
  <si>
    <t xml:space="preserve">EC3_H&lt;36&gt;</t>
  </si>
  <si>
    <t xml:space="preserve">EC3_H&lt;46&gt;</t>
  </si>
  <si>
    <t xml:space="preserve">EC3_H&lt;47&gt;</t>
  </si>
  <si>
    <t xml:space="preserve">EC3_H&lt;42&gt;</t>
  </si>
  <si>
    <t xml:space="preserve">EC3_H&lt;43&gt;</t>
  </si>
  <si>
    <t xml:space="preserve">EC3_H&lt;45&gt;</t>
  </si>
  <si>
    <t xml:space="preserve">EC3_H&lt;48&gt;</t>
  </si>
  <si>
    <t xml:space="preserve">EC3_H&lt;41&gt;</t>
  </si>
  <si>
    <t xml:space="preserve">EC3_H&lt;44&gt;</t>
  </si>
  <si>
    <t xml:space="preserve">EC3_H&lt;54&gt;</t>
  </si>
  <si>
    <t xml:space="preserve">EC3_H&lt;55&gt;</t>
  </si>
  <si>
    <t xml:space="preserve">EC3_H&lt;50&gt;</t>
  </si>
  <si>
    <t xml:space="preserve">EC3_H&lt;51&gt;</t>
  </si>
  <si>
    <t xml:space="preserve">EC3_H&lt;53&gt;</t>
  </si>
  <si>
    <t xml:space="preserve">EC3_H&lt;56&gt;</t>
  </si>
  <si>
    <t xml:space="preserve">EC3_H&lt;49&gt;</t>
  </si>
  <si>
    <t xml:space="preserve">EC3_H&lt;52&gt;</t>
  </si>
  <si>
    <t xml:space="preserve">EC3_H&lt;62&gt;</t>
  </si>
  <si>
    <t xml:space="preserve">EC3_H&lt;63&gt;</t>
  </si>
  <si>
    <t xml:space="preserve">EC3_H&lt;61&gt;</t>
  </si>
  <si>
    <t xml:space="preserve">EC3_H&lt;57&gt;</t>
  </si>
  <si>
    <t xml:space="preserve">EC3_H&lt;58&gt;</t>
  </si>
  <si>
    <t xml:space="preserve">EC3_H&lt;59&gt;</t>
  </si>
  <si>
    <t xml:space="preserve">EC3_H&lt;64&gt;</t>
  </si>
  <si>
    <t xml:space="preserve">EC3_H&lt;60&gt;</t>
  </si>
  <si>
    <t xml:space="preserve">SAMTEC1</t>
  </si>
  <si>
    <t xml:space="preserve">SAMTEC2</t>
  </si>
  <si>
    <t xml:space="preserve">IO1</t>
  </si>
  <si>
    <t xml:space="preserve">IO2</t>
  </si>
  <si>
    <t xml:space="preserve">FPGA1</t>
  </si>
  <si>
    <t xml:space="preserve">FPGA2</t>
  </si>
  <si>
    <t xml:space="preserve">XDC1</t>
  </si>
  <si>
    <t xml:space="preserve">XDC2</t>
  </si>
  <si>
    <t xml:space="preserve">JB</t>
  </si>
  <si>
    <t xml:space="preserve">SA</t>
  </si>
  <si>
    <t xml:space="preserve">JA</t>
  </si>
  <si>
    <t xml:space="preserve">SB</t>
  </si>
  <si>
    <t xml:space="preserve">PMT anode number, TB2014 display view, J=Jura, S=Saleve</t>
  </si>
  <si>
    <t xml:space="preserve">RED=NOISY, ORANGE=CLARO FAULTY, YELLOW=DEAD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</si>
</sst>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C3D69B"/>
        <bgColor rgb="FFD7E4BD"/>
      </patternFill>
    </fill>
    <fill>
      <patternFill patternType="solid">
        <fgColor rgb="FFB3A2C7"/>
        <bgColor rgb="FFB2B2B2"/>
      </patternFill>
    </fill>
    <fill>
      <patternFill patternType="solid">
        <fgColor rgb="FFFAC090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CCFFFF"/>
        <bgColor rgb="FFCCFFCC"/>
      </patternFill>
    </fill>
    <fill>
      <patternFill patternType="solid">
        <fgColor rgb="FFFF99CC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C0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1" applyFont="true" applyBorder="true" applyAlignment="true" applyProtection="false">
      <alignment horizontal="general" vertical="bottom" textRotation="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1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1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2 2" xfId="21"/>
    <cellStyle name="20% - Accent3 2" xfId="22"/>
    <cellStyle name="20% - Accent4 2" xfId="23"/>
    <cellStyle name="40% - Accent3 2" xfId="24"/>
    <cellStyle name="60% - Accent3 2" xfId="25"/>
    <cellStyle name="60% - Accent4 2" xfId="26"/>
    <cellStyle name="60% - Accent6 2" xfId="27"/>
    <cellStyle name="Normal 2" xfId="28"/>
    <cellStyle name="Note 2" xfId="2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F2DCDB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D7E4BD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C3D69B"/>
      <rgbColor rgb="FFFF99CC"/>
      <rgbColor rgb="FFB3A2C7"/>
      <rgbColor rgb="FFFAC090"/>
      <rgbColor rgb="FF3366FF"/>
      <rgbColor rgb="FF33CCCC"/>
      <rgbColor rgb="FF99CC00"/>
      <rgbColor rgb="FFFFC000"/>
      <rgbColor rgb="FFFF9900"/>
      <rgbColor rgb="FFFF6600"/>
      <rgbColor rgb="FF666699"/>
      <rgbColor rgb="FFEBF1D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260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2" activePane="bottomLeft" state="frozen"/>
      <selection pane="topLeft" activeCell="A1" activeCellId="0" sqref="A1"/>
      <selection pane="bottomLeft" activeCell="L2" activeCellId="0" sqref="L2"/>
    </sheetView>
  </sheetViews>
  <sheetFormatPr defaultColWidth="9.13671875" defaultRowHeight="18.75" zeroHeight="false" outlineLevelRow="0" outlineLevelCol="0"/>
  <cols>
    <col collapsed="false" customWidth="true" hidden="false" outlineLevel="0" max="1" min="1" style="1" width="8.86"/>
    <col collapsed="false" customWidth="true" hidden="false" outlineLevel="0" max="2" min="2" style="1" width="11.99"/>
    <col collapsed="false" customWidth="true" hidden="false" outlineLevel="0" max="3" min="3" style="1" width="9.71"/>
    <col collapsed="false" customWidth="false" hidden="false" outlineLevel="0" max="4" min="4" style="1" width="9.13"/>
    <col collapsed="false" customWidth="true" hidden="false" outlineLevel="0" max="5" min="5" style="2" width="25.14"/>
    <col collapsed="false" customWidth="true" hidden="false" outlineLevel="0" max="6" min="6" style="1" width="13.43"/>
    <col collapsed="false" customWidth="true" hidden="false" outlineLevel="0" max="7" min="7" style="1" width="18.85"/>
    <col collapsed="false" customWidth="true" hidden="false" outlineLevel="0" max="8" min="8" style="1" width="12.42"/>
    <col collapsed="false" customWidth="true" hidden="false" outlineLevel="0" max="9" min="9" style="1" width="5.86"/>
    <col collapsed="false" customWidth="true" hidden="false" outlineLevel="0" max="10" min="10" style="1" width="20.3"/>
    <col collapsed="false" customWidth="true" hidden="false" outlineLevel="0" max="11" min="11" style="1" width="16.41"/>
    <col collapsed="false" customWidth="false" hidden="false" outlineLevel="0" max="1024" min="12" style="1" width="9.13"/>
  </cols>
  <sheetData>
    <row r="1" customFormat="false" ht="44.25" hidden="false" customHeight="true" outlineLevel="0" collapsed="false">
      <c r="A1" s="3" t="s">
        <v>0</v>
      </c>
      <c r="B1" s="4" t="s">
        <v>1</v>
      </c>
      <c r="C1" s="4" t="s">
        <v>2</v>
      </c>
      <c r="D1" s="5"/>
      <c r="E1" s="6" t="s">
        <v>3</v>
      </c>
      <c r="F1" s="7" t="s">
        <v>4</v>
      </c>
      <c r="G1" s="7" t="s">
        <v>5</v>
      </c>
      <c r="H1" s="8" t="s">
        <v>6</v>
      </c>
      <c r="I1" s="8" t="s">
        <v>7</v>
      </c>
      <c r="J1" s="7" t="s">
        <v>8</v>
      </c>
      <c r="K1" s="9" t="s">
        <v>9</v>
      </c>
    </row>
    <row r="2" customFormat="false" ht="26.25" hidden="false" customHeight="false" outlineLevel="0" collapsed="false">
      <c r="A2" s="10" t="s">
        <v>10</v>
      </c>
      <c r="B2" s="10" t="n">
        <v>1</v>
      </c>
      <c r="C2" s="10" t="n">
        <v>39</v>
      </c>
      <c r="D2" s="10" t="s">
        <v>11</v>
      </c>
      <c r="E2" s="10" t="s">
        <v>12</v>
      </c>
      <c r="F2" s="10" t="n">
        <v>39</v>
      </c>
      <c r="G2" s="10" t="s">
        <v>13</v>
      </c>
      <c r="H2" s="10" t="s">
        <v>14</v>
      </c>
      <c r="I2" s="10" t="n">
        <v>7</v>
      </c>
      <c r="J2" s="10" t="s">
        <v>15</v>
      </c>
      <c r="K2" s="10" t="n">
        <v>95</v>
      </c>
    </row>
    <row r="3" customFormat="false" ht="26.25" hidden="false" customHeight="false" outlineLevel="0" collapsed="false">
      <c r="A3" s="10" t="s">
        <v>10</v>
      </c>
      <c r="B3" s="10" t="n">
        <v>2</v>
      </c>
      <c r="C3" s="10" t="n">
        <v>37</v>
      </c>
      <c r="D3" s="10" t="s">
        <v>11</v>
      </c>
      <c r="E3" s="10" t="s">
        <v>12</v>
      </c>
      <c r="F3" s="10" t="n">
        <v>37</v>
      </c>
      <c r="G3" s="10" t="s">
        <v>16</v>
      </c>
      <c r="H3" s="10" t="s">
        <v>14</v>
      </c>
      <c r="I3" s="10" t="n">
        <v>6</v>
      </c>
      <c r="J3" s="10" t="s">
        <v>17</v>
      </c>
      <c r="K3" s="10" t="n">
        <v>101</v>
      </c>
    </row>
    <row r="4" customFormat="false" ht="26.25" hidden="false" customHeight="false" outlineLevel="0" collapsed="false">
      <c r="A4" s="10" t="s">
        <v>10</v>
      </c>
      <c r="B4" s="10" t="n">
        <v>3</v>
      </c>
      <c r="C4" s="10" t="n">
        <v>40</v>
      </c>
      <c r="D4" s="10" t="s">
        <v>11</v>
      </c>
      <c r="E4" s="10" t="s">
        <v>12</v>
      </c>
      <c r="F4" s="10" t="n">
        <v>40</v>
      </c>
      <c r="G4" s="10" t="s">
        <v>18</v>
      </c>
      <c r="H4" s="10" t="s">
        <v>19</v>
      </c>
      <c r="I4" s="10" t="n">
        <v>0</v>
      </c>
      <c r="J4" s="10" t="s">
        <v>20</v>
      </c>
      <c r="K4" s="10" t="n">
        <v>96</v>
      </c>
      <c r="P4" s="11"/>
      <c r="Q4" s="12"/>
      <c r="R4" s="12"/>
      <c r="S4" s="12"/>
      <c r="T4" s="12"/>
      <c r="U4" s="12"/>
      <c r="V4" s="12"/>
      <c r="W4" s="13"/>
    </row>
    <row r="5" customFormat="false" ht="26.25" hidden="false" customHeight="false" outlineLevel="0" collapsed="false">
      <c r="A5" s="10" t="s">
        <v>10</v>
      </c>
      <c r="B5" s="10" t="n">
        <v>4</v>
      </c>
      <c r="C5" s="10" t="n">
        <v>38</v>
      </c>
      <c r="D5" s="10" t="s">
        <v>11</v>
      </c>
      <c r="E5" s="10" t="s">
        <v>12</v>
      </c>
      <c r="F5" s="10" t="n">
        <v>38</v>
      </c>
      <c r="G5" s="10" t="s">
        <v>21</v>
      </c>
      <c r="H5" s="10" t="s">
        <v>19</v>
      </c>
      <c r="I5" s="10" t="n">
        <v>1</v>
      </c>
      <c r="J5" s="10" t="s">
        <v>22</v>
      </c>
      <c r="K5" s="10" t="n">
        <v>102</v>
      </c>
      <c r="P5" s="14"/>
      <c r="Q5" s="15"/>
      <c r="R5" s="15"/>
      <c r="S5" s="15"/>
      <c r="T5" s="15"/>
      <c r="U5" s="15"/>
      <c r="V5" s="15"/>
      <c r="W5" s="16"/>
    </row>
    <row r="6" customFormat="false" ht="26.25" hidden="false" customHeight="false" outlineLevel="0" collapsed="false">
      <c r="A6" s="17" t="s">
        <v>10</v>
      </c>
      <c r="B6" s="17" t="n">
        <v>5</v>
      </c>
      <c r="C6" s="17" t="n">
        <v>37</v>
      </c>
      <c r="D6" s="17" t="s">
        <v>23</v>
      </c>
      <c r="E6" s="17" t="s">
        <v>24</v>
      </c>
      <c r="F6" s="17" t="n">
        <v>37</v>
      </c>
      <c r="G6" s="17" t="s">
        <v>16</v>
      </c>
      <c r="H6" s="17" t="s">
        <v>14</v>
      </c>
      <c r="I6" s="17" t="n">
        <v>6</v>
      </c>
      <c r="J6" s="17" t="s">
        <v>25</v>
      </c>
      <c r="K6" s="17" t="n">
        <v>97</v>
      </c>
      <c r="P6" s="14"/>
      <c r="Q6" s="15"/>
      <c r="R6" s="15"/>
      <c r="S6" s="15"/>
      <c r="T6" s="15"/>
      <c r="U6" s="15"/>
      <c r="V6" s="15"/>
      <c r="W6" s="16"/>
    </row>
    <row r="7" customFormat="false" ht="26.25" hidden="false" customHeight="false" outlineLevel="0" collapsed="false">
      <c r="A7" s="17" t="s">
        <v>10</v>
      </c>
      <c r="B7" s="17" t="n">
        <v>6</v>
      </c>
      <c r="C7" s="17" t="n">
        <v>39</v>
      </c>
      <c r="D7" s="17" t="s">
        <v>23</v>
      </c>
      <c r="E7" s="17" t="s">
        <v>24</v>
      </c>
      <c r="F7" s="17" t="n">
        <v>39</v>
      </c>
      <c r="G7" s="17" t="s">
        <v>13</v>
      </c>
      <c r="H7" s="17" t="s">
        <v>14</v>
      </c>
      <c r="I7" s="17" t="n">
        <v>7</v>
      </c>
      <c r="J7" s="17" t="s">
        <v>26</v>
      </c>
      <c r="K7" s="17" t="n">
        <v>91</v>
      </c>
      <c r="P7" s="14"/>
      <c r="Q7" s="15"/>
      <c r="R7" s="15"/>
      <c r="S7" s="15"/>
      <c r="T7" s="15"/>
      <c r="U7" s="15"/>
      <c r="V7" s="15"/>
      <c r="W7" s="16"/>
    </row>
    <row r="8" customFormat="false" ht="26.25" hidden="false" customHeight="false" outlineLevel="0" collapsed="false">
      <c r="A8" s="17" t="s">
        <v>10</v>
      </c>
      <c r="B8" s="17" t="n">
        <v>7</v>
      </c>
      <c r="C8" s="17" t="n">
        <v>38</v>
      </c>
      <c r="D8" s="17" t="s">
        <v>23</v>
      </c>
      <c r="E8" s="17" t="s">
        <v>24</v>
      </c>
      <c r="F8" s="17" t="n">
        <v>38</v>
      </c>
      <c r="G8" s="17" t="s">
        <v>21</v>
      </c>
      <c r="H8" s="17" t="s">
        <v>19</v>
      </c>
      <c r="I8" s="17" t="n">
        <v>1</v>
      </c>
      <c r="J8" s="17" t="s">
        <v>27</v>
      </c>
      <c r="K8" s="17" t="n">
        <v>98</v>
      </c>
      <c r="P8" s="14"/>
      <c r="Q8" s="15"/>
      <c r="R8" s="15"/>
      <c r="S8" s="15"/>
      <c r="T8" s="15"/>
      <c r="U8" s="15"/>
      <c r="V8" s="15"/>
      <c r="W8" s="16"/>
    </row>
    <row r="9" customFormat="false" ht="26.25" hidden="false" customHeight="false" outlineLevel="0" collapsed="false">
      <c r="A9" s="17" t="s">
        <v>10</v>
      </c>
      <c r="B9" s="17" t="n">
        <v>8</v>
      </c>
      <c r="C9" s="17" t="n">
        <v>40</v>
      </c>
      <c r="D9" s="17" t="s">
        <v>23</v>
      </c>
      <c r="E9" s="17" t="s">
        <v>24</v>
      </c>
      <c r="F9" s="17" t="n">
        <v>40</v>
      </c>
      <c r="G9" s="17" t="s">
        <v>18</v>
      </c>
      <c r="H9" s="17" t="s">
        <v>19</v>
      </c>
      <c r="I9" s="17" t="n">
        <v>0</v>
      </c>
      <c r="J9" s="17" t="s">
        <v>28</v>
      </c>
      <c r="K9" s="17" t="n">
        <v>92</v>
      </c>
      <c r="P9" s="14"/>
      <c r="Q9" s="15"/>
      <c r="R9" s="15"/>
      <c r="S9" s="15"/>
      <c r="T9" s="15"/>
      <c r="U9" s="15"/>
      <c r="V9" s="15"/>
      <c r="W9" s="16"/>
    </row>
    <row r="10" customFormat="false" ht="26.25" hidden="false" customHeight="false" outlineLevel="0" collapsed="false">
      <c r="A10" s="18" t="s">
        <v>10</v>
      </c>
      <c r="B10" s="18" t="n">
        <v>9</v>
      </c>
      <c r="C10" s="18" t="n">
        <v>35</v>
      </c>
      <c r="D10" s="18" t="s">
        <v>11</v>
      </c>
      <c r="E10" s="18" t="s">
        <v>12</v>
      </c>
      <c r="F10" s="18" t="n">
        <v>35</v>
      </c>
      <c r="G10" s="18" t="s">
        <v>29</v>
      </c>
      <c r="H10" s="18" t="s">
        <v>14</v>
      </c>
      <c r="I10" s="18" t="n">
        <v>5</v>
      </c>
      <c r="J10" s="18" t="s">
        <v>30</v>
      </c>
      <c r="K10" s="18" t="n">
        <v>107</v>
      </c>
      <c r="P10" s="14"/>
      <c r="Q10" s="15"/>
      <c r="R10" s="15"/>
      <c r="S10" s="15"/>
      <c r="T10" s="15"/>
      <c r="U10" s="15"/>
      <c r="V10" s="15"/>
      <c r="W10" s="16"/>
    </row>
    <row r="11" customFormat="false" ht="26.25" hidden="false" customHeight="false" outlineLevel="0" collapsed="false">
      <c r="A11" s="18" t="s">
        <v>10</v>
      </c>
      <c r="B11" s="18" t="n">
        <v>10</v>
      </c>
      <c r="C11" s="18" t="n">
        <v>33</v>
      </c>
      <c r="D11" s="18" t="s">
        <v>11</v>
      </c>
      <c r="E11" s="18" t="s">
        <v>12</v>
      </c>
      <c r="F11" s="18" t="n">
        <v>33</v>
      </c>
      <c r="G11" s="18" t="s">
        <v>31</v>
      </c>
      <c r="H11" s="18" t="s">
        <v>14</v>
      </c>
      <c r="I11" s="18" t="n">
        <v>4</v>
      </c>
      <c r="J11" s="18" t="s">
        <v>32</v>
      </c>
      <c r="K11" s="18" t="n">
        <v>113</v>
      </c>
      <c r="P11" s="19"/>
      <c r="Q11" s="20"/>
      <c r="R11" s="20"/>
      <c r="S11" s="20"/>
      <c r="T11" s="20"/>
      <c r="U11" s="20"/>
      <c r="V11" s="20"/>
      <c r="W11" s="21"/>
    </row>
    <row r="12" customFormat="false" ht="26.25" hidden="false" customHeight="false" outlineLevel="0" collapsed="false">
      <c r="A12" s="18" t="s">
        <v>10</v>
      </c>
      <c r="B12" s="18" t="n">
        <v>11</v>
      </c>
      <c r="C12" s="18" t="n">
        <v>36</v>
      </c>
      <c r="D12" s="18" t="s">
        <v>11</v>
      </c>
      <c r="E12" s="18" t="s">
        <v>12</v>
      </c>
      <c r="F12" s="18" t="n">
        <v>36</v>
      </c>
      <c r="G12" s="18" t="s">
        <v>33</v>
      </c>
      <c r="H12" s="18" t="s">
        <v>19</v>
      </c>
      <c r="I12" s="18" t="n">
        <v>2</v>
      </c>
      <c r="J12" s="18" t="s">
        <v>34</v>
      </c>
      <c r="K12" s="18" t="n">
        <v>108</v>
      </c>
    </row>
    <row r="13" customFormat="false" ht="26.25" hidden="false" customHeight="false" outlineLevel="0" collapsed="false">
      <c r="A13" s="18" t="s">
        <v>10</v>
      </c>
      <c r="B13" s="18" t="n">
        <v>12</v>
      </c>
      <c r="C13" s="18" t="n">
        <v>34</v>
      </c>
      <c r="D13" s="18" t="s">
        <v>11</v>
      </c>
      <c r="E13" s="18" t="s">
        <v>12</v>
      </c>
      <c r="F13" s="18" t="n">
        <v>34</v>
      </c>
      <c r="G13" s="18" t="s">
        <v>35</v>
      </c>
      <c r="H13" s="18" t="s">
        <v>19</v>
      </c>
      <c r="I13" s="18" t="n">
        <v>3</v>
      </c>
      <c r="J13" s="18" t="s">
        <v>36</v>
      </c>
      <c r="K13" s="18" t="n">
        <v>114</v>
      </c>
    </row>
    <row r="14" customFormat="false" ht="26.25" hidden="false" customHeight="false" outlineLevel="0" collapsed="false">
      <c r="A14" s="17" t="s">
        <v>10</v>
      </c>
      <c r="B14" s="17" t="n">
        <v>13</v>
      </c>
      <c r="C14" s="17" t="n">
        <v>33</v>
      </c>
      <c r="D14" s="17" t="s">
        <v>23</v>
      </c>
      <c r="E14" s="17" t="s">
        <v>24</v>
      </c>
      <c r="F14" s="17" t="n">
        <v>33</v>
      </c>
      <c r="G14" s="17" t="s">
        <v>31</v>
      </c>
      <c r="H14" s="17" t="s">
        <v>14</v>
      </c>
      <c r="I14" s="17" t="n">
        <v>4</v>
      </c>
      <c r="J14" s="17" t="s">
        <v>37</v>
      </c>
      <c r="K14" s="17" t="n">
        <v>109</v>
      </c>
    </row>
    <row r="15" customFormat="false" ht="26.25" hidden="false" customHeight="false" outlineLevel="0" collapsed="false">
      <c r="A15" s="17" t="s">
        <v>10</v>
      </c>
      <c r="B15" s="17" t="n">
        <v>14</v>
      </c>
      <c r="C15" s="17" t="n">
        <v>35</v>
      </c>
      <c r="D15" s="17" t="s">
        <v>23</v>
      </c>
      <c r="E15" s="17" t="s">
        <v>24</v>
      </c>
      <c r="F15" s="17" t="n">
        <v>35</v>
      </c>
      <c r="G15" s="17" t="s">
        <v>29</v>
      </c>
      <c r="H15" s="17" t="s">
        <v>14</v>
      </c>
      <c r="I15" s="17" t="n">
        <v>5</v>
      </c>
      <c r="J15" s="17" t="s">
        <v>38</v>
      </c>
      <c r="K15" s="17" t="n">
        <v>103</v>
      </c>
    </row>
    <row r="16" customFormat="false" ht="26.25" hidden="false" customHeight="false" outlineLevel="0" collapsed="false">
      <c r="A16" s="17" t="s">
        <v>10</v>
      </c>
      <c r="B16" s="17" t="n">
        <v>15</v>
      </c>
      <c r="C16" s="17" t="n">
        <v>34</v>
      </c>
      <c r="D16" s="17" t="s">
        <v>23</v>
      </c>
      <c r="E16" s="17" t="s">
        <v>24</v>
      </c>
      <c r="F16" s="17" t="n">
        <v>34</v>
      </c>
      <c r="G16" s="17" t="s">
        <v>35</v>
      </c>
      <c r="H16" s="17" t="s">
        <v>19</v>
      </c>
      <c r="I16" s="17" t="n">
        <v>3</v>
      </c>
      <c r="J16" s="17" t="s">
        <v>39</v>
      </c>
      <c r="K16" s="17" t="n">
        <v>110</v>
      </c>
    </row>
    <row r="17" customFormat="false" ht="26.25" hidden="false" customHeight="false" outlineLevel="0" collapsed="false">
      <c r="A17" s="17" t="s">
        <v>10</v>
      </c>
      <c r="B17" s="17" t="n">
        <v>16</v>
      </c>
      <c r="C17" s="17" t="n">
        <v>36</v>
      </c>
      <c r="D17" s="17" t="s">
        <v>23</v>
      </c>
      <c r="E17" s="17" t="s">
        <v>24</v>
      </c>
      <c r="F17" s="17" t="n">
        <v>36</v>
      </c>
      <c r="G17" s="17" t="s">
        <v>33</v>
      </c>
      <c r="H17" s="17" t="s">
        <v>19</v>
      </c>
      <c r="I17" s="17" t="n">
        <v>2</v>
      </c>
      <c r="J17" s="17" t="s">
        <v>40</v>
      </c>
      <c r="K17" s="17" t="n">
        <v>104</v>
      </c>
    </row>
    <row r="18" customFormat="false" ht="26.25" hidden="false" customHeight="false" outlineLevel="0" collapsed="false">
      <c r="A18" s="18" t="s">
        <v>10</v>
      </c>
      <c r="B18" s="18" t="n">
        <v>17</v>
      </c>
      <c r="C18" s="18" t="n">
        <v>31</v>
      </c>
      <c r="D18" s="18" t="s">
        <v>11</v>
      </c>
      <c r="E18" s="18" t="s">
        <v>12</v>
      </c>
      <c r="F18" s="18" t="n">
        <v>31</v>
      </c>
      <c r="G18" s="18" t="s">
        <v>41</v>
      </c>
      <c r="H18" s="18" t="s">
        <v>14</v>
      </c>
      <c r="I18" s="18" t="n">
        <v>3</v>
      </c>
      <c r="J18" s="18" t="s">
        <v>42</v>
      </c>
      <c r="K18" s="18" t="n">
        <v>119</v>
      </c>
    </row>
    <row r="19" customFormat="false" ht="26.25" hidden="false" customHeight="false" outlineLevel="0" collapsed="false">
      <c r="A19" s="18" t="s">
        <v>10</v>
      </c>
      <c r="B19" s="18" t="n">
        <v>18</v>
      </c>
      <c r="C19" s="18" t="n">
        <v>29</v>
      </c>
      <c r="D19" s="18" t="s">
        <v>11</v>
      </c>
      <c r="E19" s="18" t="s">
        <v>12</v>
      </c>
      <c r="F19" s="18" t="n">
        <v>29</v>
      </c>
      <c r="G19" s="18" t="s">
        <v>43</v>
      </c>
      <c r="H19" s="18" t="s">
        <v>14</v>
      </c>
      <c r="I19" s="18" t="n">
        <v>2</v>
      </c>
      <c r="J19" s="18" t="s">
        <v>44</v>
      </c>
      <c r="K19" s="18" t="n">
        <v>125</v>
      </c>
    </row>
    <row r="20" customFormat="false" ht="26.25" hidden="false" customHeight="false" outlineLevel="0" collapsed="false">
      <c r="A20" s="18" t="s">
        <v>10</v>
      </c>
      <c r="B20" s="18" t="n">
        <v>19</v>
      </c>
      <c r="C20" s="18" t="n">
        <v>32</v>
      </c>
      <c r="D20" s="18" t="s">
        <v>11</v>
      </c>
      <c r="E20" s="18" t="s">
        <v>12</v>
      </c>
      <c r="F20" s="18" t="n">
        <v>32</v>
      </c>
      <c r="G20" s="18" t="s">
        <v>45</v>
      </c>
      <c r="H20" s="18" t="s">
        <v>19</v>
      </c>
      <c r="I20" s="18" t="n">
        <v>4</v>
      </c>
      <c r="J20" s="18" t="s">
        <v>46</v>
      </c>
      <c r="K20" s="18" t="n">
        <v>120</v>
      </c>
    </row>
    <row r="21" customFormat="false" ht="26.25" hidden="false" customHeight="false" outlineLevel="0" collapsed="false">
      <c r="A21" s="18" t="s">
        <v>10</v>
      </c>
      <c r="B21" s="18" t="n">
        <v>20</v>
      </c>
      <c r="C21" s="18" t="n">
        <v>30</v>
      </c>
      <c r="D21" s="18" t="s">
        <v>11</v>
      </c>
      <c r="E21" s="18" t="s">
        <v>12</v>
      </c>
      <c r="F21" s="18" t="n">
        <v>30</v>
      </c>
      <c r="G21" s="18" t="s">
        <v>47</v>
      </c>
      <c r="H21" s="18" t="s">
        <v>19</v>
      </c>
      <c r="I21" s="18" t="n">
        <v>5</v>
      </c>
      <c r="J21" s="18" t="s">
        <v>48</v>
      </c>
      <c r="K21" s="18" t="n">
        <v>126</v>
      </c>
    </row>
    <row r="22" customFormat="false" ht="26.25" hidden="false" customHeight="false" outlineLevel="0" collapsed="false">
      <c r="A22" s="17" t="s">
        <v>10</v>
      </c>
      <c r="B22" s="17" t="n">
        <v>21</v>
      </c>
      <c r="C22" s="17" t="n">
        <v>29</v>
      </c>
      <c r="D22" s="17" t="s">
        <v>23</v>
      </c>
      <c r="E22" s="17" t="s">
        <v>24</v>
      </c>
      <c r="F22" s="17" t="n">
        <v>29</v>
      </c>
      <c r="G22" s="17" t="s">
        <v>43</v>
      </c>
      <c r="H22" s="17" t="s">
        <v>14</v>
      </c>
      <c r="I22" s="17" t="n">
        <v>2</v>
      </c>
      <c r="J22" s="17" t="s">
        <v>49</v>
      </c>
      <c r="K22" s="17" t="n">
        <v>121</v>
      </c>
    </row>
    <row r="23" customFormat="false" ht="26.25" hidden="false" customHeight="false" outlineLevel="0" collapsed="false">
      <c r="A23" s="17" t="s">
        <v>10</v>
      </c>
      <c r="B23" s="17" t="n">
        <v>22</v>
      </c>
      <c r="C23" s="17" t="n">
        <v>31</v>
      </c>
      <c r="D23" s="17" t="s">
        <v>23</v>
      </c>
      <c r="E23" s="17" t="s">
        <v>24</v>
      </c>
      <c r="F23" s="17" t="n">
        <v>31</v>
      </c>
      <c r="G23" s="17" t="s">
        <v>41</v>
      </c>
      <c r="H23" s="17" t="s">
        <v>14</v>
      </c>
      <c r="I23" s="17" t="n">
        <v>3</v>
      </c>
      <c r="J23" s="17" t="s">
        <v>50</v>
      </c>
      <c r="K23" s="17" t="n">
        <v>115</v>
      </c>
    </row>
    <row r="24" customFormat="false" ht="26.25" hidden="false" customHeight="false" outlineLevel="0" collapsed="false">
      <c r="A24" s="17" t="s">
        <v>10</v>
      </c>
      <c r="B24" s="17" t="n">
        <v>23</v>
      </c>
      <c r="C24" s="17" t="n">
        <v>30</v>
      </c>
      <c r="D24" s="17" t="s">
        <v>23</v>
      </c>
      <c r="E24" s="17" t="s">
        <v>24</v>
      </c>
      <c r="F24" s="17" t="n">
        <v>30</v>
      </c>
      <c r="G24" s="17" t="s">
        <v>47</v>
      </c>
      <c r="H24" s="17" t="s">
        <v>19</v>
      </c>
      <c r="I24" s="17" t="n">
        <v>5</v>
      </c>
      <c r="J24" s="17" t="s">
        <v>51</v>
      </c>
      <c r="K24" s="17" t="n">
        <v>122</v>
      </c>
    </row>
    <row r="25" customFormat="false" ht="26.25" hidden="false" customHeight="false" outlineLevel="0" collapsed="false">
      <c r="A25" s="17" t="s">
        <v>10</v>
      </c>
      <c r="B25" s="17" t="n">
        <v>24</v>
      </c>
      <c r="C25" s="17" t="n">
        <v>32</v>
      </c>
      <c r="D25" s="17" t="s">
        <v>23</v>
      </c>
      <c r="E25" s="17" t="s">
        <v>24</v>
      </c>
      <c r="F25" s="17" t="n">
        <v>32</v>
      </c>
      <c r="G25" s="17" t="s">
        <v>45</v>
      </c>
      <c r="H25" s="17" t="s">
        <v>19</v>
      </c>
      <c r="I25" s="17" t="n">
        <v>4</v>
      </c>
      <c r="J25" s="17" t="s">
        <v>52</v>
      </c>
      <c r="K25" s="17" t="n">
        <v>116</v>
      </c>
    </row>
    <row r="26" customFormat="false" ht="26.25" hidden="false" customHeight="false" outlineLevel="0" collapsed="false">
      <c r="A26" s="18" t="s">
        <v>10</v>
      </c>
      <c r="B26" s="18" t="n">
        <v>25</v>
      </c>
      <c r="C26" s="18" t="n">
        <v>27</v>
      </c>
      <c r="D26" s="18" t="s">
        <v>11</v>
      </c>
      <c r="E26" s="18" t="s">
        <v>12</v>
      </c>
      <c r="F26" s="18" t="n">
        <v>27</v>
      </c>
      <c r="G26" s="18" t="s">
        <v>53</v>
      </c>
      <c r="H26" s="18" t="s">
        <v>14</v>
      </c>
      <c r="I26" s="18" t="n">
        <v>1</v>
      </c>
      <c r="J26" s="18" t="s">
        <v>54</v>
      </c>
      <c r="K26" s="18" t="n">
        <v>131</v>
      </c>
    </row>
    <row r="27" customFormat="false" ht="26.25" hidden="false" customHeight="false" outlineLevel="0" collapsed="false">
      <c r="A27" s="18" t="s">
        <v>10</v>
      </c>
      <c r="B27" s="18" t="n">
        <v>26</v>
      </c>
      <c r="C27" s="18" t="n">
        <v>25</v>
      </c>
      <c r="D27" s="18" t="s">
        <v>11</v>
      </c>
      <c r="E27" s="18" t="s">
        <v>12</v>
      </c>
      <c r="F27" s="18" t="n">
        <v>25</v>
      </c>
      <c r="G27" s="18" t="s">
        <v>55</v>
      </c>
      <c r="H27" s="18" t="s">
        <v>14</v>
      </c>
      <c r="I27" s="18" t="n">
        <v>0</v>
      </c>
      <c r="J27" s="18" t="s">
        <v>56</v>
      </c>
      <c r="K27" s="18" t="n">
        <v>137</v>
      </c>
    </row>
    <row r="28" customFormat="false" ht="26.25" hidden="false" customHeight="false" outlineLevel="0" collapsed="false">
      <c r="A28" s="18" t="s">
        <v>10</v>
      </c>
      <c r="B28" s="18" t="n">
        <v>27</v>
      </c>
      <c r="C28" s="18" t="n">
        <v>26</v>
      </c>
      <c r="D28" s="18" t="s">
        <v>11</v>
      </c>
      <c r="E28" s="18" t="s">
        <v>12</v>
      </c>
      <c r="F28" s="18" t="n">
        <v>26</v>
      </c>
      <c r="G28" s="18" t="s">
        <v>57</v>
      </c>
      <c r="H28" s="18" t="s">
        <v>19</v>
      </c>
      <c r="I28" s="18" t="n">
        <v>7</v>
      </c>
      <c r="J28" s="18" t="s">
        <v>58</v>
      </c>
      <c r="K28" s="18" t="n">
        <v>138</v>
      </c>
    </row>
    <row r="29" customFormat="false" ht="26.25" hidden="false" customHeight="false" outlineLevel="0" collapsed="false">
      <c r="A29" s="18" t="s">
        <v>10</v>
      </c>
      <c r="B29" s="18" t="n">
        <v>28</v>
      </c>
      <c r="C29" s="18" t="n">
        <v>28</v>
      </c>
      <c r="D29" s="18" t="s">
        <v>11</v>
      </c>
      <c r="E29" s="18" t="s">
        <v>12</v>
      </c>
      <c r="F29" s="18" t="n">
        <v>28</v>
      </c>
      <c r="G29" s="18" t="s">
        <v>59</v>
      </c>
      <c r="H29" s="18" t="s">
        <v>19</v>
      </c>
      <c r="I29" s="18" t="n">
        <v>6</v>
      </c>
      <c r="J29" s="18" t="s">
        <v>60</v>
      </c>
      <c r="K29" s="18" t="n">
        <v>132</v>
      </c>
    </row>
    <row r="30" customFormat="false" ht="26.25" hidden="false" customHeight="false" outlineLevel="0" collapsed="false">
      <c r="A30" s="17" t="s">
        <v>10</v>
      </c>
      <c r="B30" s="17" t="n">
        <v>29</v>
      </c>
      <c r="C30" s="17" t="n">
        <v>27</v>
      </c>
      <c r="D30" s="17" t="s">
        <v>23</v>
      </c>
      <c r="E30" s="17" t="s">
        <v>24</v>
      </c>
      <c r="F30" s="17" t="n">
        <v>27</v>
      </c>
      <c r="G30" s="17" t="s">
        <v>53</v>
      </c>
      <c r="H30" s="17" t="s">
        <v>14</v>
      </c>
      <c r="I30" s="17" t="n">
        <v>1</v>
      </c>
      <c r="J30" s="17" t="s">
        <v>61</v>
      </c>
      <c r="K30" s="17" t="n">
        <v>127</v>
      </c>
    </row>
    <row r="31" customFormat="false" ht="26.25" hidden="false" customHeight="false" outlineLevel="0" collapsed="false">
      <c r="A31" s="17" t="s">
        <v>10</v>
      </c>
      <c r="B31" s="17" t="n">
        <v>30</v>
      </c>
      <c r="C31" s="17" t="n">
        <v>25</v>
      </c>
      <c r="D31" s="17" t="s">
        <v>23</v>
      </c>
      <c r="E31" s="17" t="s">
        <v>24</v>
      </c>
      <c r="F31" s="17" t="n">
        <v>25</v>
      </c>
      <c r="G31" s="17" t="s">
        <v>55</v>
      </c>
      <c r="H31" s="17" t="s">
        <v>14</v>
      </c>
      <c r="I31" s="17" t="n">
        <v>0</v>
      </c>
      <c r="J31" s="17" t="s">
        <v>62</v>
      </c>
      <c r="K31" s="17" t="n">
        <v>133</v>
      </c>
    </row>
    <row r="32" customFormat="false" ht="26.25" hidden="false" customHeight="false" outlineLevel="0" collapsed="false">
      <c r="A32" s="17" t="s">
        <v>10</v>
      </c>
      <c r="B32" s="17" t="n">
        <v>31</v>
      </c>
      <c r="C32" s="17" t="n">
        <v>26</v>
      </c>
      <c r="D32" s="17" t="s">
        <v>23</v>
      </c>
      <c r="E32" s="17" t="s">
        <v>24</v>
      </c>
      <c r="F32" s="17" t="n">
        <v>26</v>
      </c>
      <c r="G32" s="17" t="s">
        <v>57</v>
      </c>
      <c r="H32" s="17" t="s">
        <v>19</v>
      </c>
      <c r="I32" s="17" t="n">
        <v>7</v>
      </c>
      <c r="J32" s="17" t="s">
        <v>63</v>
      </c>
      <c r="K32" s="17" t="n">
        <v>134</v>
      </c>
    </row>
    <row r="33" customFormat="false" ht="26.25" hidden="false" customHeight="false" outlineLevel="0" collapsed="false">
      <c r="A33" s="17" t="s">
        <v>10</v>
      </c>
      <c r="B33" s="17" t="n">
        <v>32</v>
      </c>
      <c r="C33" s="17" t="n">
        <v>28</v>
      </c>
      <c r="D33" s="17" t="s">
        <v>23</v>
      </c>
      <c r="E33" s="17" t="s">
        <v>24</v>
      </c>
      <c r="F33" s="17" t="n">
        <v>28</v>
      </c>
      <c r="G33" s="17" t="s">
        <v>59</v>
      </c>
      <c r="H33" s="17" t="s">
        <v>19</v>
      </c>
      <c r="I33" s="17" t="n">
        <v>6</v>
      </c>
      <c r="J33" s="17" t="s">
        <v>64</v>
      </c>
      <c r="K33" s="17" t="n">
        <v>128</v>
      </c>
    </row>
    <row r="34" customFormat="false" ht="26.25" hidden="false" customHeight="false" outlineLevel="0" collapsed="false">
      <c r="A34" s="18" t="s">
        <v>10</v>
      </c>
      <c r="B34" s="18" t="n">
        <v>33</v>
      </c>
      <c r="C34" s="18" t="n">
        <v>13</v>
      </c>
      <c r="D34" s="18" t="s">
        <v>11</v>
      </c>
      <c r="E34" s="18" t="s">
        <v>12</v>
      </c>
      <c r="F34" s="18" t="n">
        <v>13</v>
      </c>
      <c r="G34" s="18" t="s">
        <v>65</v>
      </c>
      <c r="H34" s="18" t="s">
        <v>66</v>
      </c>
      <c r="I34" s="18" t="n">
        <v>6</v>
      </c>
      <c r="J34" s="18" t="s">
        <v>67</v>
      </c>
      <c r="K34" s="18" t="n">
        <v>149</v>
      </c>
    </row>
    <row r="35" customFormat="false" ht="26.25" hidden="false" customHeight="false" outlineLevel="0" collapsed="false">
      <c r="A35" s="18" t="s">
        <v>10</v>
      </c>
      <c r="B35" s="18" t="n">
        <v>34</v>
      </c>
      <c r="C35" s="18" t="n">
        <v>15</v>
      </c>
      <c r="D35" s="18" t="s">
        <v>11</v>
      </c>
      <c r="E35" s="18" t="s">
        <v>12</v>
      </c>
      <c r="F35" s="18" t="n">
        <v>15</v>
      </c>
      <c r="G35" s="18" t="s">
        <v>68</v>
      </c>
      <c r="H35" s="18" t="s">
        <v>66</v>
      </c>
      <c r="I35" s="18" t="n">
        <v>7</v>
      </c>
      <c r="J35" s="18" t="s">
        <v>69</v>
      </c>
      <c r="K35" s="18" t="n">
        <v>143</v>
      </c>
    </row>
    <row r="36" customFormat="false" ht="26.25" hidden="false" customHeight="false" outlineLevel="0" collapsed="false">
      <c r="A36" s="18" t="s">
        <v>10</v>
      </c>
      <c r="B36" s="18" t="n">
        <v>35</v>
      </c>
      <c r="C36" s="18" t="n">
        <v>14</v>
      </c>
      <c r="D36" s="18" t="s">
        <v>11</v>
      </c>
      <c r="E36" s="18" t="s">
        <v>12</v>
      </c>
      <c r="F36" s="18" t="n">
        <v>14</v>
      </c>
      <c r="G36" s="18" t="s">
        <v>70</v>
      </c>
      <c r="H36" s="18" t="s">
        <v>71</v>
      </c>
      <c r="I36" s="18" t="n">
        <v>1</v>
      </c>
      <c r="J36" s="18" t="s">
        <v>72</v>
      </c>
      <c r="K36" s="18" t="n">
        <v>150</v>
      </c>
    </row>
    <row r="37" customFormat="false" ht="26.25" hidden="false" customHeight="false" outlineLevel="0" collapsed="false">
      <c r="A37" s="18" t="s">
        <v>10</v>
      </c>
      <c r="B37" s="18" t="n">
        <v>36</v>
      </c>
      <c r="C37" s="18" t="n">
        <v>16</v>
      </c>
      <c r="D37" s="18" t="s">
        <v>11</v>
      </c>
      <c r="E37" s="18" t="s">
        <v>12</v>
      </c>
      <c r="F37" s="18" t="n">
        <v>16</v>
      </c>
      <c r="G37" s="18" t="s">
        <v>73</v>
      </c>
      <c r="H37" s="18" t="s">
        <v>71</v>
      </c>
      <c r="I37" s="18" t="n">
        <v>0</v>
      </c>
      <c r="J37" s="18" t="s">
        <v>74</v>
      </c>
      <c r="K37" s="18" t="n">
        <v>144</v>
      </c>
    </row>
    <row r="38" customFormat="false" ht="26.25" hidden="false" customHeight="false" outlineLevel="0" collapsed="false">
      <c r="A38" s="17" t="s">
        <v>10</v>
      </c>
      <c r="B38" s="17" t="n">
        <v>37</v>
      </c>
      <c r="C38" s="17" t="n">
        <v>15</v>
      </c>
      <c r="D38" s="17" t="s">
        <v>23</v>
      </c>
      <c r="E38" s="17" t="s">
        <v>24</v>
      </c>
      <c r="F38" s="17" t="n">
        <v>15</v>
      </c>
      <c r="G38" s="17" t="s">
        <v>68</v>
      </c>
      <c r="H38" s="17" t="s">
        <v>66</v>
      </c>
      <c r="I38" s="17" t="n">
        <v>7</v>
      </c>
      <c r="J38" s="17" t="s">
        <v>75</v>
      </c>
      <c r="K38" s="17" t="n">
        <v>139</v>
      </c>
    </row>
    <row r="39" customFormat="false" ht="26.25" hidden="false" customHeight="false" outlineLevel="0" collapsed="false">
      <c r="A39" s="17" t="s">
        <v>10</v>
      </c>
      <c r="B39" s="17" t="n">
        <v>38</v>
      </c>
      <c r="C39" s="17" t="n">
        <v>13</v>
      </c>
      <c r="D39" s="17" t="s">
        <v>23</v>
      </c>
      <c r="E39" s="17" t="s">
        <v>24</v>
      </c>
      <c r="F39" s="17" t="n">
        <v>13</v>
      </c>
      <c r="G39" s="17" t="s">
        <v>65</v>
      </c>
      <c r="H39" s="17" t="s">
        <v>66</v>
      </c>
      <c r="I39" s="17" t="n">
        <v>6</v>
      </c>
      <c r="J39" s="17" t="s">
        <v>76</v>
      </c>
      <c r="K39" s="17" t="n">
        <v>145</v>
      </c>
    </row>
    <row r="40" customFormat="false" ht="26.25" hidden="false" customHeight="false" outlineLevel="0" collapsed="false">
      <c r="A40" s="17" t="s">
        <v>10</v>
      </c>
      <c r="B40" s="17" t="n">
        <v>39</v>
      </c>
      <c r="C40" s="17" t="n">
        <v>16</v>
      </c>
      <c r="D40" s="17" t="s">
        <v>23</v>
      </c>
      <c r="E40" s="17" t="s">
        <v>24</v>
      </c>
      <c r="F40" s="17" t="n">
        <v>16</v>
      </c>
      <c r="G40" s="17" t="s">
        <v>73</v>
      </c>
      <c r="H40" s="17" t="s">
        <v>71</v>
      </c>
      <c r="I40" s="17" t="n">
        <v>0</v>
      </c>
      <c r="J40" s="17" t="s">
        <v>77</v>
      </c>
      <c r="K40" s="17" t="n">
        <v>140</v>
      </c>
    </row>
    <row r="41" customFormat="false" ht="26.25" hidden="false" customHeight="false" outlineLevel="0" collapsed="false">
      <c r="A41" s="17" t="s">
        <v>10</v>
      </c>
      <c r="B41" s="17" t="n">
        <v>40</v>
      </c>
      <c r="C41" s="17" t="n">
        <v>14</v>
      </c>
      <c r="D41" s="17" t="s">
        <v>23</v>
      </c>
      <c r="E41" s="17" t="s">
        <v>24</v>
      </c>
      <c r="F41" s="17" t="n">
        <v>14</v>
      </c>
      <c r="G41" s="17" t="s">
        <v>70</v>
      </c>
      <c r="H41" s="17" t="s">
        <v>71</v>
      </c>
      <c r="I41" s="17" t="n">
        <v>1</v>
      </c>
      <c r="J41" s="17" t="s">
        <v>78</v>
      </c>
      <c r="K41" s="17" t="n">
        <v>146</v>
      </c>
    </row>
    <row r="42" customFormat="false" ht="26.25" hidden="false" customHeight="false" outlineLevel="0" collapsed="false">
      <c r="A42" s="18" t="s">
        <v>10</v>
      </c>
      <c r="B42" s="18" t="n">
        <v>41</v>
      </c>
      <c r="C42" s="18" t="n">
        <v>9</v>
      </c>
      <c r="D42" s="18" t="s">
        <v>11</v>
      </c>
      <c r="E42" s="18" t="s">
        <v>12</v>
      </c>
      <c r="F42" s="18" t="n">
        <v>9</v>
      </c>
      <c r="G42" s="18" t="s">
        <v>79</v>
      </c>
      <c r="H42" s="18" t="s">
        <v>66</v>
      </c>
      <c r="I42" s="18" t="n">
        <v>4</v>
      </c>
      <c r="J42" s="18" t="s">
        <v>80</v>
      </c>
      <c r="K42" s="18" t="n">
        <v>161</v>
      </c>
    </row>
    <row r="43" customFormat="false" ht="26.25" hidden="false" customHeight="false" outlineLevel="0" collapsed="false">
      <c r="A43" s="18" t="s">
        <v>10</v>
      </c>
      <c r="B43" s="18" t="n">
        <v>42</v>
      </c>
      <c r="C43" s="18" t="n">
        <v>11</v>
      </c>
      <c r="D43" s="18" t="s">
        <v>11</v>
      </c>
      <c r="E43" s="18" t="s">
        <v>12</v>
      </c>
      <c r="F43" s="18" t="n">
        <v>11</v>
      </c>
      <c r="G43" s="18" t="s">
        <v>81</v>
      </c>
      <c r="H43" s="18" t="s">
        <v>66</v>
      </c>
      <c r="I43" s="18" t="n">
        <v>5</v>
      </c>
      <c r="J43" s="18" t="s">
        <v>82</v>
      </c>
      <c r="K43" s="18" t="n">
        <v>155</v>
      </c>
    </row>
    <row r="44" customFormat="false" ht="26.25" hidden="false" customHeight="false" outlineLevel="0" collapsed="false">
      <c r="A44" s="18" t="s">
        <v>10</v>
      </c>
      <c r="B44" s="18" t="n">
        <v>43</v>
      </c>
      <c r="C44" s="18" t="n">
        <v>10</v>
      </c>
      <c r="D44" s="18" t="s">
        <v>11</v>
      </c>
      <c r="E44" s="18" t="s">
        <v>12</v>
      </c>
      <c r="F44" s="18" t="n">
        <v>10</v>
      </c>
      <c r="G44" s="18" t="s">
        <v>83</v>
      </c>
      <c r="H44" s="18" t="s">
        <v>71</v>
      </c>
      <c r="I44" s="18" t="n">
        <v>3</v>
      </c>
      <c r="J44" s="18" t="s">
        <v>84</v>
      </c>
      <c r="K44" s="18" t="n">
        <v>162</v>
      </c>
    </row>
    <row r="45" customFormat="false" ht="26.25" hidden="false" customHeight="false" outlineLevel="0" collapsed="false">
      <c r="A45" s="18" t="s">
        <v>10</v>
      </c>
      <c r="B45" s="18" t="n">
        <v>44</v>
      </c>
      <c r="C45" s="18" t="n">
        <v>12</v>
      </c>
      <c r="D45" s="18" t="s">
        <v>11</v>
      </c>
      <c r="E45" s="18" t="s">
        <v>12</v>
      </c>
      <c r="F45" s="18" t="n">
        <v>12</v>
      </c>
      <c r="G45" s="18" t="s">
        <v>85</v>
      </c>
      <c r="H45" s="18" t="s">
        <v>71</v>
      </c>
      <c r="I45" s="18" t="n">
        <v>2</v>
      </c>
      <c r="J45" s="18" t="s">
        <v>86</v>
      </c>
      <c r="K45" s="18" t="n">
        <v>156</v>
      </c>
    </row>
    <row r="46" customFormat="false" ht="26.25" hidden="false" customHeight="false" outlineLevel="0" collapsed="false">
      <c r="A46" s="17" t="s">
        <v>10</v>
      </c>
      <c r="B46" s="17" t="n">
        <v>45</v>
      </c>
      <c r="C46" s="17" t="n">
        <v>11</v>
      </c>
      <c r="D46" s="17" t="s">
        <v>23</v>
      </c>
      <c r="E46" s="17" t="s">
        <v>24</v>
      </c>
      <c r="F46" s="17" t="n">
        <v>11</v>
      </c>
      <c r="G46" s="17" t="s">
        <v>81</v>
      </c>
      <c r="H46" s="17" t="s">
        <v>66</v>
      </c>
      <c r="I46" s="17" t="n">
        <v>5</v>
      </c>
      <c r="J46" s="17" t="s">
        <v>87</v>
      </c>
      <c r="K46" s="17" t="n">
        <v>151</v>
      </c>
    </row>
    <row r="47" customFormat="false" ht="26.25" hidden="false" customHeight="false" outlineLevel="0" collapsed="false">
      <c r="A47" s="17" t="s">
        <v>10</v>
      </c>
      <c r="B47" s="17" t="n">
        <v>46</v>
      </c>
      <c r="C47" s="17" t="n">
        <v>9</v>
      </c>
      <c r="D47" s="17" t="s">
        <v>23</v>
      </c>
      <c r="E47" s="17" t="s">
        <v>24</v>
      </c>
      <c r="F47" s="17" t="n">
        <v>9</v>
      </c>
      <c r="G47" s="17" t="s">
        <v>79</v>
      </c>
      <c r="H47" s="17" t="s">
        <v>66</v>
      </c>
      <c r="I47" s="17" t="n">
        <v>4</v>
      </c>
      <c r="J47" s="17" t="s">
        <v>88</v>
      </c>
      <c r="K47" s="17" t="n">
        <v>157</v>
      </c>
    </row>
    <row r="48" customFormat="false" ht="26.25" hidden="false" customHeight="false" outlineLevel="0" collapsed="false">
      <c r="A48" s="17" t="s">
        <v>10</v>
      </c>
      <c r="B48" s="17" t="n">
        <v>47</v>
      </c>
      <c r="C48" s="17" t="n">
        <v>12</v>
      </c>
      <c r="D48" s="17" t="s">
        <v>23</v>
      </c>
      <c r="E48" s="17" t="s">
        <v>24</v>
      </c>
      <c r="F48" s="17" t="n">
        <v>12</v>
      </c>
      <c r="G48" s="17" t="s">
        <v>85</v>
      </c>
      <c r="H48" s="17" t="s">
        <v>71</v>
      </c>
      <c r="I48" s="17" t="n">
        <v>2</v>
      </c>
      <c r="J48" s="17" t="s">
        <v>89</v>
      </c>
      <c r="K48" s="17" t="n">
        <v>152</v>
      </c>
    </row>
    <row r="49" customFormat="false" ht="26.25" hidden="false" customHeight="false" outlineLevel="0" collapsed="false">
      <c r="A49" s="17" t="s">
        <v>10</v>
      </c>
      <c r="B49" s="17" t="n">
        <v>48</v>
      </c>
      <c r="C49" s="17" t="n">
        <v>10</v>
      </c>
      <c r="D49" s="17" t="s">
        <v>23</v>
      </c>
      <c r="E49" s="17" t="s">
        <v>24</v>
      </c>
      <c r="F49" s="17" t="n">
        <v>10</v>
      </c>
      <c r="G49" s="17" t="s">
        <v>83</v>
      </c>
      <c r="H49" s="17" t="s">
        <v>71</v>
      </c>
      <c r="I49" s="17" t="n">
        <v>3</v>
      </c>
      <c r="J49" s="17" t="s">
        <v>90</v>
      </c>
      <c r="K49" s="17" t="n">
        <v>158</v>
      </c>
    </row>
    <row r="50" customFormat="false" ht="26.25" hidden="false" customHeight="false" outlineLevel="0" collapsed="false">
      <c r="A50" s="18" t="s">
        <v>10</v>
      </c>
      <c r="B50" s="18" t="n">
        <v>49</v>
      </c>
      <c r="C50" s="18" t="n">
        <v>5</v>
      </c>
      <c r="D50" s="18" t="s">
        <v>11</v>
      </c>
      <c r="E50" s="18" t="s">
        <v>12</v>
      </c>
      <c r="F50" s="18" t="n">
        <v>5</v>
      </c>
      <c r="G50" s="18" t="s">
        <v>91</v>
      </c>
      <c r="H50" s="18" t="s">
        <v>66</v>
      </c>
      <c r="I50" s="18" t="n">
        <v>2</v>
      </c>
      <c r="J50" s="18" t="s">
        <v>92</v>
      </c>
      <c r="K50" s="18" t="n">
        <v>173</v>
      </c>
    </row>
    <row r="51" customFormat="false" ht="26.25" hidden="false" customHeight="false" outlineLevel="0" collapsed="false">
      <c r="A51" s="18" t="s">
        <v>10</v>
      </c>
      <c r="B51" s="18" t="n">
        <v>50</v>
      </c>
      <c r="C51" s="18" t="n">
        <v>7</v>
      </c>
      <c r="D51" s="18" t="s">
        <v>11</v>
      </c>
      <c r="E51" s="18" t="s">
        <v>12</v>
      </c>
      <c r="F51" s="18" t="n">
        <v>7</v>
      </c>
      <c r="G51" s="18" t="s">
        <v>93</v>
      </c>
      <c r="H51" s="18" t="s">
        <v>66</v>
      </c>
      <c r="I51" s="18" t="n">
        <v>3</v>
      </c>
      <c r="J51" s="18" t="s">
        <v>94</v>
      </c>
      <c r="K51" s="18" t="n">
        <v>167</v>
      </c>
    </row>
    <row r="52" customFormat="false" ht="26.25" hidden="false" customHeight="false" outlineLevel="0" collapsed="false">
      <c r="A52" s="18" t="s">
        <v>10</v>
      </c>
      <c r="B52" s="18" t="n">
        <v>51</v>
      </c>
      <c r="C52" s="18" t="n">
        <v>6</v>
      </c>
      <c r="D52" s="18" t="s">
        <v>11</v>
      </c>
      <c r="E52" s="18" t="s">
        <v>12</v>
      </c>
      <c r="F52" s="18" t="n">
        <v>6</v>
      </c>
      <c r="G52" s="18" t="s">
        <v>95</v>
      </c>
      <c r="H52" s="18" t="s">
        <v>71</v>
      </c>
      <c r="I52" s="18" t="n">
        <v>5</v>
      </c>
      <c r="J52" s="18" t="s">
        <v>96</v>
      </c>
      <c r="K52" s="18" t="n">
        <v>174</v>
      </c>
    </row>
    <row r="53" customFormat="false" ht="26.25" hidden="false" customHeight="false" outlineLevel="0" collapsed="false">
      <c r="A53" s="18" t="s">
        <v>10</v>
      </c>
      <c r="B53" s="18" t="n">
        <v>52</v>
      </c>
      <c r="C53" s="18" t="n">
        <v>8</v>
      </c>
      <c r="D53" s="18" t="s">
        <v>11</v>
      </c>
      <c r="E53" s="18" t="s">
        <v>12</v>
      </c>
      <c r="F53" s="18" t="n">
        <v>8</v>
      </c>
      <c r="G53" s="18" t="s">
        <v>97</v>
      </c>
      <c r="H53" s="18" t="s">
        <v>71</v>
      </c>
      <c r="I53" s="18" t="n">
        <v>4</v>
      </c>
      <c r="J53" s="18" t="s">
        <v>98</v>
      </c>
      <c r="K53" s="18" t="n">
        <v>168</v>
      </c>
    </row>
    <row r="54" customFormat="false" ht="26.25" hidden="false" customHeight="false" outlineLevel="0" collapsed="false">
      <c r="A54" s="17" t="s">
        <v>10</v>
      </c>
      <c r="B54" s="17" t="n">
        <v>53</v>
      </c>
      <c r="C54" s="17" t="n">
        <v>7</v>
      </c>
      <c r="D54" s="17" t="s">
        <v>23</v>
      </c>
      <c r="E54" s="17" t="s">
        <v>24</v>
      </c>
      <c r="F54" s="17" t="n">
        <v>7</v>
      </c>
      <c r="G54" s="17" t="s">
        <v>93</v>
      </c>
      <c r="H54" s="17" t="s">
        <v>66</v>
      </c>
      <c r="I54" s="17" t="n">
        <v>3</v>
      </c>
      <c r="J54" s="17" t="s">
        <v>99</v>
      </c>
      <c r="K54" s="17" t="n">
        <v>163</v>
      </c>
    </row>
    <row r="55" customFormat="false" ht="26.25" hidden="false" customHeight="false" outlineLevel="0" collapsed="false">
      <c r="A55" s="17" t="s">
        <v>10</v>
      </c>
      <c r="B55" s="17" t="n">
        <v>54</v>
      </c>
      <c r="C55" s="17" t="n">
        <v>5</v>
      </c>
      <c r="D55" s="17" t="s">
        <v>23</v>
      </c>
      <c r="E55" s="17" t="s">
        <v>24</v>
      </c>
      <c r="F55" s="17" t="n">
        <v>5</v>
      </c>
      <c r="G55" s="17" t="s">
        <v>91</v>
      </c>
      <c r="H55" s="17" t="s">
        <v>66</v>
      </c>
      <c r="I55" s="17" t="n">
        <v>2</v>
      </c>
      <c r="J55" s="17" t="s">
        <v>100</v>
      </c>
      <c r="K55" s="17" t="n">
        <v>169</v>
      </c>
    </row>
    <row r="56" customFormat="false" ht="26.25" hidden="false" customHeight="false" outlineLevel="0" collapsed="false">
      <c r="A56" s="17" t="s">
        <v>10</v>
      </c>
      <c r="B56" s="17" t="n">
        <v>55</v>
      </c>
      <c r="C56" s="17" t="n">
        <v>8</v>
      </c>
      <c r="D56" s="17" t="s">
        <v>23</v>
      </c>
      <c r="E56" s="17" t="s">
        <v>24</v>
      </c>
      <c r="F56" s="17" t="n">
        <v>8</v>
      </c>
      <c r="G56" s="17" t="s">
        <v>97</v>
      </c>
      <c r="H56" s="17" t="s">
        <v>71</v>
      </c>
      <c r="I56" s="17" t="n">
        <v>4</v>
      </c>
      <c r="J56" s="17" t="s">
        <v>101</v>
      </c>
      <c r="K56" s="17" t="n">
        <v>164</v>
      </c>
    </row>
    <row r="57" customFormat="false" ht="26.25" hidden="false" customHeight="false" outlineLevel="0" collapsed="false">
      <c r="A57" s="17" t="s">
        <v>10</v>
      </c>
      <c r="B57" s="17" t="n">
        <v>56</v>
      </c>
      <c r="C57" s="17" t="n">
        <v>6</v>
      </c>
      <c r="D57" s="17" t="s">
        <v>23</v>
      </c>
      <c r="E57" s="17" t="s">
        <v>24</v>
      </c>
      <c r="F57" s="17" t="n">
        <v>6</v>
      </c>
      <c r="G57" s="17" t="s">
        <v>95</v>
      </c>
      <c r="H57" s="17" t="s">
        <v>71</v>
      </c>
      <c r="I57" s="17" t="n">
        <v>5</v>
      </c>
      <c r="J57" s="17" t="s">
        <v>102</v>
      </c>
      <c r="K57" s="17" t="n">
        <v>170</v>
      </c>
    </row>
    <row r="58" customFormat="false" ht="26.25" hidden="false" customHeight="false" outlineLevel="0" collapsed="false">
      <c r="A58" s="18" t="s">
        <v>10</v>
      </c>
      <c r="B58" s="18" t="n">
        <v>57</v>
      </c>
      <c r="C58" s="18" t="n">
        <v>1</v>
      </c>
      <c r="D58" s="18" t="s">
        <v>11</v>
      </c>
      <c r="E58" s="18" t="s">
        <v>12</v>
      </c>
      <c r="F58" s="18" t="n">
        <v>1</v>
      </c>
      <c r="G58" s="18" t="s">
        <v>103</v>
      </c>
      <c r="H58" s="18" t="s">
        <v>66</v>
      </c>
      <c r="I58" s="18" t="n">
        <v>0</v>
      </c>
      <c r="J58" s="18" t="s">
        <v>104</v>
      </c>
      <c r="K58" s="18" t="n">
        <v>172</v>
      </c>
    </row>
    <row r="59" customFormat="false" ht="26.25" hidden="false" customHeight="false" outlineLevel="0" collapsed="false">
      <c r="A59" s="18" t="s">
        <v>10</v>
      </c>
      <c r="B59" s="18" t="n">
        <v>58</v>
      </c>
      <c r="C59" s="18" t="n">
        <v>3</v>
      </c>
      <c r="D59" s="18" t="s">
        <v>11</v>
      </c>
      <c r="E59" s="18" t="s">
        <v>12</v>
      </c>
      <c r="F59" s="18" t="n">
        <v>3</v>
      </c>
      <c r="G59" s="18" t="s">
        <v>105</v>
      </c>
      <c r="H59" s="18" t="s">
        <v>66</v>
      </c>
      <c r="I59" s="18" t="n">
        <v>1</v>
      </c>
      <c r="J59" s="18" t="s">
        <v>106</v>
      </c>
      <c r="K59" s="18" t="n">
        <v>179</v>
      </c>
    </row>
    <row r="60" customFormat="false" ht="26.25" hidden="false" customHeight="false" outlineLevel="0" collapsed="false">
      <c r="A60" s="18" t="s">
        <v>10</v>
      </c>
      <c r="B60" s="18" t="n">
        <v>59</v>
      </c>
      <c r="C60" s="18" t="n">
        <v>2</v>
      </c>
      <c r="D60" s="18" t="s">
        <v>11</v>
      </c>
      <c r="E60" s="18" t="s">
        <v>12</v>
      </c>
      <c r="F60" s="18" t="n">
        <v>2</v>
      </c>
      <c r="G60" s="18" t="s">
        <v>107</v>
      </c>
      <c r="H60" s="18" t="s">
        <v>71</v>
      </c>
      <c r="I60" s="18" t="n">
        <v>7</v>
      </c>
      <c r="J60" s="18" t="s">
        <v>108</v>
      </c>
      <c r="K60" s="18" t="n">
        <v>178</v>
      </c>
    </row>
    <row r="61" customFormat="false" ht="26.25" hidden="false" customHeight="false" outlineLevel="0" collapsed="false">
      <c r="A61" s="18" t="s">
        <v>10</v>
      </c>
      <c r="B61" s="18" t="n">
        <v>60</v>
      </c>
      <c r="C61" s="18" t="n">
        <v>4</v>
      </c>
      <c r="D61" s="18" t="s">
        <v>11</v>
      </c>
      <c r="E61" s="18" t="s">
        <v>12</v>
      </c>
      <c r="F61" s="18" t="n">
        <v>4</v>
      </c>
      <c r="G61" s="18" t="s">
        <v>109</v>
      </c>
      <c r="H61" s="18" t="s">
        <v>71</v>
      </c>
      <c r="I61" s="18" t="n">
        <v>6</v>
      </c>
      <c r="J61" s="18" t="s">
        <v>110</v>
      </c>
      <c r="K61" s="18" t="n">
        <v>180</v>
      </c>
    </row>
    <row r="62" customFormat="false" ht="26.25" hidden="false" customHeight="false" outlineLevel="0" collapsed="false">
      <c r="A62" s="17" t="s">
        <v>10</v>
      </c>
      <c r="B62" s="17" t="n">
        <v>61</v>
      </c>
      <c r="C62" s="17" t="n">
        <v>3</v>
      </c>
      <c r="D62" s="17" t="s">
        <v>23</v>
      </c>
      <c r="E62" s="17" t="s">
        <v>24</v>
      </c>
      <c r="F62" s="17" t="n">
        <v>3</v>
      </c>
      <c r="G62" s="17" t="s">
        <v>105</v>
      </c>
      <c r="H62" s="17" t="s">
        <v>66</v>
      </c>
      <c r="I62" s="17" t="n">
        <v>1</v>
      </c>
      <c r="J62" s="17" t="s">
        <v>111</v>
      </c>
      <c r="K62" s="17" t="n">
        <v>175</v>
      </c>
    </row>
    <row r="63" customFormat="false" ht="26.25" hidden="false" customHeight="false" outlineLevel="0" collapsed="false">
      <c r="A63" s="17" t="s">
        <v>10</v>
      </c>
      <c r="B63" s="17" t="n">
        <v>62</v>
      </c>
      <c r="C63" s="17" t="n">
        <v>1</v>
      </c>
      <c r="D63" s="17" t="s">
        <v>23</v>
      </c>
      <c r="E63" s="17" t="s">
        <v>24</v>
      </c>
      <c r="F63" s="17" t="n">
        <v>1</v>
      </c>
      <c r="G63" s="17" t="s">
        <v>103</v>
      </c>
      <c r="H63" s="17" t="s">
        <v>66</v>
      </c>
      <c r="I63" s="17" t="n">
        <v>0</v>
      </c>
      <c r="J63" s="17" t="s">
        <v>112</v>
      </c>
      <c r="K63" s="17" t="n">
        <v>171</v>
      </c>
    </row>
    <row r="64" customFormat="false" ht="26.25" hidden="false" customHeight="false" outlineLevel="0" collapsed="false">
      <c r="A64" s="17" t="s">
        <v>10</v>
      </c>
      <c r="B64" s="17" t="n">
        <v>63</v>
      </c>
      <c r="C64" s="17" t="n">
        <v>4</v>
      </c>
      <c r="D64" s="17" t="s">
        <v>23</v>
      </c>
      <c r="E64" s="17" t="s">
        <v>24</v>
      </c>
      <c r="F64" s="17" t="n">
        <v>4</v>
      </c>
      <c r="G64" s="17" t="s">
        <v>109</v>
      </c>
      <c r="H64" s="17" t="s">
        <v>71</v>
      </c>
      <c r="I64" s="17" t="n">
        <v>6</v>
      </c>
      <c r="J64" s="17" t="s">
        <v>113</v>
      </c>
      <c r="K64" s="17" t="n">
        <v>176</v>
      </c>
    </row>
    <row r="65" customFormat="false" ht="26.25" hidden="false" customHeight="false" outlineLevel="0" collapsed="false">
      <c r="A65" s="17" t="s">
        <v>10</v>
      </c>
      <c r="B65" s="17" t="n">
        <v>64</v>
      </c>
      <c r="C65" s="17" t="n">
        <v>2</v>
      </c>
      <c r="D65" s="17" t="s">
        <v>23</v>
      </c>
      <c r="E65" s="17" t="s">
        <v>24</v>
      </c>
      <c r="F65" s="17" t="n">
        <v>2</v>
      </c>
      <c r="G65" s="17" t="s">
        <v>107</v>
      </c>
      <c r="H65" s="17" t="s">
        <v>71</v>
      </c>
      <c r="I65" s="17" t="n">
        <v>7</v>
      </c>
      <c r="J65" s="17" t="s">
        <v>114</v>
      </c>
      <c r="K65" s="17" t="n">
        <v>177</v>
      </c>
    </row>
    <row r="66" customFormat="false" ht="26.25" hidden="false" customHeight="false" outlineLevel="0" collapsed="false">
      <c r="A66" s="3"/>
      <c r="B66" s="3"/>
      <c r="C66" s="3"/>
      <c r="D66" s="3"/>
      <c r="E66" s="22"/>
      <c r="F66" s="3"/>
      <c r="G66" s="3"/>
      <c r="H66" s="3"/>
      <c r="I66" s="3"/>
      <c r="J66" s="3"/>
      <c r="K66" s="3"/>
    </row>
    <row r="67" customFormat="false" ht="26.25" hidden="false" customHeight="false" outlineLevel="0" collapsed="false">
      <c r="A67" s="18" t="s">
        <v>115</v>
      </c>
      <c r="B67" s="18" t="n">
        <v>1</v>
      </c>
      <c r="C67" s="18" t="n">
        <v>40</v>
      </c>
      <c r="D67" s="18" t="s">
        <v>116</v>
      </c>
      <c r="E67" s="18" t="s">
        <v>117</v>
      </c>
      <c r="F67" s="18" t="n">
        <v>40</v>
      </c>
      <c r="G67" s="18" t="s">
        <v>118</v>
      </c>
      <c r="H67" s="18" t="s">
        <v>119</v>
      </c>
      <c r="I67" s="18" t="n">
        <v>0</v>
      </c>
      <c r="J67" s="18" t="s">
        <v>120</v>
      </c>
      <c r="K67" s="18" t="n">
        <v>89</v>
      </c>
    </row>
    <row r="68" customFormat="false" ht="26.25" hidden="false" customHeight="false" outlineLevel="0" collapsed="false">
      <c r="A68" s="18" t="s">
        <v>115</v>
      </c>
      <c r="B68" s="18" t="n">
        <v>2</v>
      </c>
      <c r="C68" s="18" t="n">
        <v>36</v>
      </c>
      <c r="D68" s="18" t="s">
        <v>116</v>
      </c>
      <c r="E68" s="18" t="s">
        <v>117</v>
      </c>
      <c r="F68" s="18" t="n">
        <v>36</v>
      </c>
      <c r="G68" s="18" t="s">
        <v>121</v>
      </c>
      <c r="H68" s="18" t="s">
        <v>119</v>
      </c>
      <c r="I68" s="18" t="n">
        <v>2</v>
      </c>
      <c r="J68" s="18" t="s">
        <v>122</v>
      </c>
      <c r="K68" s="18" t="n">
        <v>77</v>
      </c>
    </row>
    <row r="69" customFormat="false" ht="26.25" hidden="false" customHeight="false" outlineLevel="0" collapsed="false">
      <c r="A69" s="18" t="s">
        <v>115</v>
      </c>
      <c r="B69" s="18" t="n">
        <v>3</v>
      </c>
      <c r="C69" s="18" t="n">
        <v>32</v>
      </c>
      <c r="D69" s="18" t="s">
        <v>116</v>
      </c>
      <c r="E69" s="18" t="s">
        <v>117</v>
      </c>
      <c r="F69" s="18" t="n">
        <v>32</v>
      </c>
      <c r="G69" s="18" t="s">
        <v>123</v>
      </c>
      <c r="H69" s="18" t="s">
        <v>119</v>
      </c>
      <c r="I69" s="18" t="n">
        <v>4</v>
      </c>
      <c r="J69" s="18" t="s">
        <v>124</v>
      </c>
      <c r="K69" s="18" t="n">
        <v>65</v>
      </c>
    </row>
    <row r="70" customFormat="false" ht="26.25" hidden="false" customHeight="false" outlineLevel="0" collapsed="false">
      <c r="A70" s="18" t="s">
        <v>115</v>
      </c>
      <c r="B70" s="18" t="n">
        <v>4</v>
      </c>
      <c r="C70" s="18" t="n">
        <v>28</v>
      </c>
      <c r="D70" s="18" t="s">
        <v>116</v>
      </c>
      <c r="E70" s="18" t="s">
        <v>117</v>
      </c>
      <c r="F70" s="18" t="n">
        <v>28</v>
      </c>
      <c r="G70" s="18" t="s">
        <v>125</v>
      </c>
      <c r="H70" s="18" t="s">
        <v>119</v>
      </c>
      <c r="I70" s="18" t="n">
        <v>6</v>
      </c>
      <c r="J70" s="18" t="s">
        <v>126</v>
      </c>
      <c r="K70" s="18" t="n">
        <v>53</v>
      </c>
    </row>
    <row r="71" customFormat="false" ht="26.25" hidden="false" customHeight="false" outlineLevel="0" collapsed="false">
      <c r="A71" s="18" t="s">
        <v>115</v>
      </c>
      <c r="B71" s="18" t="n">
        <v>5</v>
      </c>
      <c r="C71" s="18" t="n">
        <v>14</v>
      </c>
      <c r="D71" s="18" t="s">
        <v>116</v>
      </c>
      <c r="E71" s="18" t="s">
        <v>117</v>
      </c>
      <c r="F71" s="18" t="n">
        <v>14</v>
      </c>
      <c r="G71" s="18" t="s">
        <v>127</v>
      </c>
      <c r="H71" s="18" t="s">
        <v>128</v>
      </c>
      <c r="I71" s="18" t="n">
        <v>1</v>
      </c>
      <c r="J71" s="18" t="s">
        <v>129</v>
      </c>
      <c r="K71" s="18" t="n">
        <v>35</v>
      </c>
    </row>
    <row r="72" customFormat="false" ht="26.25" hidden="false" customHeight="false" outlineLevel="0" collapsed="false">
      <c r="A72" s="18" t="s">
        <v>115</v>
      </c>
      <c r="B72" s="18" t="n">
        <v>6</v>
      </c>
      <c r="C72" s="18" t="n">
        <v>10</v>
      </c>
      <c r="D72" s="18" t="s">
        <v>116</v>
      </c>
      <c r="E72" s="18" t="s">
        <v>117</v>
      </c>
      <c r="F72" s="18" t="n">
        <v>10</v>
      </c>
      <c r="G72" s="18" t="s">
        <v>130</v>
      </c>
      <c r="H72" s="18" t="s">
        <v>128</v>
      </c>
      <c r="I72" s="18" t="n">
        <v>3</v>
      </c>
      <c r="J72" s="18" t="s">
        <v>131</v>
      </c>
      <c r="K72" s="18" t="n">
        <v>23</v>
      </c>
    </row>
    <row r="73" customFormat="false" ht="26.25" hidden="false" customHeight="false" outlineLevel="0" collapsed="false">
      <c r="A73" s="18" t="s">
        <v>115</v>
      </c>
      <c r="B73" s="18" t="n">
        <v>7</v>
      </c>
      <c r="C73" s="18" t="n">
        <v>6</v>
      </c>
      <c r="D73" s="18" t="s">
        <v>116</v>
      </c>
      <c r="E73" s="18" t="s">
        <v>117</v>
      </c>
      <c r="F73" s="18" t="n">
        <v>6</v>
      </c>
      <c r="G73" s="18" t="s">
        <v>132</v>
      </c>
      <c r="H73" s="18" t="s">
        <v>128</v>
      </c>
      <c r="I73" s="18" t="n">
        <v>5</v>
      </c>
      <c r="J73" s="18" t="s">
        <v>133</v>
      </c>
      <c r="K73" s="18" t="n">
        <v>11</v>
      </c>
    </row>
    <row r="74" customFormat="false" ht="26.25" hidden="false" customHeight="false" outlineLevel="0" collapsed="false">
      <c r="A74" s="18" t="s">
        <v>115</v>
      </c>
      <c r="B74" s="18" t="n">
        <v>8</v>
      </c>
      <c r="C74" s="18" t="n">
        <v>2</v>
      </c>
      <c r="D74" s="18" t="s">
        <v>116</v>
      </c>
      <c r="E74" s="18" t="s">
        <v>117</v>
      </c>
      <c r="F74" s="18" t="n">
        <v>2</v>
      </c>
      <c r="G74" s="18" t="s">
        <v>134</v>
      </c>
      <c r="H74" s="18" t="s">
        <v>128</v>
      </c>
      <c r="I74" s="18" t="n">
        <v>7</v>
      </c>
      <c r="J74" s="18" t="s">
        <v>135</v>
      </c>
      <c r="K74" s="18" t="n">
        <v>10</v>
      </c>
    </row>
    <row r="75" customFormat="false" ht="26.25" hidden="false" customHeight="false" outlineLevel="0" collapsed="false">
      <c r="A75" s="18" t="s">
        <v>115</v>
      </c>
      <c r="B75" s="18" t="n">
        <v>9</v>
      </c>
      <c r="C75" s="18" t="n">
        <v>38</v>
      </c>
      <c r="D75" s="18" t="s">
        <v>116</v>
      </c>
      <c r="E75" s="18" t="s">
        <v>117</v>
      </c>
      <c r="F75" s="18" t="n">
        <v>38</v>
      </c>
      <c r="G75" s="18" t="s">
        <v>136</v>
      </c>
      <c r="H75" s="18" t="s">
        <v>119</v>
      </c>
      <c r="I75" s="18" t="n">
        <v>1</v>
      </c>
      <c r="J75" s="18" t="s">
        <v>137</v>
      </c>
      <c r="K75" s="18" t="n">
        <v>83</v>
      </c>
    </row>
    <row r="76" customFormat="false" ht="26.25" hidden="false" customHeight="false" outlineLevel="0" collapsed="false">
      <c r="A76" s="18" t="s">
        <v>115</v>
      </c>
      <c r="B76" s="18" t="n">
        <v>10</v>
      </c>
      <c r="C76" s="18" t="n">
        <v>34</v>
      </c>
      <c r="D76" s="18" t="s">
        <v>116</v>
      </c>
      <c r="E76" s="18" t="s">
        <v>117</v>
      </c>
      <c r="F76" s="18" t="n">
        <v>34</v>
      </c>
      <c r="G76" s="18" t="s">
        <v>138</v>
      </c>
      <c r="H76" s="18" t="s">
        <v>119</v>
      </c>
      <c r="I76" s="18" t="n">
        <v>3</v>
      </c>
      <c r="J76" s="18" t="s">
        <v>139</v>
      </c>
      <c r="K76" s="18" t="n">
        <v>71</v>
      </c>
    </row>
    <row r="77" customFormat="false" ht="26.25" hidden="false" customHeight="false" outlineLevel="0" collapsed="false">
      <c r="A77" s="18" t="s">
        <v>115</v>
      </c>
      <c r="B77" s="18" t="n">
        <v>11</v>
      </c>
      <c r="C77" s="18" t="n">
        <v>30</v>
      </c>
      <c r="D77" s="18" t="s">
        <v>116</v>
      </c>
      <c r="E77" s="18" t="s">
        <v>117</v>
      </c>
      <c r="F77" s="18" t="n">
        <v>30</v>
      </c>
      <c r="G77" s="18" t="s">
        <v>140</v>
      </c>
      <c r="H77" s="18" t="s">
        <v>119</v>
      </c>
      <c r="I77" s="18" t="n">
        <v>5</v>
      </c>
      <c r="J77" s="18" t="s">
        <v>141</v>
      </c>
      <c r="K77" s="18" t="n">
        <v>59</v>
      </c>
    </row>
    <row r="78" customFormat="false" ht="26.25" hidden="false" customHeight="false" outlineLevel="0" collapsed="false">
      <c r="A78" s="18" t="s">
        <v>115</v>
      </c>
      <c r="B78" s="18" t="n">
        <v>12</v>
      </c>
      <c r="C78" s="18" t="n">
        <v>26</v>
      </c>
      <c r="D78" s="18" t="s">
        <v>116</v>
      </c>
      <c r="E78" s="18" t="s">
        <v>117</v>
      </c>
      <c r="F78" s="18" t="n">
        <v>26</v>
      </c>
      <c r="G78" s="18" t="s">
        <v>142</v>
      </c>
      <c r="H78" s="18" t="s">
        <v>119</v>
      </c>
      <c r="I78" s="18" t="n">
        <v>7</v>
      </c>
      <c r="J78" s="18" t="s">
        <v>143</v>
      </c>
      <c r="K78" s="18" t="n">
        <v>47</v>
      </c>
    </row>
    <row r="79" customFormat="false" ht="26.25" hidden="false" customHeight="false" outlineLevel="0" collapsed="false">
      <c r="A79" s="18" t="s">
        <v>115</v>
      </c>
      <c r="B79" s="18" t="n">
        <v>13</v>
      </c>
      <c r="C79" s="18" t="n">
        <v>16</v>
      </c>
      <c r="D79" s="18" t="s">
        <v>116</v>
      </c>
      <c r="E79" s="18" t="s">
        <v>117</v>
      </c>
      <c r="F79" s="18" t="n">
        <v>16</v>
      </c>
      <c r="G79" s="18" t="s">
        <v>144</v>
      </c>
      <c r="H79" s="18" t="s">
        <v>128</v>
      </c>
      <c r="I79" s="18" t="n">
        <v>0</v>
      </c>
      <c r="J79" s="18" t="s">
        <v>145</v>
      </c>
      <c r="K79" s="18" t="n">
        <v>41</v>
      </c>
    </row>
    <row r="80" customFormat="false" ht="26.25" hidden="false" customHeight="false" outlineLevel="0" collapsed="false">
      <c r="A80" s="18" t="s">
        <v>115</v>
      </c>
      <c r="B80" s="18" t="n">
        <v>14</v>
      </c>
      <c r="C80" s="18" t="n">
        <v>12</v>
      </c>
      <c r="D80" s="18" t="s">
        <v>116</v>
      </c>
      <c r="E80" s="18" t="s">
        <v>117</v>
      </c>
      <c r="F80" s="18" t="n">
        <v>12</v>
      </c>
      <c r="G80" s="18" t="s">
        <v>146</v>
      </c>
      <c r="H80" s="18" t="s">
        <v>128</v>
      </c>
      <c r="I80" s="18" t="n">
        <v>2</v>
      </c>
      <c r="J80" s="18" t="s">
        <v>147</v>
      </c>
      <c r="K80" s="18" t="n">
        <v>29</v>
      </c>
    </row>
    <row r="81" customFormat="false" ht="26.25" hidden="false" customHeight="false" outlineLevel="0" collapsed="false">
      <c r="A81" s="18" t="s">
        <v>115</v>
      </c>
      <c r="B81" s="18" t="n">
        <v>15</v>
      </c>
      <c r="C81" s="18" t="n">
        <v>8</v>
      </c>
      <c r="D81" s="18" t="s">
        <v>116</v>
      </c>
      <c r="E81" s="18" t="s">
        <v>117</v>
      </c>
      <c r="F81" s="18" t="n">
        <v>8</v>
      </c>
      <c r="G81" s="18" t="s">
        <v>148</v>
      </c>
      <c r="H81" s="18" t="s">
        <v>128</v>
      </c>
      <c r="I81" s="18" t="n">
        <v>4</v>
      </c>
      <c r="J81" s="18" t="s">
        <v>149</v>
      </c>
      <c r="K81" s="18" t="n">
        <v>17</v>
      </c>
    </row>
    <row r="82" customFormat="false" ht="26.25" hidden="false" customHeight="false" outlineLevel="0" collapsed="false">
      <c r="A82" s="18" t="s">
        <v>115</v>
      </c>
      <c r="B82" s="18" t="n">
        <v>16</v>
      </c>
      <c r="C82" s="18" t="n">
        <v>4</v>
      </c>
      <c r="D82" s="18" t="s">
        <v>116</v>
      </c>
      <c r="E82" s="18" t="s">
        <v>117</v>
      </c>
      <c r="F82" s="18" t="n">
        <v>4</v>
      </c>
      <c r="G82" s="18" t="s">
        <v>150</v>
      </c>
      <c r="H82" s="18" t="s">
        <v>128</v>
      </c>
      <c r="I82" s="18" t="n">
        <v>6</v>
      </c>
      <c r="J82" s="18" t="s">
        <v>151</v>
      </c>
      <c r="K82" s="18" t="n">
        <v>5</v>
      </c>
    </row>
    <row r="83" customFormat="false" ht="26.25" hidden="false" customHeight="false" outlineLevel="0" collapsed="false">
      <c r="A83" s="18" t="s">
        <v>115</v>
      </c>
      <c r="B83" s="18" t="n">
        <v>17</v>
      </c>
      <c r="C83" s="18" t="n">
        <v>39</v>
      </c>
      <c r="D83" s="18" t="s">
        <v>116</v>
      </c>
      <c r="E83" s="18" t="s">
        <v>117</v>
      </c>
      <c r="F83" s="18" t="n">
        <v>39</v>
      </c>
      <c r="G83" s="18" t="s">
        <v>152</v>
      </c>
      <c r="H83" s="18" t="s">
        <v>153</v>
      </c>
      <c r="I83" s="18" t="n">
        <v>7</v>
      </c>
      <c r="J83" s="18" t="s">
        <v>154</v>
      </c>
      <c r="K83" s="18" t="n">
        <v>90</v>
      </c>
    </row>
    <row r="84" customFormat="false" ht="26.25" hidden="false" customHeight="false" outlineLevel="0" collapsed="false">
      <c r="A84" s="18" t="s">
        <v>115</v>
      </c>
      <c r="B84" s="18" t="n">
        <v>18</v>
      </c>
      <c r="C84" s="18" t="n">
        <v>35</v>
      </c>
      <c r="D84" s="18" t="s">
        <v>116</v>
      </c>
      <c r="E84" s="18" t="s">
        <v>117</v>
      </c>
      <c r="F84" s="18" t="n">
        <v>35</v>
      </c>
      <c r="G84" s="18" t="s">
        <v>155</v>
      </c>
      <c r="H84" s="18" t="s">
        <v>153</v>
      </c>
      <c r="I84" s="18" t="n">
        <v>5</v>
      </c>
      <c r="J84" s="18" t="s">
        <v>156</v>
      </c>
      <c r="K84" s="18" t="n">
        <v>78</v>
      </c>
    </row>
    <row r="85" customFormat="false" ht="26.25" hidden="false" customHeight="false" outlineLevel="0" collapsed="false">
      <c r="A85" s="18" t="s">
        <v>115</v>
      </c>
      <c r="B85" s="18" t="n">
        <v>19</v>
      </c>
      <c r="C85" s="18" t="n">
        <v>31</v>
      </c>
      <c r="D85" s="18" t="s">
        <v>116</v>
      </c>
      <c r="E85" s="18" t="s">
        <v>117</v>
      </c>
      <c r="F85" s="18" t="n">
        <v>31</v>
      </c>
      <c r="G85" s="18" t="s">
        <v>157</v>
      </c>
      <c r="H85" s="18" t="s">
        <v>153</v>
      </c>
      <c r="I85" s="18" t="n">
        <v>3</v>
      </c>
      <c r="J85" s="18" t="s">
        <v>158</v>
      </c>
      <c r="K85" s="18" t="n">
        <v>66</v>
      </c>
    </row>
    <row r="86" customFormat="false" ht="26.25" hidden="false" customHeight="false" outlineLevel="0" collapsed="false">
      <c r="A86" s="18" t="s">
        <v>115</v>
      </c>
      <c r="B86" s="18" t="n">
        <v>20</v>
      </c>
      <c r="C86" s="18" t="n">
        <v>25</v>
      </c>
      <c r="D86" s="18" t="s">
        <v>116</v>
      </c>
      <c r="E86" s="18" t="s">
        <v>117</v>
      </c>
      <c r="F86" s="18" t="n">
        <v>25</v>
      </c>
      <c r="G86" s="18" t="s">
        <v>159</v>
      </c>
      <c r="H86" s="18" t="s">
        <v>153</v>
      </c>
      <c r="I86" s="18" t="n">
        <v>0</v>
      </c>
      <c r="J86" s="18" t="s">
        <v>160</v>
      </c>
      <c r="K86" s="18" t="n">
        <v>48</v>
      </c>
    </row>
    <row r="87" customFormat="false" ht="26.25" hidden="false" customHeight="false" outlineLevel="0" collapsed="false">
      <c r="A87" s="18" t="s">
        <v>115</v>
      </c>
      <c r="B87" s="18" t="n">
        <v>21</v>
      </c>
      <c r="C87" s="18" t="n">
        <v>13</v>
      </c>
      <c r="D87" s="18" t="s">
        <v>116</v>
      </c>
      <c r="E87" s="18" t="s">
        <v>117</v>
      </c>
      <c r="F87" s="18" t="n">
        <v>13</v>
      </c>
      <c r="G87" s="18" t="s">
        <v>161</v>
      </c>
      <c r="H87" s="18" t="s">
        <v>162</v>
      </c>
      <c r="I87" s="18" t="n">
        <v>6</v>
      </c>
      <c r="J87" s="18" t="s">
        <v>163</v>
      </c>
      <c r="K87" s="18" t="n">
        <v>36</v>
      </c>
    </row>
    <row r="88" customFormat="false" ht="26.25" hidden="false" customHeight="false" outlineLevel="0" collapsed="false">
      <c r="A88" s="18" t="s">
        <v>115</v>
      </c>
      <c r="B88" s="18" t="n">
        <v>22</v>
      </c>
      <c r="C88" s="18" t="n">
        <v>9</v>
      </c>
      <c r="D88" s="18" t="s">
        <v>116</v>
      </c>
      <c r="E88" s="18" t="s">
        <v>117</v>
      </c>
      <c r="F88" s="18" t="n">
        <v>9</v>
      </c>
      <c r="G88" s="18" t="s">
        <v>164</v>
      </c>
      <c r="H88" s="18" t="s">
        <v>162</v>
      </c>
      <c r="I88" s="18" t="n">
        <v>4</v>
      </c>
      <c r="J88" s="18" t="s">
        <v>165</v>
      </c>
      <c r="K88" s="18" t="n">
        <v>24</v>
      </c>
    </row>
    <row r="89" customFormat="false" ht="26.25" hidden="false" customHeight="false" outlineLevel="0" collapsed="false">
      <c r="A89" s="18" t="s">
        <v>115</v>
      </c>
      <c r="B89" s="18" t="n">
        <v>23</v>
      </c>
      <c r="C89" s="18" t="n">
        <v>5</v>
      </c>
      <c r="D89" s="18" t="s">
        <v>116</v>
      </c>
      <c r="E89" s="18" t="s">
        <v>117</v>
      </c>
      <c r="F89" s="18" t="n">
        <v>5</v>
      </c>
      <c r="G89" s="18" t="s">
        <v>166</v>
      </c>
      <c r="H89" s="18" t="s">
        <v>162</v>
      </c>
      <c r="I89" s="18" t="n">
        <v>2</v>
      </c>
      <c r="J89" s="18" t="s">
        <v>167</v>
      </c>
      <c r="K89" s="18" t="n">
        <v>12</v>
      </c>
    </row>
    <row r="90" customFormat="false" ht="26.25" hidden="false" customHeight="false" outlineLevel="0" collapsed="false">
      <c r="A90" s="18" t="s">
        <v>115</v>
      </c>
      <c r="B90" s="18" t="n">
        <v>24</v>
      </c>
      <c r="C90" s="18" t="n">
        <v>1</v>
      </c>
      <c r="D90" s="18" t="s">
        <v>116</v>
      </c>
      <c r="E90" s="18" t="s">
        <v>117</v>
      </c>
      <c r="F90" s="18" t="n">
        <v>1</v>
      </c>
      <c r="G90" s="18" t="s">
        <v>168</v>
      </c>
      <c r="H90" s="18" t="s">
        <v>162</v>
      </c>
      <c r="I90" s="18" t="n">
        <v>0</v>
      </c>
      <c r="J90" s="18" t="s">
        <v>169</v>
      </c>
      <c r="K90" s="18" t="n">
        <v>4</v>
      </c>
    </row>
    <row r="91" customFormat="false" ht="26.25" hidden="false" customHeight="false" outlineLevel="0" collapsed="false">
      <c r="A91" s="18" t="s">
        <v>115</v>
      </c>
      <c r="B91" s="18" t="n">
        <v>25</v>
      </c>
      <c r="C91" s="18" t="n">
        <v>37</v>
      </c>
      <c r="D91" s="18" t="s">
        <v>116</v>
      </c>
      <c r="E91" s="18" t="s">
        <v>117</v>
      </c>
      <c r="F91" s="18" t="n">
        <v>37</v>
      </c>
      <c r="G91" s="18" t="s">
        <v>170</v>
      </c>
      <c r="H91" s="18" t="s">
        <v>153</v>
      </c>
      <c r="I91" s="18" t="n">
        <v>6</v>
      </c>
      <c r="J91" s="18" t="s">
        <v>171</v>
      </c>
      <c r="K91" s="18" t="n">
        <v>84</v>
      </c>
    </row>
    <row r="92" customFormat="false" ht="26.25" hidden="false" customHeight="false" outlineLevel="0" collapsed="false">
      <c r="A92" s="18" t="s">
        <v>115</v>
      </c>
      <c r="B92" s="18" t="n">
        <v>26</v>
      </c>
      <c r="C92" s="18" t="n">
        <v>33</v>
      </c>
      <c r="D92" s="18" t="s">
        <v>116</v>
      </c>
      <c r="E92" s="18" t="s">
        <v>117</v>
      </c>
      <c r="F92" s="18" t="n">
        <v>33</v>
      </c>
      <c r="G92" s="18" t="s">
        <v>172</v>
      </c>
      <c r="H92" s="18" t="s">
        <v>153</v>
      </c>
      <c r="I92" s="18" t="n">
        <v>4</v>
      </c>
      <c r="J92" s="18" t="s">
        <v>173</v>
      </c>
      <c r="K92" s="18" t="n">
        <v>72</v>
      </c>
    </row>
    <row r="93" customFormat="false" ht="26.25" hidden="false" customHeight="false" outlineLevel="0" collapsed="false">
      <c r="A93" s="18" t="s">
        <v>115</v>
      </c>
      <c r="B93" s="18" t="n">
        <v>27</v>
      </c>
      <c r="C93" s="18" t="n">
        <v>29</v>
      </c>
      <c r="D93" s="18" t="s">
        <v>116</v>
      </c>
      <c r="E93" s="18" t="s">
        <v>117</v>
      </c>
      <c r="F93" s="18" t="n">
        <v>29</v>
      </c>
      <c r="G93" s="18" t="s">
        <v>174</v>
      </c>
      <c r="H93" s="18" t="s">
        <v>153</v>
      </c>
      <c r="I93" s="18" t="n">
        <v>2</v>
      </c>
      <c r="J93" s="18" t="s">
        <v>175</v>
      </c>
      <c r="K93" s="18" t="n">
        <v>60</v>
      </c>
    </row>
    <row r="94" customFormat="false" ht="26.25" hidden="false" customHeight="false" outlineLevel="0" collapsed="false">
      <c r="A94" s="18" t="s">
        <v>115</v>
      </c>
      <c r="B94" s="18" t="n">
        <v>28</v>
      </c>
      <c r="C94" s="18" t="n">
        <v>27</v>
      </c>
      <c r="D94" s="18" t="s">
        <v>116</v>
      </c>
      <c r="E94" s="18" t="s">
        <v>117</v>
      </c>
      <c r="F94" s="18" t="n">
        <v>27</v>
      </c>
      <c r="G94" s="18" t="s">
        <v>176</v>
      </c>
      <c r="H94" s="18" t="s">
        <v>153</v>
      </c>
      <c r="I94" s="18" t="n">
        <v>1</v>
      </c>
      <c r="J94" s="18" t="s">
        <v>177</v>
      </c>
      <c r="K94" s="18" t="n">
        <v>54</v>
      </c>
    </row>
    <row r="95" customFormat="false" ht="26.25" hidden="false" customHeight="false" outlineLevel="0" collapsed="false">
      <c r="A95" s="18" t="s">
        <v>115</v>
      </c>
      <c r="B95" s="18" t="n">
        <v>29</v>
      </c>
      <c r="C95" s="18" t="n">
        <v>15</v>
      </c>
      <c r="D95" s="18" t="s">
        <v>116</v>
      </c>
      <c r="E95" s="18" t="s">
        <v>117</v>
      </c>
      <c r="F95" s="18" t="n">
        <v>15</v>
      </c>
      <c r="G95" s="18" t="s">
        <v>178</v>
      </c>
      <c r="H95" s="18" t="s">
        <v>162</v>
      </c>
      <c r="I95" s="18" t="n">
        <v>7</v>
      </c>
      <c r="J95" s="18" t="s">
        <v>179</v>
      </c>
      <c r="K95" s="18" t="n">
        <v>42</v>
      </c>
    </row>
    <row r="96" customFormat="false" ht="26.25" hidden="false" customHeight="false" outlineLevel="0" collapsed="false">
      <c r="A96" s="18" t="s">
        <v>115</v>
      </c>
      <c r="B96" s="18" t="n">
        <v>30</v>
      </c>
      <c r="C96" s="18" t="n">
        <v>11</v>
      </c>
      <c r="D96" s="18" t="s">
        <v>116</v>
      </c>
      <c r="E96" s="18" t="s">
        <v>117</v>
      </c>
      <c r="F96" s="18" t="n">
        <v>11</v>
      </c>
      <c r="G96" s="18" t="s">
        <v>180</v>
      </c>
      <c r="H96" s="18" t="s">
        <v>162</v>
      </c>
      <c r="I96" s="18" t="n">
        <v>5</v>
      </c>
      <c r="J96" s="18" t="s">
        <v>181</v>
      </c>
      <c r="K96" s="18" t="n">
        <v>30</v>
      </c>
    </row>
    <row r="97" customFormat="false" ht="26.25" hidden="false" customHeight="false" outlineLevel="0" collapsed="false">
      <c r="A97" s="18" t="s">
        <v>115</v>
      </c>
      <c r="B97" s="18" t="n">
        <v>31</v>
      </c>
      <c r="C97" s="18" t="n">
        <v>7</v>
      </c>
      <c r="D97" s="18" t="s">
        <v>116</v>
      </c>
      <c r="E97" s="18" t="s">
        <v>117</v>
      </c>
      <c r="F97" s="18" t="n">
        <v>7</v>
      </c>
      <c r="G97" s="18" t="s">
        <v>182</v>
      </c>
      <c r="H97" s="18" t="s">
        <v>162</v>
      </c>
      <c r="I97" s="18" t="n">
        <v>3</v>
      </c>
      <c r="J97" s="18" t="s">
        <v>183</v>
      </c>
      <c r="K97" s="18" t="n">
        <v>18</v>
      </c>
    </row>
    <row r="98" customFormat="false" ht="26.25" hidden="false" customHeight="false" outlineLevel="0" collapsed="false">
      <c r="A98" s="18" t="s">
        <v>115</v>
      </c>
      <c r="B98" s="18" t="n">
        <v>32</v>
      </c>
      <c r="C98" s="18" t="n">
        <v>3</v>
      </c>
      <c r="D98" s="18" t="s">
        <v>116</v>
      </c>
      <c r="E98" s="18" t="s">
        <v>117</v>
      </c>
      <c r="F98" s="18" t="n">
        <v>3</v>
      </c>
      <c r="G98" s="18" t="s">
        <v>184</v>
      </c>
      <c r="H98" s="18" t="s">
        <v>162</v>
      </c>
      <c r="I98" s="18" t="n">
        <v>1</v>
      </c>
      <c r="J98" s="18" t="s">
        <v>185</v>
      </c>
      <c r="K98" s="18" t="n">
        <v>6</v>
      </c>
    </row>
    <row r="99" customFormat="false" ht="26.25" hidden="false" customHeight="false" outlineLevel="0" collapsed="false">
      <c r="A99" s="17" t="s">
        <v>115</v>
      </c>
      <c r="B99" s="17" t="n">
        <v>33</v>
      </c>
      <c r="C99" s="17" t="n">
        <v>38</v>
      </c>
      <c r="D99" s="17" t="s">
        <v>186</v>
      </c>
      <c r="E99" s="17" t="s">
        <v>187</v>
      </c>
      <c r="F99" s="17" t="n">
        <v>38</v>
      </c>
      <c r="G99" s="17" t="s">
        <v>136</v>
      </c>
      <c r="H99" s="17" t="s">
        <v>119</v>
      </c>
      <c r="I99" s="17" t="n">
        <v>1</v>
      </c>
      <c r="J99" s="17" t="s">
        <v>188</v>
      </c>
      <c r="K99" s="17" t="n">
        <v>79</v>
      </c>
    </row>
    <row r="100" customFormat="false" ht="26.25" hidden="false" customHeight="false" outlineLevel="0" collapsed="false">
      <c r="A100" s="17" t="s">
        <v>115</v>
      </c>
      <c r="B100" s="17" t="n">
        <v>34</v>
      </c>
      <c r="C100" s="17" t="n">
        <v>34</v>
      </c>
      <c r="D100" s="17" t="s">
        <v>186</v>
      </c>
      <c r="E100" s="17" t="s">
        <v>187</v>
      </c>
      <c r="F100" s="17" t="n">
        <v>34</v>
      </c>
      <c r="G100" s="17" t="s">
        <v>138</v>
      </c>
      <c r="H100" s="17" t="s">
        <v>119</v>
      </c>
      <c r="I100" s="17" t="n">
        <v>3</v>
      </c>
      <c r="J100" s="17" t="s">
        <v>189</v>
      </c>
      <c r="K100" s="17" t="n">
        <v>67</v>
      </c>
    </row>
    <row r="101" customFormat="false" ht="26.25" hidden="false" customHeight="false" outlineLevel="0" collapsed="false">
      <c r="A101" s="17" t="s">
        <v>115</v>
      </c>
      <c r="B101" s="17" t="n">
        <v>35</v>
      </c>
      <c r="C101" s="17" t="n">
        <v>30</v>
      </c>
      <c r="D101" s="17" t="s">
        <v>186</v>
      </c>
      <c r="E101" s="17" t="s">
        <v>187</v>
      </c>
      <c r="F101" s="17" t="n">
        <v>30</v>
      </c>
      <c r="G101" s="17" t="s">
        <v>140</v>
      </c>
      <c r="H101" s="17" t="s">
        <v>119</v>
      </c>
      <c r="I101" s="17" t="n">
        <v>5</v>
      </c>
      <c r="J101" s="17" t="s">
        <v>190</v>
      </c>
      <c r="K101" s="17" t="n">
        <v>55</v>
      </c>
    </row>
    <row r="102" customFormat="false" ht="26.25" hidden="false" customHeight="false" outlineLevel="0" collapsed="false">
      <c r="A102" s="17" t="s">
        <v>115</v>
      </c>
      <c r="B102" s="17" t="n">
        <v>36</v>
      </c>
      <c r="C102" s="17" t="n">
        <v>28</v>
      </c>
      <c r="D102" s="17" t="s">
        <v>186</v>
      </c>
      <c r="E102" s="17" t="s">
        <v>187</v>
      </c>
      <c r="F102" s="17" t="n">
        <v>28</v>
      </c>
      <c r="G102" s="17" t="s">
        <v>125</v>
      </c>
      <c r="H102" s="17" t="s">
        <v>119</v>
      </c>
      <c r="I102" s="17" t="n">
        <v>6</v>
      </c>
      <c r="J102" s="17" t="s">
        <v>191</v>
      </c>
      <c r="K102" s="17" t="n">
        <v>49</v>
      </c>
    </row>
    <row r="103" customFormat="false" ht="26.25" hidden="false" customHeight="false" outlineLevel="0" collapsed="false">
      <c r="A103" s="17" t="s">
        <v>115</v>
      </c>
      <c r="B103" s="17" t="n">
        <v>37</v>
      </c>
      <c r="C103" s="17" t="n">
        <v>16</v>
      </c>
      <c r="D103" s="17" t="s">
        <v>186</v>
      </c>
      <c r="E103" s="17" t="s">
        <v>187</v>
      </c>
      <c r="F103" s="17" t="n">
        <v>16</v>
      </c>
      <c r="G103" s="17" t="s">
        <v>144</v>
      </c>
      <c r="H103" s="17" t="s">
        <v>128</v>
      </c>
      <c r="I103" s="17" t="n">
        <v>0</v>
      </c>
      <c r="J103" s="17" t="s">
        <v>192</v>
      </c>
      <c r="K103" s="17" t="n">
        <v>37</v>
      </c>
    </row>
    <row r="104" customFormat="false" ht="26.25" hidden="false" customHeight="false" outlineLevel="0" collapsed="false">
      <c r="A104" s="17" t="s">
        <v>115</v>
      </c>
      <c r="B104" s="17" t="n">
        <v>38</v>
      </c>
      <c r="C104" s="17" t="n">
        <v>12</v>
      </c>
      <c r="D104" s="17" t="s">
        <v>186</v>
      </c>
      <c r="E104" s="17" t="s">
        <v>187</v>
      </c>
      <c r="F104" s="17" t="n">
        <v>12</v>
      </c>
      <c r="G104" s="17" t="s">
        <v>146</v>
      </c>
      <c r="H104" s="17" t="s">
        <v>128</v>
      </c>
      <c r="I104" s="17" t="n">
        <v>2</v>
      </c>
      <c r="J104" s="17" t="s">
        <v>193</v>
      </c>
      <c r="K104" s="17" t="n">
        <v>25</v>
      </c>
    </row>
    <row r="105" customFormat="false" ht="26.25" hidden="false" customHeight="false" outlineLevel="0" collapsed="false">
      <c r="A105" s="17" t="s">
        <v>115</v>
      </c>
      <c r="B105" s="17" t="n">
        <v>39</v>
      </c>
      <c r="C105" s="17" t="n">
        <v>8</v>
      </c>
      <c r="D105" s="17" t="s">
        <v>186</v>
      </c>
      <c r="E105" s="17" t="s">
        <v>187</v>
      </c>
      <c r="F105" s="17" t="n">
        <v>8</v>
      </c>
      <c r="G105" s="17" t="s">
        <v>148</v>
      </c>
      <c r="H105" s="17" t="s">
        <v>128</v>
      </c>
      <c r="I105" s="17" t="n">
        <v>4</v>
      </c>
      <c r="J105" s="17" t="s">
        <v>194</v>
      </c>
      <c r="K105" s="17" t="n">
        <v>13</v>
      </c>
    </row>
    <row r="106" customFormat="false" ht="26.25" hidden="false" customHeight="false" outlineLevel="0" collapsed="false">
      <c r="A106" s="17" t="s">
        <v>115</v>
      </c>
      <c r="B106" s="17" t="n">
        <v>40</v>
      </c>
      <c r="C106" s="17" t="n">
        <v>4</v>
      </c>
      <c r="D106" s="17" t="s">
        <v>186</v>
      </c>
      <c r="E106" s="17" t="s">
        <v>187</v>
      </c>
      <c r="F106" s="17" t="n">
        <v>4</v>
      </c>
      <c r="G106" s="17" t="s">
        <v>150</v>
      </c>
      <c r="H106" s="17" t="s">
        <v>128</v>
      </c>
      <c r="I106" s="17" t="n">
        <v>6</v>
      </c>
      <c r="J106" s="17" t="s">
        <v>195</v>
      </c>
      <c r="K106" s="17" t="n">
        <v>1</v>
      </c>
    </row>
    <row r="107" customFormat="false" ht="26.25" hidden="false" customHeight="false" outlineLevel="0" collapsed="false">
      <c r="A107" s="17" t="s">
        <v>115</v>
      </c>
      <c r="B107" s="17" t="n">
        <v>41</v>
      </c>
      <c r="C107" s="17" t="n">
        <v>40</v>
      </c>
      <c r="D107" s="17" t="s">
        <v>186</v>
      </c>
      <c r="E107" s="17" t="s">
        <v>187</v>
      </c>
      <c r="F107" s="17" t="n">
        <v>40</v>
      </c>
      <c r="G107" s="17" t="s">
        <v>118</v>
      </c>
      <c r="H107" s="17" t="s">
        <v>119</v>
      </c>
      <c r="I107" s="17" t="n">
        <v>0</v>
      </c>
      <c r="J107" s="17" t="s">
        <v>196</v>
      </c>
      <c r="K107" s="17" t="n">
        <v>85</v>
      </c>
    </row>
    <row r="108" customFormat="false" ht="26.25" hidden="false" customHeight="false" outlineLevel="0" collapsed="false">
      <c r="A108" s="17" t="s">
        <v>115</v>
      </c>
      <c r="B108" s="17" t="n">
        <v>42</v>
      </c>
      <c r="C108" s="17" t="n">
        <v>36</v>
      </c>
      <c r="D108" s="17" t="s">
        <v>186</v>
      </c>
      <c r="E108" s="17" t="s">
        <v>187</v>
      </c>
      <c r="F108" s="17" t="n">
        <v>36</v>
      </c>
      <c r="G108" s="17" t="s">
        <v>121</v>
      </c>
      <c r="H108" s="17" t="s">
        <v>119</v>
      </c>
      <c r="I108" s="17" t="n">
        <v>2</v>
      </c>
      <c r="J108" s="17" t="s">
        <v>197</v>
      </c>
      <c r="K108" s="17" t="n">
        <v>73</v>
      </c>
    </row>
    <row r="109" customFormat="false" ht="26.25" hidden="false" customHeight="false" outlineLevel="0" collapsed="false">
      <c r="A109" s="17" t="s">
        <v>115</v>
      </c>
      <c r="B109" s="17" t="n">
        <v>43</v>
      </c>
      <c r="C109" s="17" t="n">
        <v>32</v>
      </c>
      <c r="D109" s="17" t="s">
        <v>186</v>
      </c>
      <c r="E109" s="17" t="s">
        <v>187</v>
      </c>
      <c r="F109" s="17" t="n">
        <v>32</v>
      </c>
      <c r="G109" s="17" t="s">
        <v>123</v>
      </c>
      <c r="H109" s="17" t="s">
        <v>119</v>
      </c>
      <c r="I109" s="17" t="n">
        <v>4</v>
      </c>
      <c r="J109" s="17" t="s">
        <v>198</v>
      </c>
      <c r="K109" s="17" t="n">
        <v>61</v>
      </c>
    </row>
    <row r="110" customFormat="false" ht="26.25" hidden="false" customHeight="false" outlineLevel="0" collapsed="false">
      <c r="A110" s="17" t="s">
        <v>115</v>
      </c>
      <c r="B110" s="17" t="n">
        <v>44</v>
      </c>
      <c r="C110" s="17" t="n">
        <v>26</v>
      </c>
      <c r="D110" s="17" t="s">
        <v>186</v>
      </c>
      <c r="E110" s="17" t="s">
        <v>187</v>
      </c>
      <c r="F110" s="17" t="n">
        <v>26</v>
      </c>
      <c r="G110" s="17" t="s">
        <v>142</v>
      </c>
      <c r="H110" s="17" t="s">
        <v>119</v>
      </c>
      <c r="I110" s="17" t="n">
        <v>7</v>
      </c>
      <c r="J110" s="17" t="s">
        <v>199</v>
      </c>
      <c r="K110" s="17" t="n">
        <v>43</v>
      </c>
    </row>
    <row r="111" customFormat="false" ht="26.25" hidden="false" customHeight="false" outlineLevel="0" collapsed="false">
      <c r="A111" s="17" t="s">
        <v>115</v>
      </c>
      <c r="B111" s="17" t="n">
        <v>45</v>
      </c>
      <c r="C111" s="17" t="n">
        <v>14</v>
      </c>
      <c r="D111" s="17" t="s">
        <v>186</v>
      </c>
      <c r="E111" s="17" t="s">
        <v>187</v>
      </c>
      <c r="F111" s="17" t="n">
        <v>14</v>
      </c>
      <c r="G111" s="17" t="s">
        <v>127</v>
      </c>
      <c r="H111" s="17" t="s">
        <v>128</v>
      </c>
      <c r="I111" s="17" t="n">
        <v>1</v>
      </c>
      <c r="J111" s="17" t="s">
        <v>200</v>
      </c>
      <c r="K111" s="17" t="n">
        <v>31</v>
      </c>
    </row>
    <row r="112" customFormat="false" ht="26.25" hidden="false" customHeight="false" outlineLevel="0" collapsed="false">
      <c r="A112" s="17" t="s">
        <v>115</v>
      </c>
      <c r="B112" s="17" t="n">
        <v>46</v>
      </c>
      <c r="C112" s="17" t="n">
        <v>10</v>
      </c>
      <c r="D112" s="17" t="s">
        <v>186</v>
      </c>
      <c r="E112" s="17" t="s">
        <v>187</v>
      </c>
      <c r="F112" s="17" t="n">
        <v>10</v>
      </c>
      <c r="G112" s="17" t="s">
        <v>130</v>
      </c>
      <c r="H112" s="17" t="s">
        <v>128</v>
      </c>
      <c r="I112" s="17" t="n">
        <v>3</v>
      </c>
      <c r="J112" s="17" t="s">
        <v>201</v>
      </c>
      <c r="K112" s="17" t="n">
        <v>19</v>
      </c>
    </row>
    <row r="113" customFormat="false" ht="26.25" hidden="false" customHeight="false" outlineLevel="0" collapsed="false">
      <c r="A113" s="17" t="s">
        <v>115</v>
      </c>
      <c r="B113" s="17" t="n">
        <v>47</v>
      </c>
      <c r="C113" s="17" t="n">
        <v>6</v>
      </c>
      <c r="D113" s="17" t="s">
        <v>186</v>
      </c>
      <c r="E113" s="17" t="s">
        <v>187</v>
      </c>
      <c r="F113" s="17" t="n">
        <v>6</v>
      </c>
      <c r="G113" s="17" t="s">
        <v>132</v>
      </c>
      <c r="H113" s="17" t="s">
        <v>128</v>
      </c>
      <c r="I113" s="17" t="n">
        <v>5</v>
      </c>
      <c r="J113" s="17" t="s">
        <v>202</v>
      </c>
      <c r="K113" s="17" t="n">
        <v>7</v>
      </c>
    </row>
    <row r="114" customFormat="false" ht="26.25" hidden="false" customHeight="false" outlineLevel="0" collapsed="false">
      <c r="A114" s="17" t="s">
        <v>115</v>
      </c>
      <c r="B114" s="17" t="n">
        <v>48</v>
      </c>
      <c r="C114" s="17" t="n">
        <v>2</v>
      </c>
      <c r="D114" s="17" t="s">
        <v>186</v>
      </c>
      <c r="E114" s="17" t="s">
        <v>187</v>
      </c>
      <c r="F114" s="17" t="n">
        <v>2</v>
      </c>
      <c r="G114" s="17" t="s">
        <v>134</v>
      </c>
      <c r="H114" s="17" t="s">
        <v>128</v>
      </c>
      <c r="I114" s="17" t="n">
        <v>7</v>
      </c>
      <c r="J114" s="17" t="s">
        <v>203</v>
      </c>
      <c r="K114" s="17" t="n">
        <v>9</v>
      </c>
    </row>
    <row r="115" customFormat="false" ht="26.25" hidden="false" customHeight="false" outlineLevel="0" collapsed="false">
      <c r="A115" s="17" t="s">
        <v>115</v>
      </c>
      <c r="B115" s="17" t="n">
        <v>49</v>
      </c>
      <c r="C115" s="17" t="n">
        <v>37</v>
      </c>
      <c r="D115" s="17" t="s">
        <v>186</v>
      </c>
      <c r="E115" s="17" t="s">
        <v>187</v>
      </c>
      <c r="F115" s="17" t="n">
        <v>37</v>
      </c>
      <c r="G115" s="17" t="s">
        <v>170</v>
      </c>
      <c r="H115" s="17" t="s">
        <v>153</v>
      </c>
      <c r="I115" s="17" t="n">
        <v>6</v>
      </c>
      <c r="J115" s="17" t="s">
        <v>204</v>
      </c>
      <c r="K115" s="17" t="n">
        <v>80</v>
      </c>
    </row>
    <row r="116" customFormat="false" ht="26.25" hidden="false" customHeight="false" outlineLevel="0" collapsed="false">
      <c r="A116" s="17" t="s">
        <v>115</v>
      </c>
      <c r="B116" s="17" t="n">
        <v>50</v>
      </c>
      <c r="C116" s="17" t="n">
        <v>33</v>
      </c>
      <c r="D116" s="17" t="s">
        <v>186</v>
      </c>
      <c r="E116" s="17" t="s">
        <v>187</v>
      </c>
      <c r="F116" s="17" t="n">
        <v>33</v>
      </c>
      <c r="G116" s="17" t="s">
        <v>172</v>
      </c>
      <c r="H116" s="17" t="s">
        <v>153</v>
      </c>
      <c r="I116" s="17" t="n">
        <v>4</v>
      </c>
      <c r="J116" s="17" t="s">
        <v>205</v>
      </c>
      <c r="K116" s="17" t="n">
        <v>68</v>
      </c>
    </row>
    <row r="117" customFormat="false" ht="26.25" hidden="false" customHeight="false" outlineLevel="0" collapsed="false">
      <c r="A117" s="17" t="s">
        <v>115</v>
      </c>
      <c r="B117" s="17" t="n">
        <v>51</v>
      </c>
      <c r="C117" s="17" t="n">
        <v>29</v>
      </c>
      <c r="D117" s="17" t="s">
        <v>186</v>
      </c>
      <c r="E117" s="17" t="s">
        <v>187</v>
      </c>
      <c r="F117" s="17" t="n">
        <v>29</v>
      </c>
      <c r="G117" s="17" t="s">
        <v>174</v>
      </c>
      <c r="H117" s="17" t="s">
        <v>153</v>
      </c>
      <c r="I117" s="17" t="n">
        <v>2</v>
      </c>
      <c r="J117" s="17" t="s">
        <v>206</v>
      </c>
      <c r="K117" s="17" t="n">
        <v>56</v>
      </c>
    </row>
    <row r="118" customFormat="false" ht="26.25" hidden="false" customHeight="false" outlineLevel="0" collapsed="false">
      <c r="A118" s="17" t="s">
        <v>115</v>
      </c>
      <c r="B118" s="17" t="n">
        <v>52</v>
      </c>
      <c r="C118" s="17" t="n">
        <v>25</v>
      </c>
      <c r="D118" s="17" t="s">
        <v>186</v>
      </c>
      <c r="E118" s="17" t="s">
        <v>187</v>
      </c>
      <c r="F118" s="17" t="n">
        <v>25</v>
      </c>
      <c r="G118" s="17" t="s">
        <v>159</v>
      </c>
      <c r="H118" s="17" t="s">
        <v>153</v>
      </c>
      <c r="I118" s="17" t="n">
        <v>0</v>
      </c>
      <c r="J118" s="17" t="s">
        <v>207</v>
      </c>
      <c r="K118" s="17" t="n">
        <v>44</v>
      </c>
    </row>
    <row r="119" customFormat="false" ht="26.25" hidden="false" customHeight="false" outlineLevel="0" collapsed="false">
      <c r="A119" s="17" t="s">
        <v>115</v>
      </c>
      <c r="B119" s="17" t="n">
        <v>53</v>
      </c>
      <c r="C119" s="17" t="n">
        <v>15</v>
      </c>
      <c r="D119" s="17" t="s">
        <v>186</v>
      </c>
      <c r="E119" s="17" t="s">
        <v>187</v>
      </c>
      <c r="F119" s="17" t="n">
        <v>15</v>
      </c>
      <c r="G119" s="17" t="s">
        <v>178</v>
      </c>
      <c r="H119" s="17" t="s">
        <v>162</v>
      </c>
      <c r="I119" s="17" t="n">
        <v>7</v>
      </c>
      <c r="J119" s="17" t="s">
        <v>208</v>
      </c>
      <c r="K119" s="17" t="n">
        <v>38</v>
      </c>
    </row>
    <row r="120" customFormat="false" ht="26.25" hidden="false" customHeight="false" outlineLevel="0" collapsed="false">
      <c r="A120" s="17" t="s">
        <v>115</v>
      </c>
      <c r="B120" s="17" t="n">
        <v>54</v>
      </c>
      <c r="C120" s="17" t="n">
        <v>11</v>
      </c>
      <c r="D120" s="17" t="s">
        <v>186</v>
      </c>
      <c r="E120" s="17" t="s">
        <v>187</v>
      </c>
      <c r="F120" s="17" t="n">
        <v>11</v>
      </c>
      <c r="G120" s="17" t="s">
        <v>180</v>
      </c>
      <c r="H120" s="17" t="s">
        <v>162</v>
      </c>
      <c r="I120" s="17" t="n">
        <v>5</v>
      </c>
      <c r="J120" s="17" t="s">
        <v>209</v>
      </c>
      <c r="K120" s="17" t="n">
        <v>26</v>
      </c>
    </row>
    <row r="121" customFormat="false" ht="26.25" hidden="false" customHeight="false" outlineLevel="0" collapsed="false">
      <c r="A121" s="17" t="s">
        <v>115</v>
      </c>
      <c r="B121" s="17" t="n">
        <v>55</v>
      </c>
      <c r="C121" s="17" t="n">
        <v>7</v>
      </c>
      <c r="D121" s="17" t="s">
        <v>186</v>
      </c>
      <c r="E121" s="17" t="s">
        <v>187</v>
      </c>
      <c r="F121" s="17" t="n">
        <v>7</v>
      </c>
      <c r="G121" s="17" t="s">
        <v>182</v>
      </c>
      <c r="H121" s="17" t="s">
        <v>162</v>
      </c>
      <c r="I121" s="17" t="n">
        <v>3</v>
      </c>
      <c r="J121" s="17" t="s">
        <v>210</v>
      </c>
      <c r="K121" s="17" t="n">
        <v>14</v>
      </c>
    </row>
    <row r="122" customFormat="false" ht="26.25" hidden="false" customHeight="false" outlineLevel="0" collapsed="false">
      <c r="A122" s="17" t="s">
        <v>115</v>
      </c>
      <c r="B122" s="17" t="n">
        <v>56</v>
      </c>
      <c r="C122" s="17" t="n">
        <v>3</v>
      </c>
      <c r="D122" s="17" t="s">
        <v>186</v>
      </c>
      <c r="E122" s="17" t="s">
        <v>187</v>
      </c>
      <c r="F122" s="17" t="n">
        <v>3</v>
      </c>
      <c r="G122" s="17" t="s">
        <v>184</v>
      </c>
      <c r="H122" s="17" t="s">
        <v>162</v>
      </c>
      <c r="I122" s="17" t="n">
        <v>1</v>
      </c>
      <c r="J122" s="17" t="s">
        <v>211</v>
      </c>
      <c r="K122" s="17" t="n">
        <v>2</v>
      </c>
    </row>
    <row r="123" customFormat="false" ht="26.25" hidden="false" customHeight="false" outlineLevel="0" collapsed="false">
      <c r="A123" s="17" t="s">
        <v>115</v>
      </c>
      <c r="B123" s="17" t="n">
        <v>57</v>
      </c>
      <c r="C123" s="17" t="n">
        <v>39</v>
      </c>
      <c r="D123" s="17" t="s">
        <v>186</v>
      </c>
      <c r="E123" s="17" t="s">
        <v>187</v>
      </c>
      <c r="F123" s="17" t="n">
        <v>39</v>
      </c>
      <c r="G123" s="17" t="s">
        <v>152</v>
      </c>
      <c r="H123" s="17" t="s">
        <v>153</v>
      </c>
      <c r="I123" s="17" t="n">
        <v>7</v>
      </c>
      <c r="J123" s="17" t="s">
        <v>212</v>
      </c>
      <c r="K123" s="17" t="n">
        <v>86</v>
      </c>
    </row>
    <row r="124" customFormat="false" ht="26.25" hidden="false" customHeight="false" outlineLevel="0" collapsed="false">
      <c r="A124" s="17" t="s">
        <v>115</v>
      </c>
      <c r="B124" s="17" t="n">
        <v>58</v>
      </c>
      <c r="C124" s="17" t="n">
        <v>35</v>
      </c>
      <c r="D124" s="17" t="s">
        <v>186</v>
      </c>
      <c r="E124" s="17" t="s">
        <v>187</v>
      </c>
      <c r="F124" s="17" t="n">
        <v>35</v>
      </c>
      <c r="G124" s="17" t="s">
        <v>155</v>
      </c>
      <c r="H124" s="17" t="s">
        <v>153</v>
      </c>
      <c r="I124" s="17" t="n">
        <v>5</v>
      </c>
      <c r="J124" s="17" t="s">
        <v>213</v>
      </c>
      <c r="K124" s="17" t="n">
        <v>74</v>
      </c>
    </row>
    <row r="125" customFormat="false" ht="26.25" hidden="false" customHeight="false" outlineLevel="0" collapsed="false">
      <c r="A125" s="17" t="s">
        <v>115</v>
      </c>
      <c r="B125" s="17" t="n">
        <v>59</v>
      </c>
      <c r="C125" s="17" t="n">
        <v>31</v>
      </c>
      <c r="D125" s="17" t="s">
        <v>186</v>
      </c>
      <c r="E125" s="17" t="s">
        <v>187</v>
      </c>
      <c r="F125" s="17" t="n">
        <v>31</v>
      </c>
      <c r="G125" s="17" t="s">
        <v>157</v>
      </c>
      <c r="H125" s="17" t="s">
        <v>153</v>
      </c>
      <c r="I125" s="17" t="n">
        <v>3</v>
      </c>
      <c r="J125" s="17" t="s">
        <v>214</v>
      </c>
      <c r="K125" s="17" t="n">
        <v>62</v>
      </c>
    </row>
    <row r="126" customFormat="false" ht="26.25" hidden="false" customHeight="false" outlineLevel="0" collapsed="false">
      <c r="A126" s="17" t="s">
        <v>115</v>
      </c>
      <c r="B126" s="17" t="n">
        <v>60</v>
      </c>
      <c r="C126" s="17" t="n">
        <v>27</v>
      </c>
      <c r="D126" s="17" t="s">
        <v>186</v>
      </c>
      <c r="E126" s="17" t="s">
        <v>187</v>
      </c>
      <c r="F126" s="17" t="n">
        <v>27</v>
      </c>
      <c r="G126" s="17" t="s">
        <v>176</v>
      </c>
      <c r="H126" s="17" t="s">
        <v>153</v>
      </c>
      <c r="I126" s="17" t="n">
        <v>1</v>
      </c>
      <c r="J126" s="17" t="s">
        <v>215</v>
      </c>
      <c r="K126" s="17" t="n">
        <v>50</v>
      </c>
    </row>
    <row r="127" customFormat="false" ht="26.25" hidden="false" customHeight="false" outlineLevel="0" collapsed="false">
      <c r="A127" s="17" t="s">
        <v>115</v>
      </c>
      <c r="B127" s="17" t="n">
        <v>61</v>
      </c>
      <c r="C127" s="17" t="n">
        <v>13</v>
      </c>
      <c r="D127" s="17" t="s">
        <v>186</v>
      </c>
      <c r="E127" s="17" t="s">
        <v>187</v>
      </c>
      <c r="F127" s="17" t="n">
        <v>13</v>
      </c>
      <c r="G127" s="17" t="s">
        <v>161</v>
      </c>
      <c r="H127" s="17" t="s">
        <v>162</v>
      </c>
      <c r="I127" s="17" t="n">
        <v>6</v>
      </c>
      <c r="J127" s="17" t="s">
        <v>216</v>
      </c>
      <c r="K127" s="17" t="n">
        <v>32</v>
      </c>
    </row>
    <row r="128" customFormat="false" ht="26.25" hidden="false" customHeight="false" outlineLevel="0" collapsed="false">
      <c r="A128" s="17" t="s">
        <v>115</v>
      </c>
      <c r="B128" s="17" t="n">
        <v>62</v>
      </c>
      <c r="C128" s="17" t="n">
        <v>9</v>
      </c>
      <c r="D128" s="17" t="s">
        <v>186</v>
      </c>
      <c r="E128" s="17" t="s">
        <v>187</v>
      </c>
      <c r="F128" s="17" t="n">
        <v>9</v>
      </c>
      <c r="G128" s="17" t="s">
        <v>164</v>
      </c>
      <c r="H128" s="17" t="s">
        <v>162</v>
      </c>
      <c r="I128" s="17" t="n">
        <v>4</v>
      </c>
      <c r="J128" s="17" t="s">
        <v>217</v>
      </c>
      <c r="K128" s="17" t="n">
        <v>20</v>
      </c>
    </row>
    <row r="129" customFormat="false" ht="26.25" hidden="false" customHeight="false" outlineLevel="0" collapsed="false">
      <c r="A129" s="17" t="s">
        <v>115</v>
      </c>
      <c r="B129" s="17" t="n">
        <v>63</v>
      </c>
      <c r="C129" s="17" t="n">
        <v>5</v>
      </c>
      <c r="D129" s="17" t="s">
        <v>186</v>
      </c>
      <c r="E129" s="17" t="s">
        <v>187</v>
      </c>
      <c r="F129" s="17" t="n">
        <v>5</v>
      </c>
      <c r="G129" s="17" t="s">
        <v>166</v>
      </c>
      <c r="H129" s="17" t="s">
        <v>162</v>
      </c>
      <c r="I129" s="17" t="n">
        <v>2</v>
      </c>
      <c r="J129" s="17" t="s">
        <v>218</v>
      </c>
      <c r="K129" s="17" t="n">
        <v>8</v>
      </c>
    </row>
    <row r="130" customFormat="false" ht="26.25" hidden="false" customHeight="false" outlineLevel="0" collapsed="false">
      <c r="A130" s="17" t="s">
        <v>115</v>
      </c>
      <c r="B130" s="17" t="n">
        <v>64</v>
      </c>
      <c r="C130" s="17" t="n">
        <v>1</v>
      </c>
      <c r="D130" s="17" t="s">
        <v>186</v>
      </c>
      <c r="E130" s="17" t="s">
        <v>187</v>
      </c>
      <c r="F130" s="17" t="n">
        <v>1</v>
      </c>
      <c r="G130" s="17" t="s">
        <v>168</v>
      </c>
      <c r="H130" s="17" t="s">
        <v>162</v>
      </c>
      <c r="I130" s="17" t="n">
        <v>0</v>
      </c>
      <c r="J130" s="17" t="s">
        <v>219</v>
      </c>
      <c r="K130" s="17" t="n">
        <v>3</v>
      </c>
    </row>
    <row r="131" customFormat="false" ht="26.25" hidden="false" customHeight="false" outlineLevel="0" collapsed="false">
      <c r="A131" s="3"/>
      <c r="B131" s="3"/>
      <c r="C131" s="3"/>
      <c r="D131" s="3"/>
      <c r="E131" s="22"/>
      <c r="F131" s="3"/>
      <c r="G131" s="3"/>
      <c r="H131" s="3"/>
      <c r="I131" s="3"/>
      <c r="J131" s="3"/>
      <c r="K131" s="3"/>
    </row>
    <row r="132" customFormat="false" ht="26.25" hidden="false" customHeight="false" outlineLevel="0" collapsed="false">
      <c r="A132" s="23" t="s">
        <v>220</v>
      </c>
      <c r="B132" s="23" t="n">
        <v>1</v>
      </c>
      <c r="C132" s="23" t="n">
        <v>40</v>
      </c>
      <c r="D132" s="23" t="s">
        <v>221</v>
      </c>
      <c r="E132" s="23" t="s">
        <v>222</v>
      </c>
      <c r="F132" s="23" t="n">
        <v>40</v>
      </c>
      <c r="G132" s="23" t="s">
        <v>18</v>
      </c>
      <c r="H132" s="23" t="s">
        <v>19</v>
      </c>
      <c r="I132" s="23" t="n">
        <v>0</v>
      </c>
      <c r="J132" s="23" t="s">
        <v>223</v>
      </c>
      <c r="K132" s="23" t="n">
        <v>89</v>
      </c>
    </row>
    <row r="133" customFormat="false" ht="26.25" hidden="false" customHeight="false" outlineLevel="0" collapsed="false">
      <c r="A133" s="23" t="s">
        <v>220</v>
      </c>
      <c r="B133" s="23" t="n">
        <v>2</v>
      </c>
      <c r="C133" s="23" t="n">
        <v>36</v>
      </c>
      <c r="D133" s="23" t="s">
        <v>221</v>
      </c>
      <c r="E133" s="23" t="s">
        <v>222</v>
      </c>
      <c r="F133" s="23" t="n">
        <v>36</v>
      </c>
      <c r="G133" s="23" t="s">
        <v>33</v>
      </c>
      <c r="H133" s="23" t="s">
        <v>19</v>
      </c>
      <c r="I133" s="23" t="n">
        <v>2</v>
      </c>
      <c r="J133" s="23" t="s">
        <v>224</v>
      </c>
      <c r="K133" s="23" t="n">
        <v>77</v>
      </c>
    </row>
    <row r="134" customFormat="false" ht="26.25" hidden="false" customHeight="false" outlineLevel="0" collapsed="false">
      <c r="A134" s="23" t="s">
        <v>220</v>
      </c>
      <c r="B134" s="23" t="n">
        <v>3</v>
      </c>
      <c r="C134" s="23" t="n">
        <v>32</v>
      </c>
      <c r="D134" s="23" t="s">
        <v>221</v>
      </c>
      <c r="E134" s="23" t="s">
        <v>222</v>
      </c>
      <c r="F134" s="23" t="n">
        <v>32</v>
      </c>
      <c r="G134" s="23" t="s">
        <v>45</v>
      </c>
      <c r="H134" s="23" t="s">
        <v>19</v>
      </c>
      <c r="I134" s="23" t="n">
        <v>4</v>
      </c>
      <c r="J134" s="23" t="s">
        <v>225</v>
      </c>
      <c r="K134" s="23" t="n">
        <v>65</v>
      </c>
    </row>
    <row r="135" customFormat="false" ht="26.25" hidden="false" customHeight="false" outlineLevel="0" collapsed="false">
      <c r="A135" s="23" t="s">
        <v>220</v>
      </c>
      <c r="B135" s="23" t="n">
        <v>4</v>
      </c>
      <c r="C135" s="23" t="n">
        <v>28</v>
      </c>
      <c r="D135" s="23" t="s">
        <v>221</v>
      </c>
      <c r="E135" s="23" t="s">
        <v>222</v>
      </c>
      <c r="F135" s="23" t="n">
        <v>28</v>
      </c>
      <c r="G135" s="23" t="s">
        <v>59</v>
      </c>
      <c r="H135" s="23" t="s">
        <v>19</v>
      </c>
      <c r="I135" s="23" t="n">
        <v>6</v>
      </c>
      <c r="J135" s="23" t="s">
        <v>226</v>
      </c>
      <c r="K135" s="23" t="n">
        <v>53</v>
      </c>
    </row>
    <row r="136" customFormat="false" ht="26.25" hidden="false" customHeight="false" outlineLevel="0" collapsed="false">
      <c r="A136" s="23" t="s">
        <v>220</v>
      </c>
      <c r="B136" s="23" t="n">
        <v>5</v>
      </c>
      <c r="C136" s="23" t="n">
        <v>14</v>
      </c>
      <c r="D136" s="23" t="s">
        <v>221</v>
      </c>
      <c r="E136" s="23" t="s">
        <v>222</v>
      </c>
      <c r="F136" s="23" t="n">
        <v>14</v>
      </c>
      <c r="G136" s="23" t="s">
        <v>70</v>
      </c>
      <c r="H136" s="23" t="s">
        <v>71</v>
      </c>
      <c r="I136" s="23" t="n">
        <v>1</v>
      </c>
      <c r="J136" s="23" t="s">
        <v>227</v>
      </c>
      <c r="K136" s="23" t="n">
        <v>35</v>
      </c>
    </row>
    <row r="137" customFormat="false" ht="26.25" hidden="false" customHeight="false" outlineLevel="0" collapsed="false">
      <c r="A137" s="23" t="s">
        <v>220</v>
      </c>
      <c r="B137" s="23" t="n">
        <v>6</v>
      </c>
      <c r="C137" s="23" t="n">
        <v>10</v>
      </c>
      <c r="D137" s="23" t="s">
        <v>221</v>
      </c>
      <c r="E137" s="23" t="s">
        <v>222</v>
      </c>
      <c r="F137" s="23" t="n">
        <v>10</v>
      </c>
      <c r="G137" s="23" t="s">
        <v>83</v>
      </c>
      <c r="H137" s="23" t="s">
        <v>71</v>
      </c>
      <c r="I137" s="23" t="n">
        <v>3</v>
      </c>
      <c r="J137" s="23" t="s">
        <v>228</v>
      </c>
      <c r="K137" s="23" t="n">
        <v>23</v>
      </c>
    </row>
    <row r="138" customFormat="false" ht="26.25" hidden="false" customHeight="false" outlineLevel="0" collapsed="false">
      <c r="A138" s="23" t="s">
        <v>220</v>
      </c>
      <c r="B138" s="23" t="n">
        <v>7</v>
      </c>
      <c r="C138" s="23" t="n">
        <v>6</v>
      </c>
      <c r="D138" s="23" t="s">
        <v>221</v>
      </c>
      <c r="E138" s="23" t="s">
        <v>222</v>
      </c>
      <c r="F138" s="23" t="n">
        <v>6</v>
      </c>
      <c r="G138" s="23" t="s">
        <v>95</v>
      </c>
      <c r="H138" s="23" t="s">
        <v>71</v>
      </c>
      <c r="I138" s="23" t="n">
        <v>5</v>
      </c>
      <c r="J138" s="23" t="s">
        <v>229</v>
      </c>
      <c r="K138" s="23" t="n">
        <v>11</v>
      </c>
    </row>
    <row r="139" customFormat="false" ht="26.25" hidden="false" customHeight="false" outlineLevel="0" collapsed="false">
      <c r="A139" s="23" t="s">
        <v>220</v>
      </c>
      <c r="B139" s="23" t="n">
        <v>8</v>
      </c>
      <c r="C139" s="23" t="n">
        <v>2</v>
      </c>
      <c r="D139" s="23" t="s">
        <v>221</v>
      </c>
      <c r="E139" s="23" t="s">
        <v>222</v>
      </c>
      <c r="F139" s="23" t="n">
        <v>2</v>
      </c>
      <c r="G139" s="23" t="s">
        <v>107</v>
      </c>
      <c r="H139" s="23" t="s">
        <v>71</v>
      </c>
      <c r="I139" s="23" t="n">
        <v>7</v>
      </c>
      <c r="J139" s="23" t="s">
        <v>230</v>
      </c>
      <c r="K139" s="23" t="n">
        <v>4</v>
      </c>
    </row>
    <row r="140" customFormat="false" ht="26.25" hidden="false" customHeight="false" outlineLevel="0" collapsed="false">
      <c r="A140" s="23" t="s">
        <v>220</v>
      </c>
      <c r="B140" s="23" t="n">
        <v>9</v>
      </c>
      <c r="C140" s="23" t="n">
        <v>38</v>
      </c>
      <c r="D140" s="23" t="s">
        <v>221</v>
      </c>
      <c r="E140" s="23" t="s">
        <v>222</v>
      </c>
      <c r="F140" s="23" t="n">
        <v>38</v>
      </c>
      <c r="G140" s="23" t="s">
        <v>21</v>
      </c>
      <c r="H140" s="23" t="s">
        <v>19</v>
      </c>
      <c r="I140" s="23" t="n">
        <v>1</v>
      </c>
      <c r="J140" s="23" t="s">
        <v>231</v>
      </c>
      <c r="K140" s="23" t="n">
        <v>83</v>
      </c>
    </row>
    <row r="141" customFormat="false" ht="26.25" hidden="false" customHeight="false" outlineLevel="0" collapsed="false">
      <c r="A141" s="23" t="s">
        <v>220</v>
      </c>
      <c r="B141" s="23" t="n">
        <v>10</v>
      </c>
      <c r="C141" s="23" t="n">
        <v>34</v>
      </c>
      <c r="D141" s="23" t="s">
        <v>221</v>
      </c>
      <c r="E141" s="23" t="s">
        <v>222</v>
      </c>
      <c r="F141" s="23" t="n">
        <v>34</v>
      </c>
      <c r="G141" s="23" t="s">
        <v>35</v>
      </c>
      <c r="H141" s="23" t="s">
        <v>19</v>
      </c>
      <c r="I141" s="23" t="n">
        <v>3</v>
      </c>
      <c r="J141" s="23" t="s">
        <v>232</v>
      </c>
      <c r="K141" s="23" t="n">
        <v>71</v>
      </c>
    </row>
    <row r="142" customFormat="false" ht="26.25" hidden="false" customHeight="false" outlineLevel="0" collapsed="false">
      <c r="A142" s="23" t="s">
        <v>220</v>
      </c>
      <c r="B142" s="23" t="n">
        <v>11</v>
      </c>
      <c r="C142" s="23" t="n">
        <v>30</v>
      </c>
      <c r="D142" s="23" t="s">
        <v>221</v>
      </c>
      <c r="E142" s="23" t="s">
        <v>222</v>
      </c>
      <c r="F142" s="23" t="n">
        <v>30</v>
      </c>
      <c r="G142" s="23" t="s">
        <v>47</v>
      </c>
      <c r="H142" s="23" t="s">
        <v>19</v>
      </c>
      <c r="I142" s="23" t="n">
        <v>5</v>
      </c>
      <c r="J142" s="23" t="s">
        <v>233</v>
      </c>
      <c r="K142" s="23" t="n">
        <v>59</v>
      </c>
    </row>
    <row r="143" customFormat="false" ht="26.25" hidden="false" customHeight="false" outlineLevel="0" collapsed="false">
      <c r="A143" s="23" t="s">
        <v>220</v>
      </c>
      <c r="B143" s="23" t="n">
        <v>12</v>
      </c>
      <c r="C143" s="23" t="n">
        <v>26</v>
      </c>
      <c r="D143" s="23" t="s">
        <v>221</v>
      </c>
      <c r="E143" s="23" t="s">
        <v>222</v>
      </c>
      <c r="F143" s="23" t="n">
        <v>26</v>
      </c>
      <c r="G143" s="23" t="s">
        <v>57</v>
      </c>
      <c r="H143" s="23" t="s">
        <v>19</v>
      </c>
      <c r="I143" s="23" t="n">
        <v>7</v>
      </c>
      <c r="J143" s="23" t="s">
        <v>234</v>
      </c>
      <c r="K143" s="23" t="n">
        <v>47</v>
      </c>
    </row>
    <row r="144" customFormat="false" ht="26.25" hidden="false" customHeight="false" outlineLevel="0" collapsed="false">
      <c r="A144" s="23" t="s">
        <v>220</v>
      </c>
      <c r="B144" s="23" t="n">
        <v>13</v>
      </c>
      <c r="C144" s="23" t="n">
        <v>16</v>
      </c>
      <c r="D144" s="23" t="s">
        <v>221</v>
      </c>
      <c r="E144" s="23" t="s">
        <v>222</v>
      </c>
      <c r="F144" s="23" t="n">
        <v>16</v>
      </c>
      <c r="G144" s="23" t="s">
        <v>73</v>
      </c>
      <c r="H144" s="23" t="s">
        <v>71</v>
      </c>
      <c r="I144" s="23" t="n">
        <v>0</v>
      </c>
      <c r="J144" s="23" t="s">
        <v>235</v>
      </c>
      <c r="K144" s="23" t="n">
        <v>41</v>
      </c>
    </row>
    <row r="145" customFormat="false" ht="26.25" hidden="false" customHeight="false" outlineLevel="0" collapsed="false">
      <c r="A145" s="23" t="s">
        <v>220</v>
      </c>
      <c r="B145" s="23" t="n">
        <v>14</v>
      </c>
      <c r="C145" s="23" t="n">
        <v>12</v>
      </c>
      <c r="D145" s="23" t="s">
        <v>221</v>
      </c>
      <c r="E145" s="23" t="s">
        <v>222</v>
      </c>
      <c r="F145" s="23" t="n">
        <v>12</v>
      </c>
      <c r="G145" s="23" t="s">
        <v>85</v>
      </c>
      <c r="H145" s="23" t="s">
        <v>71</v>
      </c>
      <c r="I145" s="23" t="n">
        <v>2</v>
      </c>
      <c r="J145" s="23" t="s">
        <v>236</v>
      </c>
      <c r="K145" s="23" t="n">
        <v>29</v>
      </c>
    </row>
    <row r="146" customFormat="false" ht="26.25" hidden="false" customHeight="false" outlineLevel="0" collapsed="false">
      <c r="A146" s="23" t="s">
        <v>220</v>
      </c>
      <c r="B146" s="23" t="n">
        <v>15</v>
      </c>
      <c r="C146" s="23" t="n">
        <v>8</v>
      </c>
      <c r="D146" s="23" t="s">
        <v>221</v>
      </c>
      <c r="E146" s="23" t="s">
        <v>222</v>
      </c>
      <c r="F146" s="23" t="n">
        <v>8</v>
      </c>
      <c r="G146" s="23" t="s">
        <v>97</v>
      </c>
      <c r="H146" s="23" t="s">
        <v>71</v>
      </c>
      <c r="I146" s="23" t="n">
        <v>4</v>
      </c>
      <c r="J146" s="23" t="s">
        <v>237</v>
      </c>
      <c r="K146" s="23" t="n">
        <v>17</v>
      </c>
    </row>
    <row r="147" customFormat="false" ht="26.25" hidden="false" customHeight="false" outlineLevel="0" collapsed="false">
      <c r="A147" s="23" t="s">
        <v>220</v>
      </c>
      <c r="B147" s="23" t="n">
        <v>16</v>
      </c>
      <c r="C147" s="23" t="n">
        <v>4</v>
      </c>
      <c r="D147" s="23" t="s">
        <v>221</v>
      </c>
      <c r="E147" s="23" t="s">
        <v>222</v>
      </c>
      <c r="F147" s="23" t="n">
        <v>4</v>
      </c>
      <c r="G147" s="23" t="s">
        <v>109</v>
      </c>
      <c r="H147" s="23" t="s">
        <v>71</v>
      </c>
      <c r="I147" s="23" t="n">
        <v>6</v>
      </c>
      <c r="J147" s="23" t="s">
        <v>238</v>
      </c>
      <c r="K147" s="23" t="n">
        <v>5</v>
      </c>
    </row>
    <row r="148" customFormat="false" ht="26.25" hidden="false" customHeight="false" outlineLevel="0" collapsed="false">
      <c r="A148" s="23" t="s">
        <v>220</v>
      </c>
      <c r="B148" s="23" t="n">
        <v>17</v>
      </c>
      <c r="C148" s="23" t="n">
        <v>39</v>
      </c>
      <c r="D148" s="23" t="s">
        <v>221</v>
      </c>
      <c r="E148" s="23" t="s">
        <v>222</v>
      </c>
      <c r="F148" s="23" t="n">
        <v>39</v>
      </c>
      <c r="G148" s="23" t="s">
        <v>13</v>
      </c>
      <c r="H148" s="23" t="s">
        <v>14</v>
      </c>
      <c r="I148" s="23" t="n">
        <v>7</v>
      </c>
      <c r="J148" s="23" t="s">
        <v>239</v>
      </c>
      <c r="K148" s="23" t="n">
        <v>90</v>
      </c>
    </row>
    <row r="149" customFormat="false" ht="26.25" hidden="false" customHeight="false" outlineLevel="0" collapsed="false">
      <c r="A149" s="23" t="s">
        <v>220</v>
      </c>
      <c r="B149" s="23" t="n">
        <v>18</v>
      </c>
      <c r="C149" s="23" t="n">
        <v>35</v>
      </c>
      <c r="D149" s="23" t="s">
        <v>221</v>
      </c>
      <c r="E149" s="23" t="s">
        <v>222</v>
      </c>
      <c r="F149" s="23" t="n">
        <v>35</v>
      </c>
      <c r="G149" s="23" t="s">
        <v>29</v>
      </c>
      <c r="H149" s="23" t="s">
        <v>14</v>
      </c>
      <c r="I149" s="23" t="n">
        <v>5</v>
      </c>
      <c r="J149" s="23" t="s">
        <v>240</v>
      </c>
      <c r="K149" s="23" t="n">
        <v>78</v>
      </c>
    </row>
    <row r="150" customFormat="false" ht="26.25" hidden="false" customHeight="false" outlineLevel="0" collapsed="false">
      <c r="A150" s="23" t="s">
        <v>220</v>
      </c>
      <c r="B150" s="23" t="n">
        <v>19</v>
      </c>
      <c r="C150" s="23" t="n">
        <v>31</v>
      </c>
      <c r="D150" s="23" t="s">
        <v>221</v>
      </c>
      <c r="E150" s="23" t="s">
        <v>222</v>
      </c>
      <c r="F150" s="23" t="n">
        <v>31</v>
      </c>
      <c r="G150" s="23" t="s">
        <v>41</v>
      </c>
      <c r="H150" s="23" t="s">
        <v>14</v>
      </c>
      <c r="I150" s="23" t="n">
        <v>3</v>
      </c>
      <c r="J150" s="23" t="s">
        <v>241</v>
      </c>
      <c r="K150" s="23" t="n">
        <v>66</v>
      </c>
    </row>
    <row r="151" customFormat="false" ht="26.25" hidden="false" customHeight="false" outlineLevel="0" collapsed="false">
      <c r="A151" s="23" t="s">
        <v>220</v>
      </c>
      <c r="B151" s="23" t="n">
        <v>20</v>
      </c>
      <c r="C151" s="23" t="n">
        <v>25</v>
      </c>
      <c r="D151" s="23" t="s">
        <v>221</v>
      </c>
      <c r="E151" s="23" t="s">
        <v>222</v>
      </c>
      <c r="F151" s="23" t="n">
        <v>25</v>
      </c>
      <c r="G151" s="23" t="s">
        <v>55</v>
      </c>
      <c r="H151" s="23" t="s">
        <v>14</v>
      </c>
      <c r="I151" s="23" t="n">
        <v>0</v>
      </c>
      <c r="J151" s="23" t="s">
        <v>242</v>
      </c>
      <c r="K151" s="23" t="n">
        <v>48</v>
      </c>
    </row>
    <row r="152" customFormat="false" ht="26.25" hidden="false" customHeight="false" outlineLevel="0" collapsed="false">
      <c r="A152" s="23" t="s">
        <v>220</v>
      </c>
      <c r="B152" s="23" t="n">
        <v>21</v>
      </c>
      <c r="C152" s="23" t="n">
        <v>13</v>
      </c>
      <c r="D152" s="23" t="s">
        <v>221</v>
      </c>
      <c r="E152" s="23" t="s">
        <v>222</v>
      </c>
      <c r="F152" s="23" t="n">
        <v>13</v>
      </c>
      <c r="G152" s="23" t="s">
        <v>65</v>
      </c>
      <c r="H152" s="23" t="s">
        <v>66</v>
      </c>
      <c r="I152" s="23" t="n">
        <v>6</v>
      </c>
      <c r="J152" s="23" t="s">
        <v>243</v>
      </c>
      <c r="K152" s="23" t="n">
        <v>36</v>
      </c>
    </row>
    <row r="153" customFormat="false" ht="26.25" hidden="false" customHeight="false" outlineLevel="0" collapsed="false">
      <c r="A153" s="23" t="s">
        <v>220</v>
      </c>
      <c r="B153" s="23" t="n">
        <v>22</v>
      </c>
      <c r="C153" s="23" t="n">
        <v>9</v>
      </c>
      <c r="D153" s="23" t="s">
        <v>221</v>
      </c>
      <c r="E153" s="23" t="s">
        <v>222</v>
      </c>
      <c r="F153" s="23" t="n">
        <v>9</v>
      </c>
      <c r="G153" s="23" t="s">
        <v>79</v>
      </c>
      <c r="H153" s="23" t="s">
        <v>66</v>
      </c>
      <c r="I153" s="23" t="n">
        <v>4</v>
      </c>
      <c r="J153" s="23" t="s">
        <v>244</v>
      </c>
      <c r="K153" s="23" t="n">
        <v>24</v>
      </c>
    </row>
    <row r="154" customFormat="false" ht="26.25" hidden="false" customHeight="false" outlineLevel="0" collapsed="false">
      <c r="A154" s="23" t="s">
        <v>220</v>
      </c>
      <c r="B154" s="23" t="n">
        <v>23</v>
      </c>
      <c r="C154" s="23" t="n">
        <v>5</v>
      </c>
      <c r="D154" s="23" t="s">
        <v>221</v>
      </c>
      <c r="E154" s="23" t="s">
        <v>222</v>
      </c>
      <c r="F154" s="23" t="n">
        <v>5</v>
      </c>
      <c r="G154" s="23" t="s">
        <v>91</v>
      </c>
      <c r="H154" s="23" t="s">
        <v>66</v>
      </c>
      <c r="I154" s="23" t="n">
        <v>2</v>
      </c>
      <c r="J154" s="23" t="s">
        <v>245</v>
      </c>
      <c r="K154" s="23" t="n">
        <v>12</v>
      </c>
    </row>
    <row r="155" customFormat="false" ht="26.25" hidden="false" customHeight="false" outlineLevel="0" collapsed="false">
      <c r="A155" s="23" t="s">
        <v>220</v>
      </c>
      <c r="B155" s="23" t="n">
        <v>24</v>
      </c>
      <c r="C155" s="23" t="n">
        <v>1</v>
      </c>
      <c r="D155" s="23" t="s">
        <v>221</v>
      </c>
      <c r="E155" s="23" t="s">
        <v>222</v>
      </c>
      <c r="F155" s="23" t="n">
        <v>1</v>
      </c>
      <c r="G155" s="23" t="s">
        <v>103</v>
      </c>
      <c r="H155" s="23" t="s">
        <v>66</v>
      </c>
      <c r="I155" s="23" t="n">
        <v>0</v>
      </c>
      <c r="J155" s="23" t="s">
        <v>246</v>
      </c>
      <c r="K155" s="23" t="n">
        <v>10</v>
      </c>
    </row>
    <row r="156" customFormat="false" ht="26.25" hidden="false" customHeight="false" outlineLevel="0" collapsed="false">
      <c r="A156" s="23" t="s">
        <v>220</v>
      </c>
      <c r="B156" s="23" t="n">
        <v>25</v>
      </c>
      <c r="C156" s="23" t="n">
        <v>37</v>
      </c>
      <c r="D156" s="23" t="s">
        <v>221</v>
      </c>
      <c r="E156" s="23" t="s">
        <v>222</v>
      </c>
      <c r="F156" s="23" t="n">
        <v>37</v>
      </c>
      <c r="G156" s="23" t="s">
        <v>16</v>
      </c>
      <c r="H156" s="23" t="s">
        <v>14</v>
      </c>
      <c r="I156" s="23" t="n">
        <v>6</v>
      </c>
      <c r="J156" s="23" t="s">
        <v>247</v>
      </c>
      <c r="K156" s="23" t="n">
        <v>84</v>
      </c>
    </row>
    <row r="157" customFormat="false" ht="26.25" hidden="false" customHeight="false" outlineLevel="0" collapsed="false">
      <c r="A157" s="23" t="s">
        <v>220</v>
      </c>
      <c r="B157" s="23" t="n">
        <v>26</v>
      </c>
      <c r="C157" s="23" t="n">
        <v>33</v>
      </c>
      <c r="D157" s="23" t="s">
        <v>221</v>
      </c>
      <c r="E157" s="23" t="s">
        <v>222</v>
      </c>
      <c r="F157" s="23" t="n">
        <v>33</v>
      </c>
      <c r="G157" s="23" t="s">
        <v>31</v>
      </c>
      <c r="H157" s="23" t="s">
        <v>14</v>
      </c>
      <c r="I157" s="23" t="n">
        <v>4</v>
      </c>
      <c r="J157" s="23" t="s">
        <v>248</v>
      </c>
      <c r="K157" s="23" t="n">
        <v>72</v>
      </c>
    </row>
    <row r="158" customFormat="false" ht="26.25" hidden="false" customHeight="false" outlineLevel="0" collapsed="false">
      <c r="A158" s="23" t="s">
        <v>220</v>
      </c>
      <c r="B158" s="23" t="n">
        <v>27</v>
      </c>
      <c r="C158" s="23" t="n">
        <v>29</v>
      </c>
      <c r="D158" s="23" t="s">
        <v>221</v>
      </c>
      <c r="E158" s="23" t="s">
        <v>222</v>
      </c>
      <c r="F158" s="23" t="n">
        <v>29</v>
      </c>
      <c r="G158" s="23" t="s">
        <v>43</v>
      </c>
      <c r="H158" s="23" t="s">
        <v>14</v>
      </c>
      <c r="I158" s="23" t="n">
        <v>2</v>
      </c>
      <c r="J158" s="23" t="s">
        <v>249</v>
      </c>
      <c r="K158" s="23" t="n">
        <v>60</v>
      </c>
    </row>
    <row r="159" customFormat="false" ht="26.25" hidden="false" customHeight="false" outlineLevel="0" collapsed="false">
      <c r="A159" s="23" t="s">
        <v>220</v>
      </c>
      <c r="B159" s="23" t="n">
        <v>28</v>
      </c>
      <c r="C159" s="23" t="n">
        <v>27</v>
      </c>
      <c r="D159" s="23" t="s">
        <v>221</v>
      </c>
      <c r="E159" s="23" t="s">
        <v>222</v>
      </c>
      <c r="F159" s="23" t="n">
        <v>27</v>
      </c>
      <c r="G159" s="23" t="s">
        <v>53</v>
      </c>
      <c r="H159" s="23" t="s">
        <v>14</v>
      </c>
      <c r="I159" s="23" t="n">
        <v>1</v>
      </c>
      <c r="J159" s="23" t="s">
        <v>250</v>
      </c>
      <c r="K159" s="23" t="n">
        <v>54</v>
      </c>
    </row>
    <row r="160" customFormat="false" ht="26.25" hidden="false" customHeight="false" outlineLevel="0" collapsed="false">
      <c r="A160" s="23" t="s">
        <v>220</v>
      </c>
      <c r="B160" s="23" t="n">
        <v>29</v>
      </c>
      <c r="C160" s="23" t="n">
        <v>15</v>
      </c>
      <c r="D160" s="23" t="s">
        <v>221</v>
      </c>
      <c r="E160" s="23" t="s">
        <v>222</v>
      </c>
      <c r="F160" s="23" t="n">
        <v>15</v>
      </c>
      <c r="G160" s="23" t="s">
        <v>68</v>
      </c>
      <c r="H160" s="23" t="s">
        <v>66</v>
      </c>
      <c r="I160" s="23" t="n">
        <v>7</v>
      </c>
      <c r="J160" s="23" t="s">
        <v>251</v>
      </c>
      <c r="K160" s="23" t="n">
        <v>42</v>
      </c>
    </row>
    <row r="161" customFormat="false" ht="26.25" hidden="false" customHeight="false" outlineLevel="0" collapsed="false">
      <c r="A161" s="23" t="s">
        <v>220</v>
      </c>
      <c r="B161" s="23" t="n">
        <v>30</v>
      </c>
      <c r="C161" s="23" t="n">
        <v>11</v>
      </c>
      <c r="D161" s="23" t="s">
        <v>221</v>
      </c>
      <c r="E161" s="23" t="s">
        <v>222</v>
      </c>
      <c r="F161" s="23" t="n">
        <v>11</v>
      </c>
      <c r="G161" s="23" t="s">
        <v>81</v>
      </c>
      <c r="H161" s="23" t="s">
        <v>66</v>
      </c>
      <c r="I161" s="23" t="n">
        <v>5</v>
      </c>
      <c r="J161" s="23" t="s">
        <v>252</v>
      </c>
      <c r="K161" s="23" t="n">
        <v>30</v>
      </c>
    </row>
    <row r="162" customFormat="false" ht="26.25" hidden="false" customHeight="false" outlineLevel="0" collapsed="false">
      <c r="A162" s="23" t="s">
        <v>220</v>
      </c>
      <c r="B162" s="23" t="n">
        <v>31</v>
      </c>
      <c r="C162" s="23" t="n">
        <v>7</v>
      </c>
      <c r="D162" s="23" t="s">
        <v>221</v>
      </c>
      <c r="E162" s="23" t="s">
        <v>222</v>
      </c>
      <c r="F162" s="23" t="n">
        <v>7</v>
      </c>
      <c r="G162" s="23" t="s">
        <v>93</v>
      </c>
      <c r="H162" s="23" t="s">
        <v>66</v>
      </c>
      <c r="I162" s="23" t="n">
        <v>3</v>
      </c>
      <c r="J162" s="23" t="s">
        <v>253</v>
      </c>
      <c r="K162" s="23" t="n">
        <v>18</v>
      </c>
    </row>
    <row r="163" customFormat="false" ht="26.25" hidden="false" customHeight="false" outlineLevel="0" collapsed="false">
      <c r="A163" s="23" t="s">
        <v>220</v>
      </c>
      <c r="B163" s="23" t="n">
        <v>32</v>
      </c>
      <c r="C163" s="23" t="n">
        <v>3</v>
      </c>
      <c r="D163" s="23" t="s">
        <v>221</v>
      </c>
      <c r="E163" s="23" t="s">
        <v>222</v>
      </c>
      <c r="F163" s="23" t="n">
        <v>3</v>
      </c>
      <c r="G163" s="23" t="s">
        <v>105</v>
      </c>
      <c r="H163" s="23" t="s">
        <v>66</v>
      </c>
      <c r="I163" s="23" t="n">
        <v>1</v>
      </c>
      <c r="J163" s="23" t="s">
        <v>254</v>
      </c>
      <c r="K163" s="23" t="n">
        <v>6</v>
      </c>
    </row>
    <row r="164" customFormat="false" ht="26.25" hidden="false" customHeight="false" outlineLevel="0" collapsed="false">
      <c r="A164" s="24" t="s">
        <v>220</v>
      </c>
      <c r="B164" s="24" t="n">
        <v>33</v>
      </c>
      <c r="C164" s="24" t="n">
        <v>38</v>
      </c>
      <c r="D164" s="24" t="s">
        <v>255</v>
      </c>
      <c r="E164" s="24" t="s">
        <v>256</v>
      </c>
      <c r="F164" s="24" t="n">
        <v>38</v>
      </c>
      <c r="G164" s="24" t="s">
        <v>21</v>
      </c>
      <c r="H164" s="24" t="s">
        <v>19</v>
      </c>
      <c r="I164" s="24" t="n">
        <v>1</v>
      </c>
      <c r="J164" s="24" t="s">
        <v>257</v>
      </c>
      <c r="K164" s="24" t="n">
        <v>79</v>
      </c>
    </row>
    <row r="165" customFormat="false" ht="26.25" hidden="false" customHeight="false" outlineLevel="0" collapsed="false">
      <c r="A165" s="24" t="s">
        <v>220</v>
      </c>
      <c r="B165" s="24" t="n">
        <v>34</v>
      </c>
      <c r="C165" s="24" t="n">
        <v>34</v>
      </c>
      <c r="D165" s="24" t="s">
        <v>255</v>
      </c>
      <c r="E165" s="24" t="s">
        <v>256</v>
      </c>
      <c r="F165" s="24" t="n">
        <v>34</v>
      </c>
      <c r="G165" s="24" t="s">
        <v>35</v>
      </c>
      <c r="H165" s="24" t="s">
        <v>19</v>
      </c>
      <c r="I165" s="24" t="n">
        <v>3</v>
      </c>
      <c r="J165" s="24" t="s">
        <v>258</v>
      </c>
      <c r="K165" s="24" t="n">
        <v>67</v>
      </c>
    </row>
    <row r="166" customFormat="false" ht="26.25" hidden="false" customHeight="false" outlineLevel="0" collapsed="false">
      <c r="A166" s="24" t="s">
        <v>220</v>
      </c>
      <c r="B166" s="24" t="n">
        <v>35</v>
      </c>
      <c r="C166" s="24" t="n">
        <v>30</v>
      </c>
      <c r="D166" s="24" t="s">
        <v>255</v>
      </c>
      <c r="E166" s="24" t="s">
        <v>256</v>
      </c>
      <c r="F166" s="24" t="n">
        <v>30</v>
      </c>
      <c r="G166" s="24" t="s">
        <v>47</v>
      </c>
      <c r="H166" s="24" t="s">
        <v>19</v>
      </c>
      <c r="I166" s="24" t="n">
        <v>5</v>
      </c>
      <c r="J166" s="24" t="s">
        <v>259</v>
      </c>
      <c r="K166" s="24" t="n">
        <v>55</v>
      </c>
    </row>
    <row r="167" customFormat="false" ht="26.25" hidden="false" customHeight="false" outlineLevel="0" collapsed="false">
      <c r="A167" s="24" t="s">
        <v>220</v>
      </c>
      <c r="B167" s="24" t="n">
        <v>36</v>
      </c>
      <c r="C167" s="24" t="n">
        <v>28</v>
      </c>
      <c r="D167" s="24" t="s">
        <v>255</v>
      </c>
      <c r="E167" s="24" t="s">
        <v>256</v>
      </c>
      <c r="F167" s="24" t="n">
        <v>28</v>
      </c>
      <c r="G167" s="24" t="s">
        <v>59</v>
      </c>
      <c r="H167" s="24" t="s">
        <v>19</v>
      </c>
      <c r="I167" s="24" t="n">
        <v>6</v>
      </c>
      <c r="J167" s="24" t="s">
        <v>260</v>
      </c>
      <c r="K167" s="24" t="n">
        <v>49</v>
      </c>
    </row>
    <row r="168" customFormat="false" ht="26.25" hidden="false" customHeight="false" outlineLevel="0" collapsed="false">
      <c r="A168" s="24" t="s">
        <v>220</v>
      </c>
      <c r="B168" s="24" t="n">
        <v>37</v>
      </c>
      <c r="C168" s="24" t="n">
        <v>16</v>
      </c>
      <c r="D168" s="24" t="s">
        <v>255</v>
      </c>
      <c r="E168" s="24" t="s">
        <v>256</v>
      </c>
      <c r="F168" s="24" t="n">
        <v>16</v>
      </c>
      <c r="G168" s="24" t="s">
        <v>73</v>
      </c>
      <c r="H168" s="24" t="s">
        <v>71</v>
      </c>
      <c r="I168" s="24" t="n">
        <v>0</v>
      </c>
      <c r="J168" s="24" t="s">
        <v>261</v>
      </c>
      <c r="K168" s="24" t="n">
        <v>37</v>
      </c>
    </row>
    <row r="169" customFormat="false" ht="26.25" hidden="false" customHeight="false" outlineLevel="0" collapsed="false">
      <c r="A169" s="24" t="s">
        <v>220</v>
      </c>
      <c r="B169" s="24" t="n">
        <v>38</v>
      </c>
      <c r="C169" s="24" t="n">
        <v>12</v>
      </c>
      <c r="D169" s="24" t="s">
        <v>255</v>
      </c>
      <c r="E169" s="24" t="s">
        <v>256</v>
      </c>
      <c r="F169" s="24" t="n">
        <v>12</v>
      </c>
      <c r="G169" s="24" t="s">
        <v>85</v>
      </c>
      <c r="H169" s="24" t="s">
        <v>71</v>
      </c>
      <c r="I169" s="24" t="n">
        <v>2</v>
      </c>
      <c r="J169" s="24" t="s">
        <v>262</v>
      </c>
      <c r="K169" s="24" t="n">
        <v>25</v>
      </c>
    </row>
    <row r="170" customFormat="false" ht="26.25" hidden="false" customHeight="false" outlineLevel="0" collapsed="false">
      <c r="A170" s="24" t="s">
        <v>220</v>
      </c>
      <c r="B170" s="24" t="n">
        <v>39</v>
      </c>
      <c r="C170" s="24" t="n">
        <v>8</v>
      </c>
      <c r="D170" s="24" t="s">
        <v>255</v>
      </c>
      <c r="E170" s="24" t="s">
        <v>256</v>
      </c>
      <c r="F170" s="24" t="n">
        <v>8</v>
      </c>
      <c r="G170" s="24" t="s">
        <v>97</v>
      </c>
      <c r="H170" s="24" t="s">
        <v>71</v>
      </c>
      <c r="I170" s="24" t="n">
        <v>4</v>
      </c>
      <c r="J170" s="24" t="s">
        <v>263</v>
      </c>
      <c r="K170" s="24" t="n">
        <v>13</v>
      </c>
    </row>
    <row r="171" customFormat="false" ht="26.25" hidden="false" customHeight="false" outlineLevel="0" collapsed="false">
      <c r="A171" s="24" t="s">
        <v>220</v>
      </c>
      <c r="B171" s="24" t="n">
        <v>40</v>
      </c>
      <c r="C171" s="24" t="n">
        <v>4</v>
      </c>
      <c r="D171" s="24" t="s">
        <v>255</v>
      </c>
      <c r="E171" s="24" t="s">
        <v>256</v>
      </c>
      <c r="F171" s="24" t="n">
        <v>4</v>
      </c>
      <c r="G171" s="24" t="s">
        <v>109</v>
      </c>
      <c r="H171" s="24" t="s">
        <v>71</v>
      </c>
      <c r="I171" s="24" t="n">
        <v>6</v>
      </c>
      <c r="J171" s="24" t="s">
        <v>264</v>
      </c>
      <c r="K171" s="24" t="n">
        <v>1</v>
      </c>
    </row>
    <row r="172" customFormat="false" ht="26.25" hidden="false" customHeight="false" outlineLevel="0" collapsed="false">
      <c r="A172" s="24" t="s">
        <v>220</v>
      </c>
      <c r="B172" s="24" t="n">
        <v>41</v>
      </c>
      <c r="C172" s="24" t="n">
        <v>40</v>
      </c>
      <c r="D172" s="24" t="s">
        <v>255</v>
      </c>
      <c r="E172" s="24" t="s">
        <v>256</v>
      </c>
      <c r="F172" s="24" t="n">
        <v>40</v>
      </c>
      <c r="G172" s="24" t="s">
        <v>18</v>
      </c>
      <c r="H172" s="24" t="s">
        <v>19</v>
      </c>
      <c r="I172" s="24" t="n">
        <v>0</v>
      </c>
      <c r="J172" s="24" t="s">
        <v>265</v>
      </c>
      <c r="K172" s="24" t="n">
        <v>85</v>
      </c>
    </row>
    <row r="173" customFormat="false" ht="26.25" hidden="false" customHeight="false" outlineLevel="0" collapsed="false">
      <c r="A173" s="24" t="s">
        <v>220</v>
      </c>
      <c r="B173" s="24" t="n">
        <v>42</v>
      </c>
      <c r="C173" s="24" t="n">
        <v>36</v>
      </c>
      <c r="D173" s="24" t="s">
        <v>255</v>
      </c>
      <c r="E173" s="24" t="s">
        <v>256</v>
      </c>
      <c r="F173" s="24" t="n">
        <v>36</v>
      </c>
      <c r="G173" s="24" t="s">
        <v>33</v>
      </c>
      <c r="H173" s="24" t="s">
        <v>19</v>
      </c>
      <c r="I173" s="24" t="n">
        <v>2</v>
      </c>
      <c r="J173" s="24" t="s">
        <v>266</v>
      </c>
      <c r="K173" s="24" t="n">
        <v>73</v>
      </c>
    </row>
    <row r="174" customFormat="false" ht="26.25" hidden="false" customHeight="false" outlineLevel="0" collapsed="false">
      <c r="A174" s="24" t="s">
        <v>220</v>
      </c>
      <c r="B174" s="24" t="n">
        <v>43</v>
      </c>
      <c r="C174" s="24" t="n">
        <v>32</v>
      </c>
      <c r="D174" s="24" t="s">
        <v>255</v>
      </c>
      <c r="E174" s="24" t="s">
        <v>256</v>
      </c>
      <c r="F174" s="24" t="n">
        <v>32</v>
      </c>
      <c r="G174" s="24" t="s">
        <v>45</v>
      </c>
      <c r="H174" s="24" t="s">
        <v>19</v>
      </c>
      <c r="I174" s="24" t="n">
        <v>4</v>
      </c>
      <c r="J174" s="24" t="s">
        <v>267</v>
      </c>
      <c r="K174" s="24" t="n">
        <v>61</v>
      </c>
    </row>
    <row r="175" customFormat="false" ht="26.25" hidden="false" customHeight="false" outlineLevel="0" collapsed="false">
      <c r="A175" s="24" t="s">
        <v>220</v>
      </c>
      <c r="B175" s="24" t="n">
        <v>44</v>
      </c>
      <c r="C175" s="24" t="n">
        <v>26</v>
      </c>
      <c r="D175" s="24" t="s">
        <v>255</v>
      </c>
      <c r="E175" s="24" t="s">
        <v>256</v>
      </c>
      <c r="F175" s="24" t="n">
        <v>26</v>
      </c>
      <c r="G175" s="24" t="s">
        <v>57</v>
      </c>
      <c r="H175" s="24" t="s">
        <v>19</v>
      </c>
      <c r="I175" s="24" t="n">
        <v>7</v>
      </c>
      <c r="J175" s="24" t="s">
        <v>268</v>
      </c>
      <c r="K175" s="24" t="n">
        <v>43</v>
      </c>
    </row>
    <row r="176" customFormat="false" ht="26.25" hidden="false" customHeight="false" outlineLevel="0" collapsed="false">
      <c r="A176" s="24" t="s">
        <v>220</v>
      </c>
      <c r="B176" s="24" t="n">
        <v>45</v>
      </c>
      <c r="C176" s="24" t="n">
        <v>14</v>
      </c>
      <c r="D176" s="24" t="s">
        <v>255</v>
      </c>
      <c r="E176" s="24" t="s">
        <v>256</v>
      </c>
      <c r="F176" s="24" t="n">
        <v>14</v>
      </c>
      <c r="G176" s="24" t="s">
        <v>70</v>
      </c>
      <c r="H176" s="24" t="s">
        <v>71</v>
      </c>
      <c r="I176" s="24" t="n">
        <v>1</v>
      </c>
      <c r="J176" s="24" t="s">
        <v>269</v>
      </c>
      <c r="K176" s="24" t="n">
        <v>31</v>
      </c>
    </row>
    <row r="177" customFormat="false" ht="26.25" hidden="false" customHeight="false" outlineLevel="0" collapsed="false">
      <c r="A177" s="24" t="s">
        <v>220</v>
      </c>
      <c r="B177" s="24" t="n">
        <v>46</v>
      </c>
      <c r="C177" s="24" t="n">
        <v>10</v>
      </c>
      <c r="D177" s="24" t="s">
        <v>255</v>
      </c>
      <c r="E177" s="24" t="s">
        <v>256</v>
      </c>
      <c r="F177" s="24" t="n">
        <v>10</v>
      </c>
      <c r="G177" s="24" t="s">
        <v>83</v>
      </c>
      <c r="H177" s="24" t="s">
        <v>71</v>
      </c>
      <c r="I177" s="24" t="n">
        <v>3</v>
      </c>
      <c r="J177" s="24" t="s">
        <v>270</v>
      </c>
      <c r="K177" s="24" t="n">
        <v>19</v>
      </c>
    </row>
    <row r="178" customFormat="false" ht="26.25" hidden="false" customHeight="false" outlineLevel="0" collapsed="false">
      <c r="A178" s="24" t="s">
        <v>220</v>
      </c>
      <c r="B178" s="24" t="n">
        <v>47</v>
      </c>
      <c r="C178" s="24" t="n">
        <v>6</v>
      </c>
      <c r="D178" s="24" t="s">
        <v>255</v>
      </c>
      <c r="E178" s="24" t="s">
        <v>256</v>
      </c>
      <c r="F178" s="24" t="n">
        <v>6</v>
      </c>
      <c r="G178" s="24" t="s">
        <v>95</v>
      </c>
      <c r="H178" s="24" t="s">
        <v>71</v>
      </c>
      <c r="I178" s="24" t="n">
        <v>5</v>
      </c>
      <c r="J178" s="24" t="s">
        <v>271</v>
      </c>
      <c r="K178" s="24" t="n">
        <v>7</v>
      </c>
    </row>
    <row r="179" customFormat="false" ht="26.25" hidden="false" customHeight="false" outlineLevel="0" collapsed="false">
      <c r="A179" s="24" t="s">
        <v>220</v>
      </c>
      <c r="B179" s="24" t="n">
        <v>48</v>
      </c>
      <c r="C179" s="24" t="n">
        <v>2</v>
      </c>
      <c r="D179" s="24" t="s">
        <v>255</v>
      </c>
      <c r="E179" s="24" t="s">
        <v>256</v>
      </c>
      <c r="F179" s="24" t="n">
        <v>2</v>
      </c>
      <c r="G179" s="24" t="s">
        <v>107</v>
      </c>
      <c r="H179" s="24" t="s">
        <v>71</v>
      </c>
      <c r="I179" s="24" t="n">
        <v>7</v>
      </c>
      <c r="J179" s="24" t="s">
        <v>272</v>
      </c>
      <c r="K179" s="24" t="n">
        <v>9</v>
      </c>
    </row>
    <row r="180" customFormat="false" ht="26.25" hidden="false" customHeight="false" outlineLevel="0" collapsed="false">
      <c r="A180" s="24" t="s">
        <v>220</v>
      </c>
      <c r="B180" s="24" t="n">
        <v>49</v>
      </c>
      <c r="C180" s="24" t="n">
        <v>37</v>
      </c>
      <c r="D180" s="24" t="s">
        <v>255</v>
      </c>
      <c r="E180" s="24" t="s">
        <v>256</v>
      </c>
      <c r="F180" s="24" t="n">
        <v>37</v>
      </c>
      <c r="G180" s="24" t="s">
        <v>16</v>
      </c>
      <c r="H180" s="24" t="s">
        <v>14</v>
      </c>
      <c r="I180" s="24" t="n">
        <v>6</v>
      </c>
      <c r="J180" s="24" t="s">
        <v>273</v>
      </c>
      <c r="K180" s="24" t="n">
        <v>80</v>
      </c>
    </row>
    <row r="181" customFormat="false" ht="26.25" hidden="false" customHeight="false" outlineLevel="0" collapsed="false">
      <c r="A181" s="24" t="s">
        <v>220</v>
      </c>
      <c r="B181" s="24" t="n">
        <v>50</v>
      </c>
      <c r="C181" s="24" t="n">
        <v>33</v>
      </c>
      <c r="D181" s="24" t="s">
        <v>255</v>
      </c>
      <c r="E181" s="24" t="s">
        <v>256</v>
      </c>
      <c r="F181" s="24" t="n">
        <v>33</v>
      </c>
      <c r="G181" s="24" t="s">
        <v>31</v>
      </c>
      <c r="H181" s="24" t="s">
        <v>14</v>
      </c>
      <c r="I181" s="24" t="n">
        <v>4</v>
      </c>
      <c r="J181" s="24" t="s">
        <v>274</v>
      </c>
      <c r="K181" s="24" t="n">
        <v>68</v>
      </c>
    </row>
    <row r="182" customFormat="false" ht="26.25" hidden="false" customHeight="false" outlineLevel="0" collapsed="false">
      <c r="A182" s="24" t="s">
        <v>220</v>
      </c>
      <c r="B182" s="24" t="n">
        <v>51</v>
      </c>
      <c r="C182" s="24" t="n">
        <v>29</v>
      </c>
      <c r="D182" s="24" t="s">
        <v>255</v>
      </c>
      <c r="E182" s="24" t="s">
        <v>256</v>
      </c>
      <c r="F182" s="24" t="n">
        <v>29</v>
      </c>
      <c r="G182" s="24" t="s">
        <v>43</v>
      </c>
      <c r="H182" s="24" t="s">
        <v>14</v>
      </c>
      <c r="I182" s="24" t="n">
        <v>2</v>
      </c>
      <c r="J182" s="24" t="s">
        <v>275</v>
      </c>
      <c r="K182" s="24" t="n">
        <v>56</v>
      </c>
    </row>
    <row r="183" customFormat="false" ht="26.25" hidden="false" customHeight="false" outlineLevel="0" collapsed="false">
      <c r="A183" s="24" t="s">
        <v>220</v>
      </c>
      <c r="B183" s="24" t="n">
        <v>52</v>
      </c>
      <c r="C183" s="24" t="n">
        <v>25</v>
      </c>
      <c r="D183" s="24" t="s">
        <v>255</v>
      </c>
      <c r="E183" s="24" t="s">
        <v>256</v>
      </c>
      <c r="F183" s="24" t="n">
        <v>25</v>
      </c>
      <c r="G183" s="24" t="s">
        <v>55</v>
      </c>
      <c r="H183" s="24" t="s">
        <v>14</v>
      </c>
      <c r="I183" s="24" t="n">
        <v>0</v>
      </c>
      <c r="J183" s="24" t="s">
        <v>276</v>
      </c>
      <c r="K183" s="24" t="n">
        <v>44</v>
      </c>
    </row>
    <row r="184" customFormat="false" ht="26.25" hidden="false" customHeight="false" outlineLevel="0" collapsed="false">
      <c r="A184" s="24" t="s">
        <v>220</v>
      </c>
      <c r="B184" s="24" t="n">
        <v>53</v>
      </c>
      <c r="C184" s="24" t="n">
        <v>15</v>
      </c>
      <c r="D184" s="24" t="s">
        <v>255</v>
      </c>
      <c r="E184" s="24" t="s">
        <v>256</v>
      </c>
      <c r="F184" s="24" t="n">
        <v>15</v>
      </c>
      <c r="G184" s="24" t="s">
        <v>68</v>
      </c>
      <c r="H184" s="24" t="s">
        <v>66</v>
      </c>
      <c r="I184" s="24" t="n">
        <v>7</v>
      </c>
      <c r="J184" s="24" t="s">
        <v>277</v>
      </c>
      <c r="K184" s="24" t="n">
        <v>38</v>
      </c>
    </row>
    <row r="185" customFormat="false" ht="26.25" hidden="false" customHeight="false" outlineLevel="0" collapsed="false">
      <c r="A185" s="24" t="s">
        <v>220</v>
      </c>
      <c r="B185" s="24" t="n">
        <v>54</v>
      </c>
      <c r="C185" s="24" t="n">
        <v>11</v>
      </c>
      <c r="D185" s="24" t="s">
        <v>255</v>
      </c>
      <c r="E185" s="24" t="s">
        <v>256</v>
      </c>
      <c r="F185" s="24" t="n">
        <v>11</v>
      </c>
      <c r="G185" s="24" t="s">
        <v>81</v>
      </c>
      <c r="H185" s="24" t="s">
        <v>66</v>
      </c>
      <c r="I185" s="24" t="n">
        <v>5</v>
      </c>
      <c r="J185" s="24" t="s">
        <v>278</v>
      </c>
      <c r="K185" s="24" t="n">
        <v>26</v>
      </c>
    </row>
    <row r="186" customFormat="false" ht="26.25" hidden="false" customHeight="false" outlineLevel="0" collapsed="false">
      <c r="A186" s="24" t="s">
        <v>220</v>
      </c>
      <c r="B186" s="24" t="n">
        <v>55</v>
      </c>
      <c r="C186" s="24" t="n">
        <v>7</v>
      </c>
      <c r="D186" s="24" t="s">
        <v>255</v>
      </c>
      <c r="E186" s="24" t="s">
        <v>256</v>
      </c>
      <c r="F186" s="24" t="n">
        <v>7</v>
      </c>
      <c r="G186" s="24" t="s">
        <v>93</v>
      </c>
      <c r="H186" s="24" t="s">
        <v>66</v>
      </c>
      <c r="I186" s="24" t="n">
        <v>3</v>
      </c>
      <c r="J186" s="24" t="s">
        <v>279</v>
      </c>
      <c r="K186" s="24" t="n">
        <v>14</v>
      </c>
    </row>
    <row r="187" customFormat="false" ht="26.25" hidden="false" customHeight="false" outlineLevel="0" collapsed="false">
      <c r="A187" s="24" t="s">
        <v>220</v>
      </c>
      <c r="B187" s="24" t="n">
        <v>56</v>
      </c>
      <c r="C187" s="24" t="n">
        <v>3</v>
      </c>
      <c r="D187" s="24" t="s">
        <v>255</v>
      </c>
      <c r="E187" s="24" t="s">
        <v>256</v>
      </c>
      <c r="F187" s="24" t="n">
        <v>3</v>
      </c>
      <c r="G187" s="24" t="s">
        <v>105</v>
      </c>
      <c r="H187" s="24" t="s">
        <v>66</v>
      </c>
      <c r="I187" s="24" t="n">
        <v>1</v>
      </c>
      <c r="J187" s="24" t="s">
        <v>280</v>
      </c>
      <c r="K187" s="24" t="n">
        <v>2</v>
      </c>
    </row>
    <row r="188" customFormat="false" ht="26.25" hidden="false" customHeight="false" outlineLevel="0" collapsed="false">
      <c r="A188" s="24" t="s">
        <v>220</v>
      </c>
      <c r="B188" s="24" t="n">
        <v>57</v>
      </c>
      <c r="C188" s="24" t="n">
        <v>39</v>
      </c>
      <c r="D188" s="24" t="s">
        <v>255</v>
      </c>
      <c r="E188" s="24" t="s">
        <v>256</v>
      </c>
      <c r="F188" s="24" t="n">
        <v>39</v>
      </c>
      <c r="G188" s="24" t="s">
        <v>13</v>
      </c>
      <c r="H188" s="24" t="s">
        <v>14</v>
      </c>
      <c r="I188" s="24" t="n">
        <v>7</v>
      </c>
      <c r="J188" s="24" t="s">
        <v>281</v>
      </c>
      <c r="K188" s="24" t="n">
        <v>86</v>
      </c>
    </row>
    <row r="189" customFormat="false" ht="26.25" hidden="false" customHeight="false" outlineLevel="0" collapsed="false">
      <c r="A189" s="24" t="s">
        <v>220</v>
      </c>
      <c r="B189" s="24" t="n">
        <v>58</v>
      </c>
      <c r="C189" s="24" t="n">
        <v>35</v>
      </c>
      <c r="D189" s="24" t="s">
        <v>255</v>
      </c>
      <c r="E189" s="24" t="s">
        <v>256</v>
      </c>
      <c r="F189" s="24" t="n">
        <v>35</v>
      </c>
      <c r="G189" s="24" t="s">
        <v>29</v>
      </c>
      <c r="H189" s="24" t="s">
        <v>14</v>
      </c>
      <c r="I189" s="24" t="n">
        <v>5</v>
      </c>
      <c r="J189" s="24" t="s">
        <v>282</v>
      </c>
      <c r="K189" s="24" t="n">
        <v>74</v>
      </c>
    </row>
    <row r="190" customFormat="false" ht="26.25" hidden="false" customHeight="false" outlineLevel="0" collapsed="false">
      <c r="A190" s="24" t="s">
        <v>220</v>
      </c>
      <c r="B190" s="24" t="n">
        <v>59</v>
      </c>
      <c r="C190" s="24" t="n">
        <v>31</v>
      </c>
      <c r="D190" s="24" t="s">
        <v>255</v>
      </c>
      <c r="E190" s="24" t="s">
        <v>256</v>
      </c>
      <c r="F190" s="24" t="n">
        <v>31</v>
      </c>
      <c r="G190" s="24" t="s">
        <v>41</v>
      </c>
      <c r="H190" s="24" t="s">
        <v>14</v>
      </c>
      <c r="I190" s="24" t="n">
        <v>3</v>
      </c>
      <c r="J190" s="24" t="s">
        <v>283</v>
      </c>
      <c r="K190" s="24" t="n">
        <v>62</v>
      </c>
    </row>
    <row r="191" customFormat="false" ht="26.25" hidden="false" customHeight="false" outlineLevel="0" collapsed="false">
      <c r="A191" s="24" t="s">
        <v>220</v>
      </c>
      <c r="B191" s="24" t="n">
        <v>60</v>
      </c>
      <c r="C191" s="24" t="n">
        <v>27</v>
      </c>
      <c r="D191" s="24" t="s">
        <v>255</v>
      </c>
      <c r="E191" s="24" t="s">
        <v>256</v>
      </c>
      <c r="F191" s="24" t="n">
        <v>27</v>
      </c>
      <c r="G191" s="24" t="s">
        <v>53</v>
      </c>
      <c r="H191" s="24" t="s">
        <v>14</v>
      </c>
      <c r="I191" s="24" t="n">
        <v>1</v>
      </c>
      <c r="J191" s="24" t="s">
        <v>284</v>
      </c>
      <c r="K191" s="24" t="n">
        <v>50</v>
      </c>
    </row>
    <row r="192" customFormat="false" ht="26.25" hidden="false" customHeight="false" outlineLevel="0" collapsed="false">
      <c r="A192" s="24" t="s">
        <v>220</v>
      </c>
      <c r="B192" s="24" t="n">
        <v>61</v>
      </c>
      <c r="C192" s="24" t="n">
        <v>13</v>
      </c>
      <c r="D192" s="24" t="s">
        <v>255</v>
      </c>
      <c r="E192" s="24" t="s">
        <v>256</v>
      </c>
      <c r="F192" s="24" t="n">
        <v>13</v>
      </c>
      <c r="G192" s="24" t="s">
        <v>65</v>
      </c>
      <c r="H192" s="24" t="s">
        <v>66</v>
      </c>
      <c r="I192" s="24" t="n">
        <v>6</v>
      </c>
      <c r="J192" s="24" t="s">
        <v>285</v>
      </c>
      <c r="K192" s="24" t="n">
        <v>32</v>
      </c>
    </row>
    <row r="193" customFormat="false" ht="26.25" hidden="false" customHeight="false" outlineLevel="0" collapsed="false">
      <c r="A193" s="24" t="s">
        <v>220</v>
      </c>
      <c r="B193" s="24" t="n">
        <v>62</v>
      </c>
      <c r="C193" s="24" t="n">
        <v>9</v>
      </c>
      <c r="D193" s="24" t="s">
        <v>255</v>
      </c>
      <c r="E193" s="24" t="s">
        <v>256</v>
      </c>
      <c r="F193" s="24" t="n">
        <v>9</v>
      </c>
      <c r="G193" s="24" t="s">
        <v>79</v>
      </c>
      <c r="H193" s="24" t="s">
        <v>66</v>
      </c>
      <c r="I193" s="24" t="n">
        <v>4</v>
      </c>
      <c r="J193" s="24" t="s">
        <v>286</v>
      </c>
      <c r="K193" s="24" t="n">
        <v>20</v>
      </c>
    </row>
    <row r="194" customFormat="false" ht="26.25" hidden="false" customHeight="false" outlineLevel="0" collapsed="false">
      <c r="A194" s="24" t="s">
        <v>220</v>
      </c>
      <c r="B194" s="24" t="n">
        <v>63</v>
      </c>
      <c r="C194" s="24" t="n">
        <v>5</v>
      </c>
      <c r="D194" s="24" t="s">
        <v>255</v>
      </c>
      <c r="E194" s="24" t="s">
        <v>256</v>
      </c>
      <c r="F194" s="24" t="n">
        <v>5</v>
      </c>
      <c r="G194" s="24" t="s">
        <v>91</v>
      </c>
      <c r="H194" s="24" t="s">
        <v>66</v>
      </c>
      <c r="I194" s="24" t="n">
        <v>2</v>
      </c>
      <c r="J194" s="24" t="s">
        <v>287</v>
      </c>
      <c r="K194" s="24" t="n">
        <v>8</v>
      </c>
    </row>
    <row r="195" customFormat="false" ht="26.25" hidden="false" customHeight="false" outlineLevel="0" collapsed="false">
      <c r="A195" s="24" t="s">
        <v>220</v>
      </c>
      <c r="B195" s="24" t="n">
        <v>64</v>
      </c>
      <c r="C195" s="24" t="n">
        <v>1</v>
      </c>
      <c r="D195" s="24" t="s">
        <v>255</v>
      </c>
      <c r="E195" s="24" t="s">
        <v>256</v>
      </c>
      <c r="F195" s="24" t="n">
        <v>1</v>
      </c>
      <c r="G195" s="24" t="s">
        <v>103</v>
      </c>
      <c r="H195" s="24" t="s">
        <v>66</v>
      </c>
      <c r="I195" s="24" t="n">
        <v>0</v>
      </c>
      <c r="J195" s="24" t="s">
        <v>288</v>
      </c>
      <c r="K195" s="24" t="n">
        <v>3</v>
      </c>
    </row>
    <row r="196" customFormat="false" ht="26.25" hidden="false" customHeight="false" outlineLevel="0" collapsed="false">
      <c r="A196" s="3"/>
      <c r="B196" s="3"/>
      <c r="C196" s="3"/>
      <c r="D196" s="3"/>
      <c r="E196" s="22"/>
      <c r="F196" s="3"/>
      <c r="G196" s="3"/>
      <c r="H196" s="3"/>
      <c r="I196" s="3"/>
      <c r="J196" s="3"/>
      <c r="K196" s="3"/>
    </row>
    <row r="197" customFormat="false" ht="26.25" hidden="false" customHeight="false" outlineLevel="0" collapsed="false">
      <c r="A197" s="23" t="s">
        <v>289</v>
      </c>
      <c r="B197" s="23" t="n">
        <v>1</v>
      </c>
      <c r="C197" s="23" t="n">
        <v>39</v>
      </c>
      <c r="D197" s="23" t="s">
        <v>290</v>
      </c>
      <c r="E197" s="23" t="s">
        <v>291</v>
      </c>
      <c r="F197" s="23" t="n">
        <v>39</v>
      </c>
      <c r="G197" s="23" t="s">
        <v>152</v>
      </c>
      <c r="H197" s="23" t="s">
        <v>153</v>
      </c>
      <c r="I197" s="23" t="n">
        <v>7</v>
      </c>
      <c r="J197" s="23" t="s">
        <v>292</v>
      </c>
      <c r="K197" s="23" t="n">
        <v>95</v>
      </c>
    </row>
    <row r="198" customFormat="false" ht="26.25" hidden="false" customHeight="false" outlineLevel="0" collapsed="false">
      <c r="A198" s="23" t="s">
        <v>289</v>
      </c>
      <c r="B198" s="23" t="n">
        <v>2</v>
      </c>
      <c r="C198" s="23" t="n">
        <v>37</v>
      </c>
      <c r="D198" s="23" t="s">
        <v>290</v>
      </c>
      <c r="E198" s="23" t="s">
        <v>291</v>
      </c>
      <c r="F198" s="23" t="n">
        <v>37</v>
      </c>
      <c r="G198" s="23" t="s">
        <v>170</v>
      </c>
      <c r="H198" s="23" t="s">
        <v>153</v>
      </c>
      <c r="I198" s="23" t="n">
        <v>6</v>
      </c>
      <c r="J198" s="23" t="s">
        <v>293</v>
      </c>
      <c r="K198" s="23" t="n">
        <v>101</v>
      </c>
    </row>
    <row r="199" customFormat="false" ht="26.25" hidden="false" customHeight="false" outlineLevel="0" collapsed="false">
      <c r="A199" s="23" t="s">
        <v>289</v>
      </c>
      <c r="B199" s="23" t="n">
        <v>3</v>
      </c>
      <c r="C199" s="23" t="n">
        <v>40</v>
      </c>
      <c r="D199" s="23" t="s">
        <v>290</v>
      </c>
      <c r="E199" s="23" t="s">
        <v>291</v>
      </c>
      <c r="F199" s="23" t="n">
        <v>40</v>
      </c>
      <c r="G199" s="23" t="s">
        <v>118</v>
      </c>
      <c r="H199" s="23" t="s">
        <v>119</v>
      </c>
      <c r="I199" s="23" t="n">
        <v>0</v>
      </c>
      <c r="J199" s="23" t="s">
        <v>294</v>
      </c>
      <c r="K199" s="23" t="n">
        <v>96</v>
      </c>
    </row>
    <row r="200" customFormat="false" ht="26.25" hidden="false" customHeight="false" outlineLevel="0" collapsed="false">
      <c r="A200" s="23" t="s">
        <v>289</v>
      </c>
      <c r="B200" s="23" t="n">
        <v>4</v>
      </c>
      <c r="C200" s="23" t="n">
        <v>38</v>
      </c>
      <c r="D200" s="23" t="s">
        <v>290</v>
      </c>
      <c r="E200" s="23" t="s">
        <v>291</v>
      </c>
      <c r="F200" s="23" t="n">
        <v>38</v>
      </c>
      <c r="G200" s="23" t="s">
        <v>136</v>
      </c>
      <c r="H200" s="23" t="s">
        <v>119</v>
      </c>
      <c r="I200" s="23" t="n">
        <v>1</v>
      </c>
      <c r="J200" s="23" t="s">
        <v>295</v>
      </c>
      <c r="K200" s="23" t="n">
        <v>102</v>
      </c>
    </row>
    <row r="201" customFormat="false" ht="26.25" hidden="false" customHeight="false" outlineLevel="0" collapsed="false">
      <c r="A201" s="24" t="s">
        <v>289</v>
      </c>
      <c r="B201" s="24" t="n">
        <v>5</v>
      </c>
      <c r="C201" s="24" t="n">
        <v>37</v>
      </c>
      <c r="D201" s="24" t="s">
        <v>296</v>
      </c>
      <c r="E201" s="24" t="s">
        <v>297</v>
      </c>
      <c r="F201" s="24" t="n">
        <v>37</v>
      </c>
      <c r="G201" s="24" t="s">
        <v>170</v>
      </c>
      <c r="H201" s="24" t="s">
        <v>153</v>
      </c>
      <c r="I201" s="24" t="n">
        <v>6</v>
      </c>
      <c r="J201" s="24" t="s">
        <v>298</v>
      </c>
      <c r="K201" s="24" t="n">
        <v>97</v>
      </c>
    </row>
    <row r="202" customFormat="false" ht="26.25" hidden="false" customHeight="false" outlineLevel="0" collapsed="false">
      <c r="A202" s="24" t="s">
        <v>289</v>
      </c>
      <c r="B202" s="24" t="n">
        <v>6</v>
      </c>
      <c r="C202" s="24" t="n">
        <v>39</v>
      </c>
      <c r="D202" s="24" t="s">
        <v>296</v>
      </c>
      <c r="E202" s="24" t="s">
        <v>297</v>
      </c>
      <c r="F202" s="24" t="n">
        <v>39</v>
      </c>
      <c r="G202" s="24" t="s">
        <v>152</v>
      </c>
      <c r="H202" s="24" t="s">
        <v>153</v>
      </c>
      <c r="I202" s="24" t="n">
        <v>7</v>
      </c>
      <c r="J202" s="24" t="s">
        <v>299</v>
      </c>
      <c r="K202" s="24" t="n">
        <v>91</v>
      </c>
    </row>
    <row r="203" customFormat="false" ht="26.25" hidden="false" customHeight="false" outlineLevel="0" collapsed="false">
      <c r="A203" s="24" t="s">
        <v>289</v>
      </c>
      <c r="B203" s="24" t="n">
        <v>7</v>
      </c>
      <c r="C203" s="24" t="n">
        <v>38</v>
      </c>
      <c r="D203" s="24" t="s">
        <v>296</v>
      </c>
      <c r="E203" s="24" t="s">
        <v>297</v>
      </c>
      <c r="F203" s="24" t="n">
        <v>38</v>
      </c>
      <c r="G203" s="24" t="s">
        <v>136</v>
      </c>
      <c r="H203" s="24" t="s">
        <v>119</v>
      </c>
      <c r="I203" s="24" t="n">
        <v>1</v>
      </c>
      <c r="J203" s="24" t="s">
        <v>300</v>
      </c>
      <c r="K203" s="24" t="n">
        <v>98</v>
      </c>
    </row>
    <row r="204" customFormat="false" ht="26.25" hidden="false" customHeight="false" outlineLevel="0" collapsed="false">
      <c r="A204" s="24" t="s">
        <v>289</v>
      </c>
      <c r="B204" s="24" t="n">
        <v>8</v>
      </c>
      <c r="C204" s="24" t="n">
        <v>40</v>
      </c>
      <c r="D204" s="24" t="s">
        <v>296</v>
      </c>
      <c r="E204" s="24" t="s">
        <v>297</v>
      </c>
      <c r="F204" s="24" t="n">
        <v>40</v>
      </c>
      <c r="G204" s="24" t="s">
        <v>118</v>
      </c>
      <c r="H204" s="24" t="s">
        <v>119</v>
      </c>
      <c r="I204" s="24" t="n">
        <v>0</v>
      </c>
      <c r="J204" s="24" t="s">
        <v>301</v>
      </c>
      <c r="K204" s="24" t="n">
        <v>92</v>
      </c>
    </row>
    <row r="205" customFormat="false" ht="26.25" hidden="false" customHeight="false" outlineLevel="0" collapsed="false">
      <c r="A205" s="23" t="s">
        <v>289</v>
      </c>
      <c r="B205" s="23" t="n">
        <v>9</v>
      </c>
      <c r="C205" s="23" t="n">
        <v>35</v>
      </c>
      <c r="D205" s="23" t="s">
        <v>290</v>
      </c>
      <c r="E205" s="23" t="s">
        <v>291</v>
      </c>
      <c r="F205" s="23" t="n">
        <v>35</v>
      </c>
      <c r="G205" s="23" t="s">
        <v>155</v>
      </c>
      <c r="H205" s="23" t="s">
        <v>153</v>
      </c>
      <c r="I205" s="23" t="n">
        <v>5</v>
      </c>
      <c r="J205" s="23" t="s">
        <v>302</v>
      </c>
      <c r="K205" s="23" t="n">
        <v>107</v>
      </c>
    </row>
    <row r="206" customFormat="false" ht="26.25" hidden="false" customHeight="false" outlineLevel="0" collapsed="false">
      <c r="A206" s="23" t="s">
        <v>289</v>
      </c>
      <c r="B206" s="23" t="n">
        <v>10</v>
      </c>
      <c r="C206" s="23" t="n">
        <v>33</v>
      </c>
      <c r="D206" s="23" t="s">
        <v>290</v>
      </c>
      <c r="E206" s="23" t="s">
        <v>291</v>
      </c>
      <c r="F206" s="23" t="n">
        <v>33</v>
      </c>
      <c r="G206" s="23" t="s">
        <v>172</v>
      </c>
      <c r="H206" s="23" t="s">
        <v>153</v>
      </c>
      <c r="I206" s="23" t="n">
        <v>4</v>
      </c>
      <c r="J206" s="23" t="s">
        <v>303</v>
      </c>
      <c r="K206" s="23" t="n">
        <v>113</v>
      </c>
    </row>
    <row r="207" customFormat="false" ht="26.25" hidden="false" customHeight="false" outlineLevel="0" collapsed="false">
      <c r="A207" s="23" t="s">
        <v>289</v>
      </c>
      <c r="B207" s="23" t="n">
        <v>11</v>
      </c>
      <c r="C207" s="23" t="n">
        <v>36</v>
      </c>
      <c r="D207" s="23" t="s">
        <v>290</v>
      </c>
      <c r="E207" s="23" t="s">
        <v>291</v>
      </c>
      <c r="F207" s="23" t="n">
        <v>36</v>
      </c>
      <c r="G207" s="23" t="s">
        <v>121</v>
      </c>
      <c r="H207" s="23" t="s">
        <v>119</v>
      </c>
      <c r="I207" s="23" t="n">
        <v>2</v>
      </c>
      <c r="J207" s="23" t="s">
        <v>304</v>
      </c>
      <c r="K207" s="23" t="n">
        <v>108</v>
      </c>
    </row>
    <row r="208" customFormat="false" ht="26.25" hidden="false" customHeight="false" outlineLevel="0" collapsed="false">
      <c r="A208" s="23" t="s">
        <v>289</v>
      </c>
      <c r="B208" s="23" t="n">
        <v>12</v>
      </c>
      <c r="C208" s="23" t="n">
        <v>34</v>
      </c>
      <c r="D208" s="23" t="s">
        <v>290</v>
      </c>
      <c r="E208" s="23" t="s">
        <v>291</v>
      </c>
      <c r="F208" s="23" t="n">
        <v>34</v>
      </c>
      <c r="G208" s="23" t="s">
        <v>138</v>
      </c>
      <c r="H208" s="23" t="s">
        <v>119</v>
      </c>
      <c r="I208" s="23" t="n">
        <v>3</v>
      </c>
      <c r="J208" s="23" t="s">
        <v>305</v>
      </c>
      <c r="K208" s="23" t="n">
        <v>114</v>
      </c>
    </row>
    <row r="209" customFormat="false" ht="26.25" hidden="false" customHeight="false" outlineLevel="0" collapsed="false">
      <c r="A209" s="24" t="s">
        <v>289</v>
      </c>
      <c r="B209" s="24" t="n">
        <v>13</v>
      </c>
      <c r="C209" s="24" t="n">
        <v>33</v>
      </c>
      <c r="D209" s="24" t="s">
        <v>296</v>
      </c>
      <c r="E209" s="24" t="s">
        <v>297</v>
      </c>
      <c r="F209" s="24" t="n">
        <v>33</v>
      </c>
      <c r="G209" s="24" t="s">
        <v>172</v>
      </c>
      <c r="H209" s="24" t="s">
        <v>153</v>
      </c>
      <c r="I209" s="24" t="n">
        <v>4</v>
      </c>
      <c r="J209" s="24" t="s">
        <v>306</v>
      </c>
      <c r="K209" s="24" t="n">
        <v>109</v>
      </c>
    </row>
    <row r="210" customFormat="false" ht="26.25" hidden="false" customHeight="false" outlineLevel="0" collapsed="false">
      <c r="A210" s="24" t="s">
        <v>289</v>
      </c>
      <c r="B210" s="24" t="n">
        <v>14</v>
      </c>
      <c r="C210" s="24" t="n">
        <v>35</v>
      </c>
      <c r="D210" s="24" t="s">
        <v>296</v>
      </c>
      <c r="E210" s="24" t="s">
        <v>297</v>
      </c>
      <c r="F210" s="24" t="n">
        <v>35</v>
      </c>
      <c r="G210" s="24" t="s">
        <v>155</v>
      </c>
      <c r="H210" s="24" t="s">
        <v>153</v>
      </c>
      <c r="I210" s="24" t="n">
        <v>5</v>
      </c>
      <c r="J210" s="24" t="s">
        <v>307</v>
      </c>
      <c r="K210" s="24" t="n">
        <v>103</v>
      </c>
    </row>
    <row r="211" customFormat="false" ht="26.25" hidden="false" customHeight="false" outlineLevel="0" collapsed="false">
      <c r="A211" s="24" t="s">
        <v>289</v>
      </c>
      <c r="B211" s="24" t="n">
        <v>15</v>
      </c>
      <c r="C211" s="24" t="n">
        <v>34</v>
      </c>
      <c r="D211" s="24" t="s">
        <v>296</v>
      </c>
      <c r="E211" s="24" t="s">
        <v>297</v>
      </c>
      <c r="F211" s="24" t="n">
        <v>34</v>
      </c>
      <c r="G211" s="24" t="s">
        <v>138</v>
      </c>
      <c r="H211" s="24" t="s">
        <v>119</v>
      </c>
      <c r="I211" s="24" t="n">
        <v>3</v>
      </c>
      <c r="J211" s="24" t="s">
        <v>308</v>
      </c>
      <c r="K211" s="24" t="n">
        <v>110</v>
      </c>
    </row>
    <row r="212" customFormat="false" ht="26.25" hidden="false" customHeight="false" outlineLevel="0" collapsed="false">
      <c r="A212" s="24" t="s">
        <v>289</v>
      </c>
      <c r="B212" s="24" t="n">
        <v>16</v>
      </c>
      <c r="C212" s="24" t="n">
        <v>36</v>
      </c>
      <c r="D212" s="24" t="s">
        <v>296</v>
      </c>
      <c r="E212" s="24" t="s">
        <v>297</v>
      </c>
      <c r="F212" s="24" t="n">
        <v>36</v>
      </c>
      <c r="G212" s="24" t="s">
        <v>121</v>
      </c>
      <c r="H212" s="24" t="s">
        <v>119</v>
      </c>
      <c r="I212" s="24" t="n">
        <v>2</v>
      </c>
      <c r="J212" s="24" t="s">
        <v>309</v>
      </c>
      <c r="K212" s="24" t="n">
        <v>104</v>
      </c>
    </row>
    <row r="213" customFormat="false" ht="26.25" hidden="false" customHeight="false" outlineLevel="0" collapsed="false">
      <c r="A213" s="23" t="s">
        <v>289</v>
      </c>
      <c r="B213" s="23" t="n">
        <v>17</v>
      </c>
      <c r="C213" s="23" t="n">
        <v>31</v>
      </c>
      <c r="D213" s="23" t="s">
        <v>290</v>
      </c>
      <c r="E213" s="23" t="s">
        <v>291</v>
      </c>
      <c r="F213" s="23" t="n">
        <v>31</v>
      </c>
      <c r="G213" s="23" t="s">
        <v>157</v>
      </c>
      <c r="H213" s="23" t="s">
        <v>153</v>
      </c>
      <c r="I213" s="23" t="n">
        <v>3</v>
      </c>
      <c r="J213" s="23" t="s">
        <v>310</v>
      </c>
      <c r="K213" s="23" t="n">
        <v>119</v>
      </c>
    </row>
    <row r="214" customFormat="false" ht="26.25" hidden="false" customHeight="false" outlineLevel="0" collapsed="false">
      <c r="A214" s="23" t="s">
        <v>289</v>
      </c>
      <c r="B214" s="23" t="n">
        <v>18</v>
      </c>
      <c r="C214" s="23" t="n">
        <v>29</v>
      </c>
      <c r="D214" s="23" t="s">
        <v>290</v>
      </c>
      <c r="E214" s="23" t="s">
        <v>291</v>
      </c>
      <c r="F214" s="23" t="n">
        <v>29</v>
      </c>
      <c r="G214" s="23" t="s">
        <v>174</v>
      </c>
      <c r="H214" s="23" t="s">
        <v>153</v>
      </c>
      <c r="I214" s="23" t="n">
        <v>2</v>
      </c>
      <c r="J214" s="23" t="s">
        <v>311</v>
      </c>
      <c r="K214" s="23" t="n">
        <v>125</v>
      </c>
    </row>
    <row r="215" customFormat="false" ht="26.25" hidden="false" customHeight="false" outlineLevel="0" collapsed="false">
      <c r="A215" s="23" t="s">
        <v>289</v>
      </c>
      <c r="B215" s="23" t="n">
        <v>19</v>
      </c>
      <c r="C215" s="23" t="n">
        <v>32</v>
      </c>
      <c r="D215" s="23" t="s">
        <v>290</v>
      </c>
      <c r="E215" s="23" t="s">
        <v>291</v>
      </c>
      <c r="F215" s="23" t="n">
        <v>32</v>
      </c>
      <c r="G215" s="23" t="s">
        <v>123</v>
      </c>
      <c r="H215" s="23" t="s">
        <v>119</v>
      </c>
      <c r="I215" s="23" t="n">
        <v>4</v>
      </c>
      <c r="J215" s="23" t="s">
        <v>312</v>
      </c>
      <c r="K215" s="23" t="n">
        <v>120</v>
      </c>
    </row>
    <row r="216" customFormat="false" ht="26.25" hidden="false" customHeight="false" outlineLevel="0" collapsed="false">
      <c r="A216" s="23" t="s">
        <v>289</v>
      </c>
      <c r="B216" s="23" t="n">
        <v>20</v>
      </c>
      <c r="C216" s="23" t="n">
        <v>30</v>
      </c>
      <c r="D216" s="23" t="s">
        <v>290</v>
      </c>
      <c r="E216" s="23" t="s">
        <v>291</v>
      </c>
      <c r="F216" s="23" t="n">
        <v>30</v>
      </c>
      <c r="G216" s="23" t="s">
        <v>140</v>
      </c>
      <c r="H216" s="23" t="s">
        <v>119</v>
      </c>
      <c r="I216" s="23" t="n">
        <v>5</v>
      </c>
      <c r="J216" s="23" t="s">
        <v>313</v>
      </c>
      <c r="K216" s="23" t="n">
        <v>126</v>
      </c>
    </row>
    <row r="217" customFormat="false" ht="26.25" hidden="false" customHeight="false" outlineLevel="0" collapsed="false">
      <c r="A217" s="24" t="s">
        <v>289</v>
      </c>
      <c r="B217" s="24" t="n">
        <v>21</v>
      </c>
      <c r="C217" s="24" t="n">
        <v>29</v>
      </c>
      <c r="D217" s="24" t="s">
        <v>296</v>
      </c>
      <c r="E217" s="24" t="s">
        <v>297</v>
      </c>
      <c r="F217" s="24" t="n">
        <v>29</v>
      </c>
      <c r="G217" s="24" t="s">
        <v>174</v>
      </c>
      <c r="H217" s="24" t="s">
        <v>153</v>
      </c>
      <c r="I217" s="24" t="n">
        <v>2</v>
      </c>
      <c r="J217" s="24" t="s">
        <v>314</v>
      </c>
      <c r="K217" s="24" t="n">
        <v>121</v>
      </c>
    </row>
    <row r="218" customFormat="false" ht="26.25" hidden="false" customHeight="false" outlineLevel="0" collapsed="false">
      <c r="A218" s="24" t="s">
        <v>289</v>
      </c>
      <c r="B218" s="24" t="n">
        <v>22</v>
      </c>
      <c r="C218" s="24" t="n">
        <v>31</v>
      </c>
      <c r="D218" s="24" t="s">
        <v>296</v>
      </c>
      <c r="E218" s="24" t="s">
        <v>297</v>
      </c>
      <c r="F218" s="24" t="n">
        <v>31</v>
      </c>
      <c r="G218" s="24" t="s">
        <v>157</v>
      </c>
      <c r="H218" s="24" t="s">
        <v>153</v>
      </c>
      <c r="I218" s="24" t="n">
        <v>3</v>
      </c>
      <c r="J218" s="24" t="s">
        <v>315</v>
      </c>
      <c r="K218" s="24" t="n">
        <v>115</v>
      </c>
    </row>
    <row r="219" customFormat="false" ht="26.25" hidden="false" customHeight="false" outlineLevel="0" collapsed="false">
      <c r="A219" s="24" t="s">
        <v>289</v>
      </c>
      <c r="B219" s="24" t="n">
        <v>23</v>
      </c>
      <c r="C219" s="24" t="n">
        <v>30</v>
      </c>
      <c r="D219" s="24" t="s">
        <v>296</v>
      </c>
      <c r="E219" s="24" t="s">
        <v>297</v>
      </c>
      <c r="F219" s="24" t="n">
        <v>30</v>
      </c>
      <c r="G219" s="24" t="s">
        <v>140</v>
      </c>
      <c r="H219" s="24" t="s">
        <v>119</v>
      </c>
      <c r="I219" s="24" t="n">
        <v>5</v>
      </c>
      <c r="J219" s="24" t="s">
        <v>316</v>
      </c>
      <c r="K219" s="24" t="n">
        <v>122</v>
      </c>
    </row>
    <row r="220" customFormat="false" ht="26.25" hidden="false" customHeight="false" outlineLevel="0" collapsed="false">
      <c r="A220" s="24" t="s">
        <v>289</v>
      </c>
      <c r="B220" s="24" t="n">
        <v>24</v>
      </c>
      <c r="C220" s="24" t="n">
        <v>32</v>
      </c>
      <c r="D220" s="24" t="s">
        <v>296</v>
      </c>
      <c r="E220" s="24" t="s">
        <v>297</v>
      </c>
      <c r="F220" s="24" t="n">
        <v>32</v>
      </c>
      <c r="G220" s="24" t="s">
        <v>123</v>
      </c>
      <c r="H220" s="24" t="s">
        <v>119</v>
      </c>
      <c r="I220" s="24" t="n">
        <v>4</v>
      </c>
      <c r="J220" s="24" t="s">
        <v>317</v>
      </c>
      <c r="K220" s="24" t="n">
        <v>116</v>
      </c>
    </row>
    <row r="221" customFormat="false" ht="26.25" hidden="false" customHeight="false" outlineLevel="0" collapsed="false">
      <c r="A221" s="23" t="s">
        <v>289</v>
      </c>
      <c r="B221" s="23" t="n">
        <v>25</v>
      </c>
      <c r="C221" s="23" t="n">
        <v>27</v>
      </c>
      <c r="D221" s="23" t="s">
        <v>290</v>
      </c>
      <c r="E221" s="23" t="s">
        <v>291</v>
      </c>
      <c r="F221" s="23" t="n">
        <v>27</v>
      </c>
      <c r="G221" s="23" t="s">
        <v>176</v>
      </c>
      <c r="H221" s="23" t="s">
        <v>153</v>
      </c>
      <c r="I221" s="23" t="n">
        <v>1</v>
      </c>
      <c r="J221" s="23" t="s">
        <v>318</v>
      </c>
      <c r="K221" s="23" t="n">
        <v>131</v>
      </c>
    </row>
    <row r="222" customFormat="false" ht="26.25" hidden="false" customHeight="false" outlineLevel="0" collapsed="false">
      <c r="A222" s="23" t="s">
        <v>289</v>
      </c>
      <c r="B222" s="23" t="n">
        <v>26</v>
      </c>
      <c r="C222" s="23" t="n">
        <v>25</v>
      </c>
      <c r="D222" s="23" t="s">
        <v>290</v>
      </c>
      <c r="E222" s="23" t="s">
        <v>291</v>
      </c>
      <c r="F222" s="23" t="n">
        <v>25</v>
      </c>
      <c r="G222" s="23" t="s">
        <v>159</v>
      </c>
      <c r="H222" s="23" t="s">
        <v>153</v>
      </c>
      <c r="I222" s="23" t="n">
        <v>0</v>
      </c>
      <c r="J222" s="23" t="s">
        <v>319</v>
      </c>
      <c r="K222" s="23" t="n">
        <v>137</v>
      </c>
    </row>
    <row r="223" customFormat="false" ht="26.25" hidden="false" customHeight="false" outlineLevel="0" collapsed="false">
      <c r="A223" s="23" t="s">
        <v>289</v>
      </c>
      <c r="B223" s="23" t="n">
        <v>27</v>
      </c>
      <c r="C223" s="23" t="n">
        <v>26</v>
      </c>
      <c r="D223" s="23" t="s">
        <v>290</v>
      </c>
      <c r="E223" s="23" t="s">
        <v>291</v>
      </c>
      <c r="F223" s="23" t="n">
        <v>26</v>
      </c>
      <c r="G223" s="23" t="s">
        <v>320</v>
      </c>
      <c r="H223" s="23" t="s">
        <v>119</v>
      </c>
      <c r="I223" s="23" t="n">
        <v>7</v>
      </c>
      <c r="J223" s="23" t="s">
        <v>321</v>
      </c>
      <c r="K223" s="23" t="n">
        <v>138</v>
      </c>
    </row>
    <row r="224" customFormat="false" ht="26.25" hidden="false" customHeight="false" outlineLevel="0" collapsed="false">
      <c r="A224" s="23" t="s">
        <v>289</v>
      </c>
      <c r="B224" s="23" t="n">
        <v>28</v>
      </c>
      <c r="C224" s="23" t="n">
        <v>28</v>
      </c>
      <c r="D224" s="23" t="s">
        <v>290</v>
      </c>
      <c r="E224" s="23" t="s">
        <v>291</v>
      </c>
      <c r="F224" s="23" t="n">
        <v>28</v>
      </c>
      <c r="G224" s="23" t="s">
        <v>125</v>
      </c>
      <c r="H224" s="23" t="s">
        <v>119</v>
      </c>
      <c r="I224" s="23" t="n">
        <v>6</v>
      </c>
      <c r="J224" s="23" t="s">
        <v>322</v>
      </c>
      <c r="K224" s="23" t="n">
        <v>132</v>
      </c>
    </row>
    <row r="225" customFormat="false" ht="26.25" hidden="false" customHeight="false" outlineLevel="0" collapsed="false">
      <c r="A225" s="24" t="s">
        <v>289</v>
      </c>
      <c r="B225" s="24" t="n">
        <v>29</v>
      </c>
      <c r="C225" s="24" t="n">
        <v>27</v>
      </c>
      <c r="D225" s="24" t="s">
        <v>296</v>
      </c>
      <c r="E225" s="24" t="s">
        <v>297</v>
      </c>
      <c r="F225" s="24" t="n">
        <v>27</v>
      </c>
      <c r="G225" s="24" t="s">
        <v>176</v>
      </c>
      <c r="H225" s="24" t="s">
        <v>153</v>
      </c>
      <c r="I225" s="24" t="n">
        <v>1</v>
      </c>
      <c r="J225" s="24" t="s">
        <v>323</v>
      </c>
      <c r="K225" s="24" t="n">
        <v>127</v>
      </c>
    </row>
    <row r="226" customFormat="false" ht="26.25" hidden="false" customHeight="false" outlineLevel="0" collapsed="false">
      <c r="A226" s="24" t="s">
        <v>289</v>
      </c>
      <c r="B226" s="24" t="n">
        <v>30</v>
      </c>
      <c r="C226" s="24" t="n">
        <v>25</v>
      </c>
      <c r="D226" s="24" t="s">
        <v>296</v>
      </c>
      <c r="E226" s="24" t="s">
        <v>297</v>
      </c>
      <c r="F226" s="24" t="n">
        <v>25</v>
      </c>
      <c r="G226" s="24" t="s">
        <v>159</v>
      </c>
      <c r="H226" s="24" t="s">
        <v>153</v>
      </c>
      <c r="I226" s="24" t="n">
        <v>0</v>
      </c>
      <c r="J226" s="24" t="s">
        <v>324</v>
      </c>
      <c r="K226" s="24" t="n">
        <v>133</v>
      </c>
    </row>
    <row r="227" customFormat="false" ht="26.25" hidden="false" customHeight="false" outlineLevel="0" collapsed="false">
      <c r="A227" s="24" t="s">
        <v>289</v>
      </c>
      <c r="B227" s="24" t="n">
        <v>31</v>
      </c>
      <c r="C227" s="24" t="n">
        <v>26</v>
      </c>
      <c r="D227" s="24" t="s">
        <v>296</v>
      </c>
      <c r="E227" s="24" t="s">
        <v>297</v>
      </c>
      <c r="F227" s="24" t="n">
        <v>26</v>
      </c>
      <c r="G227" s="24" t="s">
        <v>142</v>
      </c>
      <c r="H227" s="24" t="s">
        <v>119</v>
      </c>
      <c r="I227" s="24" t="n">
        <v>7</v>
      </c>
      <c r="J227" s="24" t="s">
        <v>325</v>
      </c>
      <c r="K227" s="24" t="n">
        <v>134</v>
      </c>
    </row>
    <row r="228" customFormat="false" ht="26.25" hidden="false" customHeight="false" outlineLevel="0" collapsed="false">
      <c r="A228" s="24" t="s">
        <v>289</v>
      </c>
      <c r="B228" s="24" t="n">
        <v>32</v>
      </c>
      <c r="C228" s="24" t="n">
        <v>28</v>
      </c>
      <c r="D228" s="24" t="s">
        <v>296</v>
      </c>
      <c r="E228" s="24" t="s">
        <v>297</v>
      </c>
      <c r="F228" s="24" t="n">
        <v>28</v>
      </c>
      <c r="G228" s="24" t="s">
        <v>125</v>
      </c>
      <c r="H228" s="24" t="s">
        <v>119</v>
      </c>
      <c r="I228" s="24" t="n">
        <v>6</v>
      </c>
      <c r="J228" s="24" t="s">
        <v>326</v>
      </c>
      <c r="K228" s="24" t="n">
        <v>128</v>
      </c>
    </row>
    <row r="229" customFormat="false" ht="26.25" hidden="false" customHeight="false" outlineLevel="0" collapsed="false">
      <c r="A229" s="23" t="s">
        <v>289</v>
      </c>
      <c r="B229" s="23" t="n">
        <v>33</v>
      </c>
      <c r="C229" s="23" t="n">
        <v>13</v>
      </c>
      <c r="D229" s="23" t="s">
        <v>290</v>
      </c>
      <c r="E229" s="23" t="s">
        <v>291</v>
      </c>
      <c r="F229" s="23" t="n">
        <v>13</v>
      </c>
      <c r="G229" s="23" t="s">
        <v>161</v>
      </c>
      <c r="H229" s="23" t="s">
        <v>162</v>
      </c>
      <c r="I229" s="23" t="n">
        <v>6</v>
      </c>
      <c r="J229" s="23" t="s">
        <v>327</v>
      </c>
      <c r="K229" s="23" t="n">
        <v>149</v>
      </c>
    </row>
    <row r="230" customFormat="false" ht="26.25" hidden="false" customHeight="false" outlineLevel="0" collapsed="false">
      <c r="A230" s="23" t="s">
        <v>289</v>
      </c>
      <c r="B230" s="23" t="n">
        <v>34</v>
      </c>
      <c r="C230" s="23" t="n">
        <v>15</v>
      </c>
      <c r="D230" s="23" t="s">
        <v>290</v>
      </c>
      <c r="E230" s="23" t="s">
        <v>291</v>
      </c>
      <c r="F230" s="23" t="n">
        <v>15</v>
      </c>
      <c r="G230" s="23" t="s">
        <v>178</v>
      </c>
      <c r="H230" s="23" t="s">
        <v>162</v>
      </c>
      <c r="I230" s="23" t="n">
        <v>7</v>
      </c>
      <c r="J230" s="23" t="s">
        <v>328</v>
      </c>
      <c r="K230" s="23" t="n">
        <v>143</v>
      </c>
    </row>
    <row r="231" customFormat="false" ht="26.25" hidden="false" customHeight="false" outlineLevel="0" collapsed="false">
      <c r="A231" s="23" t="s">
        <v>289</v>
      </c>
      <c r="B231" s="23" t="n">
        <v>35</v>
      </c>
      <c r="C231" s="23" t="n">
        <v>14</v>
      </c>
      <c r="D231" s="23" t="s">
        <v>290</v>
      </c>
      <c r="E231" s="23" t="s">
        <v>291</v>
      </c>
      <c r="F231" s="23" t="n">
        <v>14</v>
      </c>
      <c r="G231" s="23" t="s">
        <v>127</v>
      </c>
      <c r="H231" s="23" t="s">
        <v>128</v>
      </c>
      <c r="I231" s="23" t="n">
        <v>1</v>
      </c>
      <c r="J231" s="23" t="s">
        <v>329</v>
      </c>
      <c r="K231" s="23" t="n">
        <v>150</v>
      </c>
    </row>
    <row r="232" customFormat="false" ht="26.25" hidden="false" customHeight="false" outlineLevel="0" collapsed="false">
      <c r="A232" s="23" t="s">
        <v>289</v>
      </c>
      <c r="B232" s="23" t="n">
        <v>36</v>
      </c>
      <c r="C232" s="23" t="n">
        <v>16</v>
      </c>
      <c r="D232" s="23" t="s">
        <v>290</v>
      </c>
      <c r="E232" s="23" t="s">
        <v>291</v>
      </c>
      <c r="F232" s="23" t="n">
        <v>16</v>
      </c>
      <c r="G232" s="23" t="s">
        <v>144</v>
      </c>
      <c r="H232" s="23" t="s">
        <v>128</v>
      </c>
      <c r="I232" s="23" t="n">
        <v>0</v>
      </c>
      <c r="J232" s="23" t="s">
        <v>330</v>
      </c>
      <c r="K232" s="23" t="n">
        <v>144</v>
      </c>
    </row>
    <row r="233" customFormat="false" ht="26.25" hidden="false" customHeight="false" outlineLevel="0" collapsed="false">
      <c r="A233" s="24" t="s">
        <v>289</v>
      </c>
      <c r="B233" s="24" t="n">
        <v>37</v>
      </c>
      <c r="C233" s="24" t="n">
        <v>15</v>
      </c>
      <c r="D233" s="24" t="s">
        <v>296</v>
      </c>
      <c r="E233" s="24" t="s">
        <v>297</v>
      </c>
      <c r="F233" s="24" t="n">
        <v>15</v>
      </c>
      <c r="G233" s="24" t="s">
        <v>178</v>
      </c>
      <c r="H233" s="24" t="s">
        <v>162</v>
      </c>
      <c r="I233" s="24" t="n">
        <v>7</v>
      </c>
      <c r="J233" s="24" t="s">
        <v>331</v>
      </c>
      <c r="K233" s="24" t="n">
        <v>139</v>
      </c>
    </row>
    <row r="234" customFormat="false" ht="26.25" hidden="false" customHeight="false" outlineLevel="0" collapsed="false">
      <c r="A234" s="24" t="s">
        <v>289</v>
      </c>
      <c r="B234" s="24" t="n">
        <v>38</v>
      </c>
      <c r="C234" s="24" t="n">
        <v>13</v>
      </c>
      <c r="D234" s="24" t="s">
        <v>296</v>
      </c>
      <c r="E234" s="24" t="s">
        <v>297</v>
      </c>
      <c r="F234" s="24" t="n">
        <v>13</v>
      </c>
      <c r="G234" s="24" t="s">
        <v>161</v>
      </c>
      <c r="H234" s="24" t="s">
        <v>162</v>
      </c>
      <c r="I234" s="24" t="n">
        <v>6</v>
      </c>
      <c r="J234" s="24" t="s">
        <v>332</v>
      </c>
      <c r="K234" s="24" t="n">
        <v>145</v>
      </c>
    </row>
    <row r="235" customFormat="false" ht="26.25" hidden="false" customHeight="false" outlineLevel="0" collapsed="false">
      <c r="A235" s="24" t="s">
        <v>289</v>
      </c>
      <c r="B235" s="24" t="n">
        <v>39</v>
      </c>
      <c r="C235" s="24" t="n">
        <v>16</v>
      </c>
      <c r="D235" s="24" t="s">
        <v>296</v>
      </c>
      <c r="E235" s="24" t="s">
        <v>297</v>
      </c>
      <c r="F235" s="24" t="n">
        <v>16</v>
      </c>
      <c r="G235" s="24" t="s">
        <v>144</v>
      </c>
      <c r="H235" s="24" t="s">
        <v>128</v>
      </c>
      <c r="I235" s="24" t="n">
        <v>0</v>
      </c>
      <c r="J235" s="24" t="s">
        <v>333</v>
      </c>
      <c r="K235" s="24" t="n">
        <v>140</v>
      </c>
    </row>
    <row r="236" customFormat="false" ht="26.25" hidden="false" customHeight="false" outlineLevel="0" collapsed="false">
      <c r="A236" s="24" t="s">
        <v>289</v>
      </c>
      <c r="B236" s="24" t="n">
        <v>40</v>
      </c>
      <c r="C236" s="24" t="n">
        <v>14</v>
      </c>
      <c r="D236" s="24" t="s">
        <v>296</v>
      </c>
      <c r="E236" s="24" t="s">
        <v>297</v>
      </c>
      <c r="F236" s="24" t="n">
        <v>14</v>
      </c>
      <c r="G236" s="24" t="s">
        <v>127</v>
      </c>
      <c r="H236" s="24" t="s">
        <v>128</v>
      </c>
      <c r="I236" s="24" t="n">
        <v>1</v>
      </c>
      <c r="J236" s="24" t="s">
        <v>334</v>
      </c>
      <c r="K236" s="24" t="n">
        <v>146</v>
      </c>
    </row>
    <row r="237" customFormat="false" ht="26.25" hidden="false" customHeight="false" outlineLevel="0" collapsed="false">
      <c r="A237" s="23" t="s">
        <v>289</v>
      </c>
      <c r="B237" s="23" t="n">
        <v>41</v>
      </c>
      <c r="C237" s="23" t="n">
        <v>9</v>
      </c>
      <c r="D237" s="23" t="s">
        <v>290</v>
      </c>
      <c r="E237" s="23" t="s">
        <v>291</v>
      </c>
      <c r="F237" s="23" t="n">
        <v>9</v>
      </c>
      <c r="G237" s="23" t="s">
        <v>164</v>
      </c>
      <c r="H237" s="23" t="s">
        <v>162</v>
      </c>
      <c r="I237" s="23" t="n">
        <v>4</v>
      </c>
      <c r="J237" s="23" t="s">
        <v>335</v>
      </c>
      <c r="K237" s="23" t="n">
        <v>161</v>
      </c>
    </row>
    <row r="238" customFormat="false" ht="26.25" hidden="false" customHeight="false" outlineLevel="0" collapsed="false">
      <c r="A238" s="23" t="s">
        <v>289</v>
      </c>
      <c r="B238" s="23" t="n">
        <v>42</v>
      </c>
      <c r="C238" s="23" t="n">
        <v>11</v>
      </c>
      <c r="D238" s="23" t="s">
        <v>290</v>
      </c>
      <c r="E238" s="23" t="s">
        <v>291</v>
      </c>
      <c r="F238" s="23" t="n">
        <v>11</v>
      </c>
      <c r="G238" s="23" t="s">
        <v>180</v>
      </c>
      <c r="H238" s="23" t="s">
        <v>162</v>
      </c>
      <c r="I238" s="23" t="n">
        <v>5</v>
      </c>
      <c r="J238" s="23" t="s">
        <v>336</v>
      </c>
      <c r="K238" s="23" t="n">
        <v>155</v>
      </c>
    </row>
    <row r="239" customFormat="false" ht="26.25" hidden="false" customHeight="false" outlineLevel="0" collapsed="false">
      <c r="A239" s="23" t="s">
        <v>289</v>
      </c>
      <c r="B239" s="23" t="n">
        <v>43</v>
      </c>
      <c r="C239" s="23" t="n">
        <v>10</v>
      </c>
      <c r="D239" s="23" t="s">
        <v>290</v>
      </c>
      <c r="E239" s="23" t="s">
        <v>291</v>
      </c>
      <c r="F239" s="23" t="n">
        <v>10</v>
      </c>
      <c r="G239" s="23" t="s">
        <v>130</v>
      </c>
      <c r="H239" s="23" t="s">
        <v>128</v>
      </c>
      <c r="I239" s="23" t="n">
        <v>3</v>
      </c>
      <c r="J239" s="23" t="s">
        <v>337</v>
      </c>
      <c r="K239" s="23" t="n">
        <v>162</v>
      </c>
    </row>
    <row r="240" customFormat="false" ht="26.25" hidden="false" customHeight="false" outlineLevel="0" collapsed="false">
      <c r="A240" s="23" t="s">
        <v>289</v>
      </c>
      <c r="B240" s="23" t="n">
        <v>44</v>
      </c>
      <c r="C240" s="23" t="n">
        <v>12</v>
      </c>
      <c r="D240" s="23" t="s">
        <v>290</v>
      </c>
      <c r="E240" s="23" t="s">
        <v>291</v>
      </c>
      <c r="F240" s="23" t="n">
        <v>12</v>
      </c>
      <c r="G240" s="23" t="s">
        <v>146</v>
      </c>
      <c r="H240" s="23" t="s">
        <v>128</v>
      </c>
      <c r="I240" s="23" t="n">
        <v>2</v>
      </c>
      <c r="J240" s="23" t="s">
        <v>338</v>
      </c>
      <c r="K240" s="23" t="n">
        <v>156</v>
      </c>
    </row>
    <row r="241" customFormat="false" ht="26.25" hidden="false" customHeight="false" outlineLevel="0" collapsed="false">
      <c r="A241" s="24" t="s">
        <v>289</v>
      </c>
      <c r="B241" s="24" t="n">
        <v>45</v>
      </c>
      <c r="C241" s="24" t="n">
        <v>11</v>
      </c>
      <c r="D241" s="24" t="s">
        <v>296</v>
      </c>
      <c r="E241" s="24" t="s">
        <v>297</v>
      </c>
      <c r="F241" s="24" t="n">
        <v>11</v>
      </c>
      <c r="G241" s="24" t="s">
        <v>180</v>
      </c>
      <c r="H241" s="24" t="s">
        <v>162</v>
      </c>
      <c r="I241" s="24" t="n">
        <v>5</v>
      </c>
      <c r="J241" s="24" t="s">
        <v>339</v>
      </c>
      <c r="K241" s="24" t="n">
        <v>151</v>
      </c>
    </row>
    <row r="242" customFormat="false" ht="26.25" hidden="false" customHeight="false" outlineLevel="0" collapsed="false">
      <c r="A242" s="24" t="s">
        <v>289</v>
      </c>
      <c r="B242" s="24" t="n">
        <v>46</v>
      </c>
      <c r="C242" s="24" t="n">
        <v>9</v>
      </c>
      <c r="D242" s="24" t="s">
        <v>296</v>
      </c>
      <c r="E242" s="24" t="s">
        <v>297</v>
      </c>
      <c r="F242" s="24" t="n">
        <v>9</v>
      </c>
      <c r="G242" s="24" t="s">
        <v>164</v>
      </c>
      <c r="H242" s="24" t="s">
        <v>162</v>
      </c>
      <c r="I242" s="24" t="n">
        <v>4</v>
      </c>
      <c r="J242" s="24" t="s">
        <v>340</v>
      </c>
      <c r="K242" s="24" t="n">
        <v>157</v>
      </c>
    </row>
    <row r="243" customFormat="false" ht="26.25" hidden="false" customHeight="false" outlineLevel="0" collapsed="false">
      <c r="A243" s="24" t="s">
        <v>289</v>
      </c>
      <c r="B243" s="24" t="n">
        <v>47</v>
      </c>
      <c r="C243" s="24" t="n">
        <v>12</v>
      </c>
      <c r="D243" s="24" t="s">
        <v>296</v>
      </c>
      <c r="E243" s="24" t="s">
        <v>297</v>
      </c>
      <c r="F243" s="24" t="n">
        <v>12</v>
      </c>
      <c r="G243" s="24" t="s">
        <v>146</v>
      </c>
      <c r="H243" s="24" t="s">
        <v>128</v>
      </c>
      <c r="I243" s="24" t="n">
        <v>2</v>
      </c>
      <c r="J243" s="24" t="s">
        <v>341</v>
      </c>
      <c r="K243" s="24" t="n">
        <v>152</v>
      </c>
    </row>
    <row r="244" customFormat="false" ht="26.25" hidden="false" customHeight="false" outlineLevel="0" collapsed="false">
      <c r="A244" s="24" t="s">
        <v>289</v>
      </c>
      <c r="B244" s="24" t="n">
        <v>48</v>
      </c>
      <c r="C244" s="24" t="n">
        <v>10</v>
      </c>
      <c r="D244" s="24" t="s">
        <v>296</v>
      </c>
      <c r="E244" s="24" t="s">
        <v>297</v>
      </c>
      <c r="F244" s="24" t="n">
        <v>10</v>
      </c>
      <c r="G244" s="24" t="s">
        <v>130</v>
      </c>
      <c r="H244" s="24" t="s">
        <v>128</v>
      </c>
      <c r="I244" s="24" t="n">
        <v>3</v>
      </c>
      <c r="J244" s="24" t="s">
        <v>342</v>
      </c>
      <c r="K244" s="24" t="n">
        <v>158</v>
      </c>
    </row>
    <row r="245" customFormat="false" ht="26.25" hidden="false" customHeight="false" outlineLevel="0" collapsed="false">
      <c r="A245" s="23" t="s">
        <v>289</v>
      </c>
      <c r="B245" s="23" t="n">
        <v>49</v>
      </c>
      <c r="C245" s="23" t="n">
        <v>5</v>
      </c>
      <c r="D245" s="23" t="s">
        <v>290</v>
      </c>
      <c r="E245" s="23" t="s">
        <v>291</v>
      </c>
      <c r="F245" s="23" t="n">
        <v>5</v>
      </c>
      <c r="G245" s="23" t="s">
        <v>166</v>
      </c>
      <c r="H245" s="23" t="s">
        <v>162</v>
      </c>
      <c r="I245" s="23" t="n">
        <v>2</v>
      </c>
      <c r="J245" s="23" t="s">
        <v>343</v>
      </c>
      <c r="K245" s="23" t="n">
        <v>173</v>
      </c>
    </row>
    <row r="246" customFormat="false" ht="26.25" hidden="false" customHeight="false" outlineLevel="0" collapsed="false">
      <c r="A246" s="23" t="s">
        <v>289</v>
      </c>
      <c r="B246" s="23" t="n">
        <v>50</v>
      </c>
      <c r="C246" s="23" t="n">
        <v>7</v>
      </c>
      <c r="D246" s="23" t="s">
        <v>290</v>
      </c>
      <c r="E246" s="23" t="s">
        <v>291</v>
      </c>
      <c r="F246" s="23" t="n">
        <v>7</v>
      </c>
      <c r="G246" s="23" t="s">
        <v>182</v>
      </c>
      <c r="H246" s="23" t="s">
        <v>162</v>
      </c>
      <c r="I246" s="23" t="n">
        <v>3</v>
      </c>
      <c r="J246" s="23" t="s">
        <v>344</v>
      </c>
      <c r="K246" s="23" t="n">
        <v>167</v>
      </c>
    </row>
    <row r="247" customFormat="false" ht="26.25" hidden="false" customHeight="false" outlineLevel="0" collapsed="false">
      <c r="A247" s="23" t="s">
        <v>289</v>
      </c>
      <c r="B247" s="23" t="n">
        <v>51</v>
      </c>
      <c r="C247" s="23" t="n">
        <v>6</v>
      </c>
      <c r="D247" s="23" t="s">
        <v>290</v>
      </c>
      <c r="E247" s="23" t="s">
        <v>291</v>
      </c>
      <c r="F247" s="23" t="n">
        <v>6</v>
      </c>
      <c r="G247" s="23" t="s">
        <v>132</v>
      </c>
      <c r="H247" s="23" t="s">
        <v>128</v>
      </c>
      <c r="I247" s="23" t="n">
        <v>5</v>
      </c>
      <c r="J247" s="23" t="s">
        <v>345</v>
      </c>
      <c r="K247" s="23" t="n">
        <v>174</v>
      </c>
    </row>
    <row r="248" customFormat="false" ht="26.25" hidden="false" customHeight="false" outlineLevel="0" collapsed="false">
      <c r="A248" s="23" t="s">
        <v>289</v>
      </c>
      <c r="B248" s="23" t="n">
        <v>52</v>
      </c>
      <c r="C248" s="23" t="n">
        <v>8</v>
      </c>
      <c r="D248" s="23" t="s">
        <v>290</v>
      </c>
      <c r="E248" s="23" t="s">
        <v>291</v>
      </c>
      <c r="F248" s="23" t="n">
        <v>8</v>
      </c>
      <c r="G248" s="23" t="s">
        <v>148</v>
      </c>
      <c r="H248" s="23" t="s">
        <v>128</v>
      </c>
      <c r="I248" s="23" t="n">
        <v>4</v>
      </c>
      <c r="J248" s="23" t="s">
        <v>346</v>
      </c>
      <c r="K248" s="23" t="n">
        <v>168</v>
      </c>
    </row>
    <row r="249" customFormat="false" ht="26.25" hidden="false" customHeight="false" outlineLevel="0" collapsed="false">
      <c r="A249" s="24" t="s">
        <v>289</v>
      </c>
      <c r="B249" s="24" t="n">
        <v>53</v>
      </c>
      <c r="C249" s="24" t="n">
        <v>7</v>
      </c>
      <c r="D249" s="24" t="s">
        <v>296</v>
      </c>
      <c r="E249" s="24" t="s">
        <v>297</v>
      </c>
      <c r="F249" s="24" t="n">
        <v>7</v>
      </c>
      <c r="G249" s="24" t="s">
        <v>182</v>
      </c>
      <c r="H249" s="24" t="s">
        <v>162</v>
      </c>
      <c r="I249" s="24" t="n">
        <v>3</v>
      </c>
      <c r="J249" s="24" t="s">
        <v>347</v>
      </c>
      <c r="K249" s="24" t="n">
        <v>163</v>
      </c>
    </row>
    <row r="250" customFormat="false" ht="26.25" hidden="false" customHeight="false" outlineLevel="0" collapsed="false">
      <c r="A250" s="24" t="s">
        <v>289</v>
      </c>
      <c r="B250" s="24" t="n">
        <v>54</v>
      </c>
      <c r="C250" s="24" t="n">
        <v>5</v>
      </c>
      <c r="D250" s="24" t="s">
        <v>296</v>
      </c>
      <c r="E250" s="24" t="s">
        <v>297</v>
      </c>
      <c r="F250" s="24" t="n">
        <v>5</v>
      </c>
      <c r="G250" s="24" t="s">
        <v>166</v>
      </c>
      <c r="H250" s="24" t="s">
        <v>162</v>
      </c>
      <c r="I250" s="24" t="n">
        <v>2</v>
      </c>
      <c r="J250" s="24" t="s">
        <v>348</v>
      </c>
      <c r="K250" s="24" t="n">
        <v>169</v>
      </c>
    </row>
    <row r="251" customFormat="false" ht="26.25" hidden="false" customHeight="false" outlineLevel="0" collapsed="false">
      <c r="A251" s="24" t="s">
        <v>289</v>
      </c>
      <c r="B251" s="24" t="n">
        <v>55</v>
      </c>
      <c r="C251" s="24" t="n">
        <v>8</v>
      </c>
      <c r="D251" s="24" t="s">
        <v>296</v>
      </c>
      <c r="E251" s="24" t="s">
        <v>297</v>
      </c>
      <c r="F251" s="24" t="n">
        <v>8</v>
      </c>
      <c r="G251" s="24" t="s">
        <v>148</v>
      </c>
      <c r="H251" s="24" t="s">
        <v>128</v>
      </c>
      <c r="I251" s="24" t="n">
        <v>4</v>
      </c>
      <c r="J251" s="24" t="s">
        <v>349</v>
      </c>
      <c r="K251" s="24" t="n">
        <v>164</v>
      </c>
    </row>
    <row r="252" customFormat="false" ht="26.25" hidden="false" customHeight="false" outlineLevel="0" collapsed="false">
      <c r="A252" s="24" t="s">
        <v>289</v>
      </c>
      <c r="B252" s="24" t="n">
        <v>56</v>
      </c>
      <c r="C252" s="24" t="n">
        <v>6</v>
      </c>
      <c r="D252" s="24" t="s">
        <v>296</v>
      </c>
      <c r="E252" s="24" t="s">
        <v>297</v>
      </c>
      <c r="F252" s="24" t="n">
        <v>6</v>
      </c>
      <c r="G252" s="24" t="s">
        <v>132</v>
      </c>
      <c r="H252" s="24" t="s">
        <v>128</v>
      </c>
      <c r="I252" s="24" t="n">
        <v>5</v>
      </c>
      <c r="J252" s="24" t="s">
        <v>350</v>
      </c>
      <c r="K252" s="24" t="n">
        <v>170</v>
      </c>
    </row>
    <row r="253" customFormat="false" ht="26.25" hidden="false" customHeight="false" outlineLevel="0" collapsed="false">
      <c r="A253" s="23" t="s">
        <v>289</v>
      </c>
      <c r="B253" s="23" t="n">
        <v>57</v>
      </c>
      <c r="C253" s="23" t="n">
        <v>1</v>
      </c>
      <c r="D253" s="23" t="s">
        <v>290</v>
      </c>
      <c r="E253" s="23" t="s">
        <v>291</v>
      </c>
      <c r="F253" s="23" t="n">
        <v>1</v>
      </c>
      <c r="G253" s="23" t="s">
        <v>168</v>
      </c>
      <c r="H253" s="23" t="s">
        <v>162</v>
      </c>
      <c r="I253" s="23" t="n">
        <v>0</v>
      </c>
      <c r="J253" s="23" t="s">
        <v>351</v>
      </c>
      <c r="K253" s="23" t="n">
        <v>178</v>
      </c>
    </row>
    <row r="254" customFormat="false" ht="26.25" hidden="false" customHeight="false" outlineLevel="0" collapsed="false">
      <c r="A254" s="23" t="s">
        <v>289</v>
      </c>
      <c r="B254" s="23" t="n">
        <v>58</v>
      </c>
      <c r="C254" s="23" t="n">
        <v>3</v>
      </c>
      <c r="D254" s="23" t="s">
        <v>290</v>
      </c>
      <c r="E254" s="23" t="s">
        <v>291</v>
      </c>
      <c r="F254" s="23" t="n">
        <v>3</v>
      </c>
      <c r="G254" s="23" t="s">
        <v>184</v>
      </c>
      <c r="H254" s="23" t="s">
        <v>162</v>
      </c>
      <c r="I254" s="23" t="n">
        <v>1</v>
      </c>
      <c r="J254" s="23" t="s">
        <v>352</v>
      </c>
      <c r="K254" s="23" t="n">
        <v>179</v>
      </c>
    </row>
    <row r="255" customFormat="false" ht="26.25" hidden="false" customHeight="false" outlineLevel="0" collapsed="false">
      <c r="A255" s="23" t="s">
        <v>289</v>
      </c>
      <c r="B255" s="23" t="n">
        <v>59</v>
      </c>
      <c r="C255" s="23" t="n">
        <v>2</v>
      </c>
      <c r="D255" s="23" t="s">
        <v>290</v>
      </c>
      <c r="E255" s="23" t="s">
        <v>291</v>
      </c>
      <c r="F255" s="23" t="n">
        <v>2</v>
      </c>
      <c r="G255" s="23" t="s">
        <v>134</v>
      </c>
      <c r="H255" s="23" t="s">
        <v>128</v>
      </c>
      <c r="I255" s="23" t="n">
        <v>7</v>
      </c>
      <c r="J255" s="23" t="s">
        <v>353</v>
      </c>
      <c r="K255" s="23" t="n">
        <v>172</v>
      </c>
    </row>
    <row r="256" customFormat="false" ht="26.25" hidden="false" customHeight="false" outlineLevel="0" collapsed="false">
      <c r="A256" s="23" t="s">
        <v>289</v>
      </c>
      <c r="B256" s="23" t="n">
        <v>60</v>
      </c>
      <c r="C256" s="23" t="n">
        <v>4</v>
      </c>
      <c r="D256" s="23" t="s">
        <v>290</v>
      </c>
      <c r="E256" s="23" t="s">
        <v>291</v>
      </c>
      <c r="F256" s="23" t="n">
        <v>4</v>
      </c>
      <c r="G256" s="23" t="s">
        <v>150</v>
      </c>
      <c r="H256" s="23" t="s">
        <v>128</v>
      </c>
      <c r="I256" s="23" t="n">
        <v>6</v>
      </c>
      <c r="J256" s="23" t="s">
        <v>354</v>
      </c>
      <c r="K256" s="23" t="n">
        <v>180</v>
      </c>
    </row>
    <row r="257" customFormat="false" ht="26.25" hidden="false" customHeight="false" outlineLevel="0" collapsed="false">
      <c r="A257" s="24" t="s">
        <v>289</v>
      </c>
      <c r="B257" s="24" t="n">
        <v>61</v>
      </c>
      <c r="C257" s="24" t="n">
        <v>3</v>
      </c>
      <c r="D257" s="24" t="s">
        <v>296</v>
      </c>
      <c r="E257" s="24" t="s">
        <v>297</v>
      </c>
      <c r="F257" s="24" t="n">
        <v>3</v>
      </c>
      <c r="G257" s="24" t="s">
        <v>184</v>
      </c>
      <c r="H257" s="24" t="s">
        <v>162</v>
      </c>
      <c r="I257" s="24" t="n">
        <v>1</v>
      </c>
      <c r="J257" s="24" t="s">
        <v>355</v>
      </c>
      <c r="K257" s="24" t="n">
        <v>175</v>
      </c>
    </row>
    <row r="258" customFormat="false" ht="26.25" hidden="false" customHeight="false" outlineLevel="0" collapsed="false">
      <c r="A258" s="24" t="s">
        <v>289</v>
      </c>
      <c r="B258" s="24" t="n">
        <v>62</v>
      </c>
      <c r="C258" s="24" t="n">
        <v>1</v>
      </c>
      <c r="D258" s="24" t="s">
        <v>296</v>
      </c>
      <c r="E258" s="24" t="s">
        <v>297</v>
      </c>
      <c r="F258" s="24" t="n">
        <v>1</v>
      </c>
      <c r="G258" s="24" t="s">
        <v>168</v>
      </c>
      <c r="H258" s="24" t="s">
        <v>162</v>
      </c>
      <c r="I258" s="24" t="n">
        <v>0</v>
      </c>
      <c r="J258" s="24" t="s">
        <v>356</v>
      </c>
      <c r="K258" s="24" t="n">
        <v>171</v>
      </c>
    </row>
    <row r="259" customFormat="false" ht="26.25" hidden="false" customHeight="false" outlineLevel="0" collapsed="false">
      <c r="A259" s="24" t="s">
        <v>289</v>
      </c>
      <c r="B259" s="24" t="n">
        <v>63</v>
      </c>
      <c r="C259" s="24" t="n">
        <v>4</v>
      </c>
      <c r="D259" s="24" t="s">
        <v>296</v>
      </c>
      <c r="E259" s="24" t="s">
        <v>297</v>
      </c>
      <c r="F259" s="24" t="n">
        <v>4</v>
      </c>
      <c r="G259" s="24" t="s">
        <v>150</v>
      </c>
      <c r="H259" s="24" t="s">
        <v>128</v>
      </c>
      <c r="I259" s="24" t="n">
        <v>6</v>
      </c>
      <c r="J259" s="24" t="s">
        <v>357</v>
      </c>
      <c r="K259" s="24" t="n">
        <v>176</v>
      </c>
    </row>
    <row r="260" customFormat="false" ht="26.25" hidden="false" customHeight="false" outlineLevel="0" collapsed="false">
      <c r="A260" s="24" t="s">
        <v>289</v>
      </c>
      <c r="B260" s="24" t="n">
        <v>64</v>
      </c>
      <c r="C260" s="24" t="n">
        <v>2</v>
      </c>
      <c r="D260" s="24" t="s">
        <v>296</v>
      </c>
      <c r="E260" s="24" t="s">
        <v>297</v>
      </c>
      <c r="F260" s="24" t="n">
        <v>2</v>
      </c>
      <c r="G260" s="24" t="s">
        <v>134</v>
      </c>
      <c r="H260" s="24" t="s">
        <v>128</v>
      </c>
      <c r="I260" s="24" t="n">
        <v>7</v>
      </c>
      <c r="J260" s="24" t="s">
        <v>358</v>
      </c>
      <c r="K260" s="24" t="n">
        <v>177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G2" activeCellId="0" sqref="G2"/>
    </sheetView>
  </sheetViews>
  <sheetFormatPr defaultColWidth="8.75" defaultRowHeight="13.8" zeroHeight="false" outlineLevelRow="0" outlineLevelCol="0"/>
  <cols>
    <col collapsed="false" customWidth="true" hidden="false" outlineLevel="0" max="1" min="1" style="0" width="4.86"/>
    <col collapsed="false" customWidth="true" hidden="false" outlineLevel="0" max="3" min="2" style="0" width="6.88"/>
    <col collapsed="false" customWidth="true" hidden="false" outlineLevel="0" max="4" min="4" style="0" width="9.42"/>
    <col collapsed="false" customWidth="true" hidden="false" outlineLevel="0" max="5" min="5" style="0" width="12.57"/>
    <col collapsed="false" customWidth="true" hidden="false" outlineLevel="0" max="6" min="6" style="0" width="11.42"/>
  </cols>
  <sheetData>
    <row r="1" s="39" customFormat="true" ht="13.8" hidden="false" customHeight="false" outlineLevel="0" collapsed="false">
      <c r="A1" s="39" t="s">
        <v>0</v>
      </c>
      <c r="B1" s="39" t="s">
        <v>1</v>
      </c>
      <c r="C1" s="39" t="s">
        <v>385</v>
      </c>
      <c r="D1" s="39" t="s">
        <v>386</v>
      </c>
      <c r="E1" s="39" t="s">
        <v>361</v>
      </c>
      <c r="F1" s="39" t="s">
        <v>387</v>
      </c>
      <c r="G1" s="0"/>
    </row>
    <row r="2" customFormat="false" ht="13.8" hidden="false" customHeight="false" outlineLevel="0" collapsed="false">
      <c r="A2" s="0" t="s">
        <v>10</v>
      </c>
      <c r="B2" s="0" t="n">
        <v>1</v>
      </c>
      <c r="C2" s="0" t="n">
        <v>1</v>
      </c>
      <c r="D2" s="0" t="n">
        <v>2</v>
      </c>
      <c r="E2" s="0" t="n">
        <v>2</v>
      </c>
      <c r="F2" s="0" t="n">
        <v>3</v>
      </c>
      <c r="G2" s="0" t="n">
        <v>1</v>
      </c>
    </row>
    <row r="3" customFormat="false" ht="13.8" hidden="false" customHeight="false" outlineLevel="0" collapsed="false">
      <c r="A3" s="0" t="s">
        <v>10</v>
      </c>
      <c r="B3" s="0" t="n">
        <v>2</v>
      </c>
      <c r="C3" s="0" t="n">
        <v>1</v>
      </c>
      <c r="D3" s="0" t="n">
        <v>2</v>
      </c>
      <c r="E3" s="0" t="n">
        <v>6</v>
      </c>
      <c r="F3" s="0" t="n">
        <v>3</v>
      </c>
      <c r="G3" s="0" t="n">
        <v>2</v>
      </c>
    </row>
    <row r="4" customFormat="false" ht="13.8" hidden="false" customHeight="false" outlineLevel="0" collapsed="false">
      <c r="A4" s="0" t="s">
        <v>10</v>
      </c>
      <c r="B4" s="0" t="n">
        <v>3</v>
      </c>
      <c r="C4" s="0" t="n">
        <v>1</v>
      </c>
      <c r="D4" s="0" t="n">
        <v>2</v>
      </c>
      <c r="E4" s="0" t="n">
        <v>5</v>
      </c>
      <c r="F4" s="0" t="n">
        <v>3</v>
      </c>
      <c r="G4" s="0" t="n">
        <v>3</v>
      </c>
    </row>
    <row r="5" customFormat="false" ht="13.8" hidden="false" customHeight="false" outlineLevel="0" collapsed="false">
      <c r="A5" s="0" t="s">
        <v>10</v>
      </c>
      <c r="B5" s="0" t="n">
        <v>4</v>
      </c>
      <c r="C5" s="0" t="n">
        <v>1</v>
      </c>
      <c r="D5" s="0" t="n">
        <v>2</v>
      </c>
      <c r="E5" s="0" t="n">
        <v>1</v>
      </c>
      <c r="F5" s="0" t="n">
        <v>3</v>
      </c>
      <c r="G5" s="0" t="n">
        <v>4</v>
      </c>
    </row>
    <row r="6" customFormat="false" ht="13.8" hidden="false" customHeight="false" outlineLevel="0" collapsed="false">
      <c r="A6" s="0" t="s">
        <v>10</v>
      </c>
      <c r="B6" s="0" t="n">
        <v>5</v>
      </c>
      <c r="C6" s="0" t="n">
        <v>2</v>
      </c>
      <c r="D6" s="0" t="n">
        <v>2</v>
      </c>
      <c r="E6" s="0" t="n">
        <v>2</v>
      </c>
      <c r="F6" s="0" t="n">
        <v>4</v>
      </c>
      <c r="G6" s="0" t="n">
        <v>5</v>
      </c>
    </row>
    <row r="7" customFormat="false" ht="13.8" hidden="false" customHeight="false" outlineLevel="0" collapsed="false">
      <c r="A7" s="0" t="s">
        <v>10</v>
      </c>
      <c r="B7" s="0" t="n">
        <v>6</v>
      </c>
      <c r="C7" s="0" t="n">
        <v>2</v>
      </c>
      <c r="D7" s="0" t="n">
        <v>2</v>
      </c>
      <c r="E7" s="0" t="n">
        <v>6</v>
      </c>
      <c r="F7" s="0" t="n">
        <v>4</v>
      </c>
      <c r="G7" s="0" t="n">
        <v>6</v>
      </c>
    </row>
    <row r="8" customFormat="false" ht="13.8" hidden="false" customHeight="false" outlineLevel="0" collapsed="false">
      <c r="A8" s="0" t="s">
        <v>10</v>
      </c>
      <c r="B8" s="0" t="n">
        <v>7</v>
      </c>
      <c r="C8" s="0" t="n">
        <v>2</v>
      </c>
      <c r="D8" s="0" t="n">
        <v>2</v>
      </c>
      <c r="E8" s="0" t="n">
        <v>5</v>
      </c>
      <c r="F8" s="0" t="n">
        <v>4</v>
      </c>
      <c r="G8" s="0" t="n">
        <v>7</v>
      </c>
    </row>
    <row r="9" customFormat="false" ht="13.8" hidden="false" customHeight="false" outlineLevel="0" collapsed="false">
      <c r="A9" s="0" t="s">
        <v>10</v>
      </c>
      <c r="B9" s="0" t="n">
        <v>8</v>
      </c>
      <c r="C9" s="0" t="n">
        <v>2</v>
      </c>
      <c r="D9" s="0" t="n">
        <v>2</v>
      </c>
      <c r="E9" s="0" t="n">
        <v>1</v>
      </c>
      <c r="F9" s="0" t="n">
        <v>4</v>
      </c>
      <c r="G9" s="0" t="n">
        <v>8</v>
      </c>
    </row>
    <row r="10" customFormat="false" ht="13.8" hidden="false" customHeight="false" outlineLevel="0" collapsed="false">
      <c r="A10" s="0" t="s">
        <v>10</v>
      </c>
      <c r="B10" s="0" t="n">
        <v>9</v>
      </c>
      <c r="C10" s="0" t="n">
        <v>1</v>
      </c>
      <c r="D10" s="0" t="n">
        <v>2</v>
      </c>
      <c r="E10" s="0" t="n">
        <v>14</v>
      </c>
      <c r="F10" s="0" t="n">
        <v>3</v>
      </c>
      <c r="G10" s="0" t="n">
        <v>9</v>
      </c>
    </row>
    <row r="11" customFormat="false" ht="13.8" hidden="false" customHeight="false" outlineLevel="0" collapsed="false">
      <c r="A11" s="0" t="s">
        <v>10</v>
      </c>
      <c r="B11" s="0" t="n">
        <v>10</v>
      </c>
      <c r="C11" s="0" t="n">
        <v>1</v>
      </c>
      <c r="D11" s="0" t="n">
        <v>2</v>
      </c>
      <c r="E11" s="0" t="n">
        <v>16</v>
      </c>
      <c r="F11" s="0" t="n">
        <v>3</v>
      </c>
      <c r="G11" s="0" t="n">
        <v>10</v>
      </c>
    </row>
    <row r="12" customFormat="false" ht="13.8" hidden="false" customHeight="false" outlineLevel="0" collapsed="false">
      <c r="A12" s="0" t="s">
        <v>10</v>
      </c>
      <c r="B12" s="0" t="n">
        <v>11</v>
      </c>
      <c r="C12" s="0" t="n">
        <v>1</v>
      </c>
      <c r="D12" s="0" t="n">
        <v>2</v>
      </c>
      <c r="E12" s="0" t="n">
        <v>15</v>
      </c>
      <c r="F12" s="0" t="n">
        <v>3</v>
      </c>
      <c r="G12" s="0" t="n">
        <v>11</v>
      </c>
    </row>
    <row r="13" customFormat="false" ht="13.8" hidden="false" customHeight="false" outlineLevel="0" collapsed="false">
      <c r="A13" s="0" t="s">
        <v>10</v>
      </c>
      <c r="B13" s="0" t="n">
        <v>12</v>
      </c>
      <c r="C13" s="0" t="n">
        <v>1</v>
      </c>
      <c r="D13" s="0" t="n">
        <v>2</v>
      </c>
      <c r="E13" s="0" t="n">
        <v>13</v>
      </c>
      <c r="F13" s="0" t="n">
        <v>3</v>
      </c>
      <c r="G13" s="0" t="n">
        <v>12</v>
      </c>
    </row>
    <row r="14" customFormat="false" ht="13.8" hidden="false" customHeight="false" outlineLevel="0" collapsed="false">
      <c r="A14" s="0" t="s">
        <v>10</v>
      </c>
      <c r="B14" s="0" t="n">
        <v>13</v>
      </c>
      <c r="C14" s="0" t="n">
        <v>2</v>
      </c>
      <c r="D14" s="0" t="n">
        <v>2</v>
      </c>
      <c r="E14" s="0" t="n">
        <v>14</v>
      </c>
      <c r="F14" s="0" t="n">
        <v>4</v>
      </c>
      <c r="G14" s="0" t="n">
        <v>13</v>
      </c>
    </row>
    <row r="15" customFormat="false" ht="13.8" hidden="false" customHeight="false" outlineLevel="0" collapsed="false">
      <c r="A15" s="0" t="s">
        <v>10</v>
      </c>
      <c r="B15" s="0" t="n">
        <v>14</v>
      </c>
      <c r="C15" s="0" t="n">
        <v>2</v>
      </c>
      <c r="D15" s="0" t="n">
        <v>2</v>
      </c>
      <c r="E15" s="0" t="n">
        <v>16</v>
      </c>
      <c r="F15" s="0" t="n">
        <v>4</v>
      </c>
      <c r="G15" s="0" t="n">
        <v>14</v>
      </c>
    </row>
    <row r="16" customFormat="false" ht="13.8" hidden="false" customHeight="false" outlineLevel="0" collapsed="false">
      <c r="A16" s="0" t="s">
        <v>10</v>
      </c>
      <c r="B16" s="0" t="n">
        <v>15</v>
      </c>
      <c r="C16" s="0" t="n">
        <v>2</v>
      </c>
      <c r="D16" s="0" t="n">
        <v>2</v>
      </c>
      <c r="E16" s="0" t="n">
        <v>15</v>
      </c>
      <c r="F16" s="0" t="n">
        <v>4</v>
      </c>
      <c r="G16" s="0" t="n">
        <v>15</v>
      </c>
    </row>
    <row r="17" customFormat="false" ht="13.8" hidden="false" customHeight="false" outlineLevel="0" collapsed="false">
      <c r="A17" s="0" t="s">
        <v>10</v>
      </c>
      <c r="B17" s="0" t="n">
        <v>16</v>
      </c>
      <c r="C17" s="0" t="n">
        <v>2</v>
      </c>
      <c r="D17" s="0" t="n">
        <v>2</v>
      </c>
      <c r="E17" s="0" t="n">
        <v>13</v>
      </c>
      <c r="F17" s="0" t="n">
        <v>4</v>
      </c>
      <c r="G17" s="0" t="n">
        <v>16</v>
      </c>
    </row>
    <row r="18" customFormat="false" ht="13.8" hidden="false" customHeight="false" outlineLevel="0" collapsed="false">
      <c r="A18" s="0" t="s">
        <v>10</v>
      </c>
      <c r="B18" s="0" t="n">
        <v>17</v>
      </c>
      <c r="C18" s="0" t="n">
        <v>1</v>
      </c>
      <c r="D18" s="0" t="n">
        <v>2</v>
      </c>
      <c r="E18" s="0" t="n">
        <v>28</v>
      </c>
      <c r="F18" s="0" t="n">
        <v>3</v>
      </c>
      <c r="G18" s="0" t="n">
        <v>17</v>
      </c>
    </row>
    <row r="19" customFormat="false" ht="13.8" hidden="false" customHeight="false" outlineLevel="0" collapsed="false">
      <c r="A19" s="0" t="s">
        <v>10</v>
      </c>
      <c r="B19" s="0" t="n">
        <v>18</v>
      </c>
      <c r="C19" s="0" t="n">
        <v>1</v>
      </c>
      <c r="D19" s="0" t="n">
        <v>2</v>
      </c>
      <c r="E19" s="0" t="n">
        <v>32</v>
      </c>
      <c r="F19" s="0" t="n">
        <v>3</v>
      </c>
      <c r="G19" s="0" t="n">
        <v>18</v>
      </c>
    </row>
    <row r="20" customFormat="false" ht="13.8" hidden="false" customHeight="false" outlineLevel="0" collapsed="false">
      <c r="A20" s="0" t="s">
        <v>10</v>
      </c>
      <c r="B20" s="0" t="n">
        <v>19</v>
      </c>
      <c r="C20" s="0" t="n">
        <v>1</v>
      </c>
      <c r="D20" s="0" t="n">
        <v>2</v>
      </c>
      <c r="E20" s="0" t="n">
        <v>31</v>
      </c>
      <c r="F20" s="0" t="n">
        <v>3</v>
      </c>
      <c r="G20" s="0" t="n">
        <v>19</v>
      </c>
    </row>
    <row r="21" customFormat="false" ht="13.8" hidden="false" customHeight="false" outlineLevel="0" collapsed="false">
      <c r="A21" s="0" t="s">
        <v>10</v>
      </c>
      <c r="B21" s="0" t="n">
        <v>20</v>
      </c>
      <c r="C21" s="0" t="n">
        <v>1</v>
      </c>
      <c r="D21" s="0" t="n">
        <v>2</v>
      </c>
      <c r="E21" s="0" t="n">
        <v>27</v>
      </c>
      <c r="F21" s="0" t="n">
        <v>3</v>
      </c>
      <c r="G21" s="0" t="n">
        <v>20</v>
      </c>
    </row>
    <row r="22" customFormat="false" ht="13.8" hidden="false" customHeight="false" outlineLevel="0" collapsed="false">
      <c r="A22" s="0" t="s">
        <v>10</v>
      </c>
      <c r="B22" s="0" t="n">
        <v>21</v>
      </c>
      <c r="C22" s="0" t="n">
        <v>2</v>
      </c>
      <c r="D22" s="0" t="n">
        <v>2</v>
      </c>
      <c r="E22" s="0" t="n">
        <v>28</v>
      </c>
      <c r="F22" s="0" t="n">
        <v>4</v>
      </c>
      <c r="G22" s="0" t="n">
        <v>21</v>
      </c>
    </row>
    <row r="23" customFormat="false" ht="13.8" hidden="false" customHeight="false" outlineLevel="0" collapsed="false">
      <c r="A23" s="0" t="s">
        <v>10</v>
      </c>
      <c r="B23" s="0" t="n">
        <v>22</v>
      </c>
      <c r="C23" s="0" t="n">
        <v>2</v>
      </c>
      <c r="D23" s="0" t="n">
        <v>2</v>
      </c>
      <c r="E23" s="0" t="n">
        <v>32</v>
      </c>
      <c r="F23" s="0" t="n">
        <v>4</v>
      </c>
      <c r="G23" s="0" t="n">
        <v>22</v>
      </c>
    </row>
    <row r="24" customFormat="false" ht="13.8" hidden="false" customHeight="false" outlineLevel="0" collapsed="false">
      <c r="A24" s="0" t="s">
        <v>10</v>
      </c>
      <c r="B24" s="0" t="n">
        <v>23</v>
      </c>
      <c r="C24" s="0" t="n">
        <v>2</v>
      </c>
      <c r="D24" s="0" t="n">
        <v>2</v>
      </c>
      <c r="E24" s="0" t="n">
        <v>31</v>
      </c>
      <c r="F24" s="0" t="n">
        <v>4</v>
      </c>
      <c r="G24" s="0" t="n">
        <v>23</v>
      </c>
    </row>
    <row r="25" customFormat="false" ht="13.8" hidden="false" customHeight="false" outlineLevel="0" collapsed="false">
      <c r="A25" s="0" t="s">
        <v>10</v>
      </c>
      <c r="B25" s="0" t="n">
        <v>24</v>
      </c>
      <c r="C25" s="0" t="n">
        <v>2</v>
      </c>
      <c r="D25" s="0" t="n">
        <v>2</v>
      </c>
      <c r="E25" s="0" t="n">
        <v>27</v>
      </c>
      <c r="F25" s="0" t="n">
        <v>4</v>
      </c>
      <c r="G25" s="0" t="n">
        <v>24</v>
      </c>
    </row>
    <row r="26" customFormat="false" ht="13.8" hidden="false" customHeight="false" outlineLevel="0" collapsed="false">
      <c r="A26" s="0" t="s">
        <v>10</v>
      </c>
      <c r="B26" s="0" t="n">
        <v>25</v>
      </c>
      <c r="C26" s="0" t="n">
        <v>1</v>
      </c>
      <c r="D26" s="0" t="n">
        <v>2</v>
      </c>
      <c r="E26" s="0" t="n">
        <v>36</v>
      </c>
      <c r="F26" s="0" t="n">
        <v>3</v>
      </c>
      <c r="G26" s="0" t="n">
        <v>25</v>
      </c>
    </row>
    <row r="27" customFormat="false" ht="13.8" hidden="false" customHeight="false" outlineLevel="0" collapsed="false">
      <c r="A27" s="0" t="s">
        <v>10</v>
      </c>
      <c r="B27" s="0" t="n">
        <v>26</v>
      </c>
      <c r="C27" s="0" t="n">
        <v>1</v>
      </c>
      <c r="D27" s="0" t="n">
        <v>2</v>
      </c>
      <c r="E27" s="0" t="n">
        <v>40</v>
      </c>
      <c r="F27" s="0" t="n">
        <v>3</v>
      </c>
      <c r="G27" s="0" t="n">
        <v>26</v>
      </c>
    </row>
    <row r="28" customFormat="false" ht="13.8" hidden="false" customHeight="false" outlineLevel="0" collapsed="false">
      <c r="A28" s="0" t="s">
        <v>10</v>
      </c>
      <c r="B28" s="0" t="n">
        <v>27</v>
      </c>
      <c r="C28" s="0" t="n">
        <v>1</v>
      </c>
      <c r="D28" s="0" t="n">
        <v>2</v>
      </c>
      <c r="E28" s="0" t="n">
        <v>39</v>
      </c>
      <c r="F28" s="0" t="n">
        <v>3</v>
      </c>
      <c r="G28" s="0" t="n">
        <v>27</v>
      </c>
    </row>
    <row r="29" customFormat="false" ht="13.8" hidden="false" customHeight="false" outlineLevel="0" collapsed="false">
      <c r="A29" s="0" t="s">
        <v>10</v>
      </c>
      <c r="B29" s="0" t="n">
        <v>28</v>
      </c>
      <c r="C29" s="0" t="n">
        <v>1</v>
      </c>
      <c r="D29" s="0" t="n">
        <v>2</v>
      </c>
      <c r="E29" s="0" t="n">
        <v>35</v>
      </c>
      <c r="F29" s="0" t="n">
        <v>3</v>
      </c>
      <c r="G29" s="0" t="n">
        <v>28</v>
      </c>
    </row>
    <row r="30" customFormat="false" ht="13.8" hidden="false" customHeight="false" outlineLevel="0" collapsed="false">
      <c r="A30" s="0" t="s">
        <v>10</v>
      </c>
      <c r="B30" s="0" t="n">
        <v>29</v>
      </c>
      <c r="C30" s="0" t="n">
        <v>2</v>
      </c>
      <c r="D30" s="0" t="n">
        <v>2</v>
      </c>
      <c r="E30" s="0" t="n">
        <v>36</v>
      </c>
      <c r="F30" s="0" t="n">
        <v>4</v>
      </c>
      <c r="G30" s="0" t="n">
        <v>29</v>
      </c>
    </row>
    <row r="31" customFormat="false" ht="13.8" hidden="false" customHeight="false" outlineLevel="0" collapsed="false">
      <c r="A31" s="0" t="s">
        <v>10</v>
      </c>
      <c r="B31" s="0" t="n">
        <v>30</v>
      </c>
      <c r="C31" s="0" t="n">
        <v>2</v>
      </c>
      <c r="D31" s="0" t="n">
        <v>2</v>
      </c>
      <c r="E31" s="0" t="n">
        <v>40</v>
      </c>
      <c r="F31" s="0" t="n">
        <v>4</v>
      </c>
      <c r="G31" s="0" t="n">
        <v>30</v>
      </c>
    </row>
    <row r="32" customFormat="false" ht="13.8" hidden="false" customHeight="false" outlineLevel="0" collapsed="false">
      <c r="A32" s="0" t="s">
        <v>10</v>
      </c>
      <c r="B32" s="0" t="n">
        <v>31</v>
      </c>
      <c r="C32" s="0" t="n">
        <v>2</v>
      </c>
      <c r="D32" s="0" t="n">
        <v>2</v>
      </c>
      <c r="E32" s="0" t="n">
        <v>39</v>
      </c>
      <c r="F32" s="0" t="n">
        <v>4</v>
      </c>
      <c r="G32" s="0" t="n">
        <v>31</v>
      </c>
    </row>
    <row r="33" customFormat="false" ht="13.8" hidden="false" customHeight="false" outlineLevel="0" collapsed="false">
      <c r="A33" s="0" t="s">
        <v>10</v>
      </c>
      <c r="B33" s="0" t="n">
        <v>32</v>
      </c>
      <c r="C33" s="0" t="n">
        <v>2</v>
      </c>
      <c r="D33" s="0" t="n">
        <v>2</v>
      </c>
      <c r="E33" s="0" t="n">
        <v>35</v>
      </c>
      <c r="F33" s="0" t="n">
        <v>4</v>
      </c>
      <c r="G33" s="0" t="n">
        <v>32</v>
      </c>
    </row>
    <row r="34" customFormat="false" ht="13.8" hidden="false" customHeight="false" outlineLevel="0" collapsed="false">
      <c r="A34" s="0" t="s">
        <v>10</v>
      </c>
      <c r="B34" s="0" t="n">
        <v>33</v>
      </c>
      <c r="C34" s="0" t="n">
        <v>1</v>
      </c>
      <c r="D34" s="0" t="n">
        <v>1</v>
      </c>
      <c r="E34" s="0" t="n">
        <v>35</v>
      </c>
      <c r="F34" s="0" t="n">
        <v>2</v>
      </c>
      <c r="G34" s="0" t="n">
        <v>33</v>
      </c>
    </row>
    <row r="35" customFormat="false" ht="13.8" hidden="false" customHeight="false" outlineLevel="0" collapsed="false">
      <c r="A35" s="0" t="s">
        <v>10</v>
      </c>
      <c r="B35" s="0" t="n">
        <v>34</v>
      </c>
      <c r="C35" s="0" t="n">
        <v>1</v>
      </c>
      <c r="D35" s="0" t="n">
        <v>1</v>
      </c>
      <c r="E35" s="0" t="n">
        <v>39</v>
      </c>
      <c r="F35" s="0" t="n">
        <v>2</v>
      </c>
      <c r="G35" s="0" t="n">
        <v>34</v>
      </c>
    </row>
    <row r="36" customFormat="false" ht="13.8" hidden="false" customHeight="false" outlineLevel="0" collapsed="false">
      <c r="A36" s="0" t="s">
        <v>10</v>
      </c>
      <c r="B36" s="0" t="n">
        <v>35</v>
      </c>
      <c r="C36" s="0" t="n">
        <v>1</v>
      </c>
      <c r="D36" s="0" t="n">
        <v>1</v>
      </c>
      <c r="E36" s="0" t="n">
        <v>40</v>
      </c>
      <c r="F36" s="0" t="n">
        <v>2</v>
      </c>
      <c r="G36" s="0" t="n">
        <v>35</v>
      </c>
    </row>
    <row r="37" customFormat="false" ht="13.8" hidden="false" customHeight="false" outlineLevel="0" collapsed="false">
      <c r="A37" s="0" t="s">
        <v>10</v>
      </c>
      <c r="B37" s="0" t="n">
        <v>36</v>
      </c>
      <c r="C37" s="0" t="n">
        <v>1</v>
      </c>
      <c r="D37" s="0" t="n">
        <v>1</v>
      </c>
      <c r="E37" s="0" t="n">
        <v>36</v>
      </c>
      <c r="F37" s="0" t="n">
        <v>2</v>
      </c>
      <c r="G37" s="0" t="n">
        <v>36</v>
      </c>
    </row>
    <row r="38" customFormat="false" ht="13.8" hidden="false" customHeight="false" outlineLevel="0" collapsed="false">
      <c r="A38" s="0" t="s">
        <v>10</v>
      </c>
      <c r="B38" s="0" t="n">
        <v>37</v>
      </c>
      <c r="C38" s="0" t="n">
        <v>2</v>
      </c>
      <c r="D38" s="0" t="n">
        <v>1</v>
      </c>
      <c r="E38" s="0" t="n">
        <v>35</v>
      </c>
      <c r="F38" s="0" t="n">
        <v>1</v>
      </c>
      <c r="G38" s="0" t="n">
        <v>37</v>
      </c>
    </row>
    <row r="39" customFormat="false" ht="13.8" hidden="false" customHeight="false" outlineLevel="0" collapsed="false">
      <c r="A39" s="0" t="s">
        <v>10</v>
      </c>
      <c r="B39" s="0" t="n">
        <v>38</v>
      </c>
      <c r="C39" s="0" t="n">
        <v>2</v>
      </c>
      <c r="D39" s="0" t="n">
        <v>1</v>
      </c>
      <c r="E39" s="0" t="n">
        <v>39</v>
      </c>
      <c r="F39" s="0" t="n">
        <v>1</v>
      </c>
      <c r="G39" s="0" t="n">
        <v>38</v>
      </c>
    </row>
    <row r="40" customFormat="false" ht="13.8" hidden="false" customHeight="false" outlineLevel="0" collapsed="false">
      <c r="A40" s="0" t="s">
        <v>10</v>
      </c>
      <c r="B40" s="0" t="n">
        <v>39</v>
      </c>
      <c r="C40" s="0" t="n">
        <v>2</v>
      </c>
      <c r="D40" s="0" t="n">
        <v>1</v>
      </c>
      <c r="E40" s="0" t="n">
        <v>40</v>
      </c>
      <c r="F40" s="0" t="n">
        <v>1</v>
      </c>
      <c r="G40" s="0" t="n">
        <v>39</v>
      </c>
    </row>
    <row r="41" customFormat="false" ht="13.8" hidden="false" customHeight="false" outlineLevel="0" collapsed="false">
      <c r="A41" s="0" t="s">
        <v>10</v>
      </c>
      <c r="B41" s="0" t="n">
        <v>40</v>
      </c>
      <c r="C41" s="0" t="n">
        <v>2</v>
      </c>
      <c r="D41" s="0" t="n">
        <v>1</v>
      </c>
      <c r="E41" s="0" t="n">
        <v>36</v>
      </c>
      <c r="F41" s="0" t="n">
        <v>1</v>
      </c>
      <c r="G41" s="0" t="n">
        <v>40</v>
      </c>
    </row>
    <row r="42" customFormat="false" ht="13.8" hidden="false" customHeight="false" outlineLevel="0" collapsed="false">
      <c r="A42" s="0" t="s">
        <v>10</v>
      </c>
      <c r="B42" s="0" t="n">
        <v>41</v>
      </c>
      <c r="C42" s="0" t="n">
        <v>1</v>
      </c>
      <c r="D42" s="0" t="n">
        <v>1</v>
      </c>
      <c r="E42" s="0" t="n">
        <v>27</v>
      </c>
      <c r="F42" s="0" t="n">
        <v>2</v>
      </c>
      <c r="G42" s="0" t="n">
        <v>41</v>
      </c>
    </row>
    <row r="43" customFormat="false" ht="13.8" hidden="false" customHeight="false" outlineLevel="0" collapsed="false">
      <c r="A43" s="0" t="s">
        <v>10</v>
      </c>
      <c r="B43" s="0" t="n">
        <v>42</v>
      </c>
      <c r="C43" s="0" t="n">
        <v>1</v>
      </c>
      <c r="D43" s="0" t="n">
        <v>1</v>
      </c>
      <c r="E43" s="0" t="n">
        <v>31</v>
      </c>
      <c r="F43" s="0" t="n">
        <v>2</v>
      </c>
      <c r="G43" s="0" t="n">
        <v>42</v>
      </c>
    </row>
    <row r="44" customFormat="false" ht="13.8" hidden="false" customHeight="false" outlineLevel="0" collapsed="false">
      <c r="A44" s="0" t="s">
        <v>10</v>
      </c>
      <c r="B44" s="0" t="n">
        <v>43</v>
      </c>
      <c r="C44" s="0" t="n">
        <v>1</v>
      </c>
      <c r="D44" s="0" t="n">
        <v>1</v>
      </c>
      <c r="E44" s="0" t="n">
        <v>32</v>
      </c>
      <c r="F44" s="0" t="n">
        <v>2</v>
      </c>
      <c r="G44" s="0" t="n">
        <v>43</v>
      </c>
    </row>
    <row r="45" customFormat="false" ht="13.8" hidden="false" customHeight="false" outlineLevel="0" collapsed="false">
      <c r="A45" s="0" t="s">
        <v>10</v>
      </c>
      <c r="B45" s="0" t="n">
        <v>44</v>
      </c>
      <c r="C45" s="0" t="n">
        <v>1</v>
      </c>
      <c r="D45" s="0" t="n">
        <v>1</v>
      </c>
      <c r="E45" s="0" t="n">
        <v>28</v>
      </c>
      <c r="F45" s="0" t="n">
        <v>2</v>
      </c>
      <c r="G45" s="0" t="n">
        <v>44</v>
      </c>
    </row>
    <row r="46" customFormat="false" ht="13.8" hidden="false" customHeight="false" outlineLevel="0" collapsed="false">
      <c r="A46" s="0" t="s">
        <v>10</v>
      </c>
      <c r="B46" s="0" t="n">
        <v>45</v>
      </c>
      <c r="C46" s="0" t="n">
        <v>2</v>
      </c>
      <c r="D46" s="0" t="n">
        <v>1</v>
      </c>
      <c r="E46" s="0" t="n">
        <v>27</v>
      </c>
      <c r="F46" s="0" t="n">
        <v>1</v>
      </c>
      <c r="G46" s="0" t="n">
        <v>45</v>
      </c>
    </row>
    <row r="47" customFormat="false" ht="13.8" hidden="false" customHeight="false" outlineLevel="0" collapsed="false">
      <c r="A47" s="0" t="s">
        <v>10</v>
      </c>
      <c r="B47" s="0" t="n">
        <v>46</v>
      </c>
      <c r="C47" s="0" t="n">
        <v>2</v>
      </c>
      <c r="D47" s="0" t="n">
        <v>1</v>
      </c>
      <c r="E47" s="0" t="n">
        <v>31</v>
      </c>
      <c r="F47" s="0" t="n">
        <v>1</v>
      </c>
      <c r="G47" s="0" t="n">
        <v>46</v>
      </c>
    </row>
    <row r="48" customFormat="false" ht="13.8" hidden="false" customHeight="false" outlineLevel="0" collapsed="false">
      <c r="A48" s="0" t="s">
        <v>10</v>
      </c>
      <c r="B48" s="0" t="n">
        <v>47</v>
      </c>
      <c r="C48" s="0" t="n">
        <v>2</v>
      </c>
      <c r="D48" s="0" t="n">
        <v>1</v>
      </c>
      <c r="E48" s="0" t="n">
        <v>32</v>
      </c>
      <c r="F48" s="0" t="n">
        <v>1</v>
      </c>
      <c r="G48" s="0" t="n">
        <v>47</v>
      </c>
    </row>
    <row r="49" customFormat="false" ht="13.8" hidden="false" customHeight="false" outlineLevel="0" collapsed="false">
      <c r="A49" s="0" t="s">
        <v>10</v>
      </c>
      <c r="B49" s="0" t="n">
        <v>48</v>
      </c>
      <c r="C49" s="0" t="n">
        <v>2</v>
      </c>
      <c r="D49" s="0" t="n">
        <v>1</v>
      </c>
      <c r="E49" s="0" t="n">
        <v>28</v>
      </c>
      <c r="F49" s="0" t="n">
        <v>1</v>
      </c>
      <c r="G49" s="0" t="n">
        <v>48</v>
      </c>
    </row>
    <row r="50" customFormat="false" ht="13.8" hidden="false" customHeight="false" outlineLevel="0" collapsed="false">
      <c r="A50" s="0" t="s">
        <v>10</v>
      </c>
      <c r="B50" s="0" t="n">
        <v>49</v>
      </c>
      <c r="C50" s="0" t="n">
        <v>1</v>
      </c>
      <c r="D50" s="0" t="n">
        <v>1</v>
      </c>
      <c r="E50" s="0" t="n">
        <v>13</v>
      </c>
      <c r="F50" s="0" t="n">
        <v>2</v>
      </c>
      <c r="G50" s="0" t="n">
        <v>49</v>
      </c>
    </row>
    <row r="51" customFormat="false" ht="13.8" hidden="false" customHeight="false" outlineLevel="0" collapsed="false">
      <c r="A51" s="0" t="s">
        <v>10</v>
      </c>
      <c r="B51" s="0" t="n">
        <v>50</v>
      </c>
      <c r="C51" s="0" t="n">
        <v>1</v>
      </c>
      <c r="D51" s="0" t="n">
        <v>1</v>
      </c>
      <c r="E51" s="0" t="n">
        <v>15</v>
      </c>
      <c r="F51" s="0" t="n">
        <v>2</v>
      </c>
      <c r="G51" s="0" t="n">
        <v>50</v>
      </c>
    </row>
    <row r="52" customFormat="false" ht="13.8" hidden="false" customHeight="false" outlineLevel="0" collapsed="false">
      <c r="A52" s="0" t="s">
        <v>10</v>
      </c>
      <c r="B52" s="0" t="n">
        <v>51</v>
      </c>
      <c r="C52" s="0" t="n">
        <v>1</v>
      </c>
      <c r="D52" s="0" t="n">
        <v>1</v>
      </c>
      <c r="E52" s="0" t="n">
        <v>16</v>
      </c>
      <c r="F52" s="0" t="n">
        <v>2</v>
      </c>
      <c r="G52" s="0" t="n">
        <v>51</v>
      </c>
    </row>
    <row r="53" customFormat="false" ht="13.8" hidden="false" customHeight="false" outlineLevel="0" collapsed="false">
      <c r="A53" s="0" t="s">
        <v>10</v>
      </c>
      <c r="B53" s="0" t="n">
        <v>52</v>
      </c>
      <c r="C53" s="0" t="n">
        <v>1</v>
      </c>
      <c r="D53" s="0" t="n">
        <v>1</v>
      </c>
      <c r="E53" s="0" t="n">
        <v>14</v>
      </c>
      <c r="F53" s="0" t="n">
        <v>2</v>
      </c>
      <c r="G53" s="0" t="n">
        <v>52</v>
      </c>
    </row>
    <row r="54" customFormat="false" ht="13.8" hidden="false" customHeight="false" outlineLevel="0" collapsed="false">
      <c r="A54" s="0" t="s">
        <v>10</v>
      </c>
      <c r="B54" s="0" t="n">
        <v>53</v>
      </c>
      <c r="C54" s="0" t="n">
        <v>2</v>
      </c>
      <c r="D54" s="0" t="n">
        <v>1</v>
      </c>
      <c r="E54" s="0" t="n">
        <v>13</v>
      </c>
      <c r="F54" s="0" t="n">
        <v>1</v>
      </c>
      <c r="G54" s="0" t="n">
        <v>53</v>
      </c>
    </row>
    <row r="55" customFormat="false" ht="13.8" hidden="false" customHeight="false" outlineLevel="0" collapsed="false">
      <c r="A55" s="0" t="s">
        <v>10</v>
      </c>
      <c r="B55" s="0" t="n">
        <v>54</v>
      </c>
      <c r="C55" s="0" t="n">
        <v>2</v>
      </c>
      <c r="D55" s="0" t="n">
        <v>1</v>
      </c>
      <c r="E55" s="0" t="n">
        <v>15</v>
      </c>
      <c r="F55" s="0" t="n">
        <v>1</v>
      </c>
      <c r="G55" s="0" t="n">
        <v>54</v>
      </c>
    </row>
    <row r="56" customFormat="false" ht="13.8" hidden="false" customHeight="false" outlineLevel="0" collapsed="false">
      <c r="A56" s="0" t="s">
        <v>10</v>
      </c>
      <c r="B56" s="0" t="n">
        <v>55</v>
      </c>
      <c r="C56" s="0" t="n">
        <v>2</v>
      </c>
      <c r="D56" s="0" t="n">
        <v>1</v>
      </c>
      <c r="E56" s="0" t="n">
        <v>16</v>
      </c>
      <c r="F56" s="0" t="n">
        <v>1</v>
      </c>
      <c r="G56" s="0" t="n">
        <v>55</v>
      </c>
    </row>
    <row r="57" customFormat="false" ht="13.8" hidden="false" customHeight="false" outlineLevel="0" collapsed="false">
      <c r="A57" s="0" t="s">
        <v>10</v>
      </c>
      <c r="B57" s="0" t="n">
        <v>56</v>
      </c>
      <c r="C57" s="0" t="n">
        <v>2</v>
      </c>
      <c r="D57" s="0" t="n">
        <v>1</v>
      </c>
      <c r="E57" s="0" t="n">
        <v>14</v>
      </c>
      <c r="F57" s="0" t="n">
        <v>1</v>
      </c>
      <c r="G57" s="0" t="n">
        <v>56</v>
      </c>
    </row>
    <row r="58" customFormat="false" ht="13.8" hidden="false" customHeight="false" outlineLevel="0" collapsed="false">
      <c r="A58" s="0" t="s">
        <v>10</v>
      </c>
      <c r="B58" s="0" t="n">
        <v>57</v>
      </c>
      <c r="C58" s="0" t="n">
        <v>1</v>
      </c>
      <c r="D58" s="0" t="n">
        <v>1</v>
      </c>
      <c r="E58" s="0" t="n">
        <v>1</v>
      </c>
      <c r="F58" s="0" t="n">
        <v>2</v>
      </c>
      <c r="G58" s="0" t="n">
        <v>57</v>
      </c>
    </row>
    <row r="59" customFormat="false" ht="13.8" hidden="false" customHeight="false" outlineLevel="0" collapsed="false">
      <c r="A59" s="0" t="s">
        <v>10</v>
      </c>
      <c r="B59" s="0" t="n">
        <v>58</v>
      </c>
      <c r="C59" s="0" t="n">
        <v>1</v>
      </c>
      <c r="D59" s="0" t="n">
        <v>1</v>
      </c>
      <c r="E59" s="0" t="n">
        <v>5</v>
      </c>
      <c r="F59" s="0" t="n">
        <v>2</v>
      </c>
      <c r="G59" s="0" t="n">
        <v>58</v>
      </c>
    </row>
    <row r="60" customFormat="false" ht="13.8" hidden="false" customHeight="false" outlineLevel="0" collapsed="false">
      <c r="A60" s="0" t="s">
        <v>10</v>
      </c>
      <c r="B60" s="0" t="n">
        <v>59</v>
      </c>
      <c r="C60" s="0" t="n">
        <v>1</v>
      </c>
      <c r="D60" s="0" t="n">
        <v>1</v>
      </c>
      <c r="E60" s="0" t="n">
        <v>6</v>
      </c>
      <c r="F60" s="0" t="n">
        <v>2</v>
      </c>
      <c r="G60" s="0" t="n">
        <v>59</v>
      </c>
    </row>
    <row r="61" customFormat="false" ht="13.8" hidden="false" customHeight="false" outlineLevel="0" collapsed="false">
      <c r="A61" s="0" t="s">
        <v>10</v>
      </c>
      <c r="B61" s="0" t="n">
        <v>60</v>
      </c>
      <c r="C61" s="0" t="n">
        <v>1</v>
      </c>
      <c r="D61" s="0" t="n">
        <v>1</v>
      </c>
      <c r="E61" s="0" t="n">
        <v>2</v>
      </c>
      <c r="F61" s="0" t="n">
        <v>2</v>
      </c>
      <c r="G61" s="0" t="n">
        <v>60</v>
      </c>
    </row>
    <row r="62" customFormat="false" ht="13.8" hidden="false" customHeight="false" outlineLevel="0" collapsed="false">
      <c r="A62" s="0" t="s">
        <v>10</v>
      </c>
      <c r="B62" s="0" t="n">
        <v>61</v>
      </c>
      <c r="C62" s="0" t="n">
        <v>2</v>
      </c>
      <c r="D62" s="0" t="n">
        <v>1</v>
      </c>
      <c r="E62" s="0" t="n">
        <v>1</v>
      </c>
      <c r="F62" s="0" t="n">
        <v>1</v>
      </c>
      <c r="G62" s="0" t="n">
        <v>61</v>
      </c>
    </row>
    <row r="63" customFormat="false" ht="13.8" hidden="false" customHeight="false" outlineLevel="0" collapsed="false">
      <c r="A63" s="0" t="s">
        <v>10</v>
      </c>
      <c r="B63" s="0" t="n">
        <v>62</v>
      </c>
      <c r="C63" s="0" t="n">
        <v>2</v>
      </c>
      <c r="D63" s="0" t="n">
        <v>1</v>
      </c>
      <c r="E63" s="0" t="n">
        <v>5</v>
      </c>
      <c r="F63" s="0" t="n">
        <v>1</v>
      </c>
      <c r="G63" s="0" t="n">
        <v>62</v>
      </c>
    </row>
    <row r="64" customFormat="false" ht="13.8" hidden="false" customHeight="false" outlineLevel="0" collapsed="false">
      <c r="A64" s="0" t="s">
        <v>10</v>
      </c>
      <c r="B64" s="0" t="n">
        <v>63</v>
      </c>
      <c r="C64" s="0" t="n">
        <v>2</v>
      </c>
      <c r="D64" s="0" t="n">
        <v>1</v>
      </c>
      <c r="E64" s="0" t="n">
        <v>6</v>
      </c>
      <c r="F64" s="0" t="n">
        <v>1</v>
      </c>
      <c r="G64" s="0" t="n">
        <v>63</v>
      </c>
    </row>
    <row r="65" customFormat="false" ht="13.8" hidden="false" customHeight="false" outlineLevel="0" collapsed="false">
      <c r="A65" s="0" t="s">
        <v>10</v>
      </c>
      <c r="B65" s="0" t="n">
        <v>64</v>
      </c>
      <c r="C65" s="0" t="n">
        <v>2</v>
      </c>
      <c r="D65" s="0" t="n">
        <v>1</v>
      </c>
      <c r="E65" s="0" t="n">
        <v>2</v>
      </c>
      <c r="F65" s="0" t="n">
        <v>1</v>
      </c>
      <c r="G65" s="0" t="n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0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2" activePane="bottomLeft" state="frozen"/>
      <selection pane="topLeft" activeCell="A1" activeCellId="0" sqref="A1"/>
      <selection pane="bottomLeft" activeCell="C2" activeCellId="0" sqref="C2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13.02"/>
    <col collapsed="false" customWidth="true" hidden="false" outlineLevel="0" max="3" min="3" style="0" width="16"/>
  </cols>
  <sheetData>
    <row r="1" customFormat="false" ht="26.25" hidden="false" customHeight="false" outlineLevel="0" collapsed="false">
      <c r="A1" s="3" t="s">
        <v>385</v>
      </c>
      <c r="B1" s="3" t="s">
        <v>4</v>
      </c>
      <c r="C1" s="3" t="s">
        <v>9</v>
      </c>
    </row>
    <row r="2" customFormat="false" ht="26.25" hidden="false" customHeight="false" outlineLevel="0" collapsed="false">
      <c r="A2" s="23" t="n">
        <v>1</v>
      </c>
      <c r="B2" s="23" t="n">
        <v>1</v>
      </c>
      <c r="C2" s="23"/>
    </row>
    <row r="3" customFormat="false" ht="26.25" hidden="false" customHeight="false" outlineLevel="0" collapsed="false">
      <c r="A3" s="23" t="n">
        <v>1</v>
      </c>
      <c r="B3" s="23" t="n">
        <v>2</v>
      </c>
      <c r="C3" s="23"/>
    </row>
    <row r="4" customFormat="false" ht="26.25" hidden="false" customHeight="false" outlineLevel="0" collapsed="false">
      <c r="A4" s="23" t="n">
        <v>1</v>
      </c>
      <c r="B4" s="23" t="n">
        <v>3</v>
      </c>
      <c r="C4" s="23" t="n">
        <v>9</v>
      </c>
    </row>
    <row r="5" customFormat="false" ht="26.25" hidden="false" customHeight="false" outlineLevel="0" collapsed="false">
      <c r="A5" s="23" t="n">
        <v>1</v>
      </c>
      <c r="B5" s="23" t="n">
        <v>4</v>
      </c>
      <c r="C5" s="23" t="n">
        <v>3</v>
      </c>
    </row>
    <row r="6" customFormat="false" ht="26.25" hidden="false" customHeight="false" outlineLevel="0" collapsed="false">
      <c r="A6" s="23" t="n">
        <v>1</v>
      </c>
      <c r="B6" s="23" t="n">
        <v>5</v>
      </c>
      <c r="C6" s="23" t="n">
        <v>1</v>
      </c>
    </row>
    <row r="7" customFormat="false" ht="26.25" hidden="false" customHeight="false" outlineLevel="0" collapsed="false">
      <c r="A7" s="23" t="n">
        <v>1</v>
      </c>
      <c r="B7" s="23" t="n">
        <v>6</v>
      </c>
      <c r="C7" s="23" t="n">
        <v>2</v>
      </c>
    </row>
    <row r="8" customFormat="false" ht="26.25" hidden="false" customHeight="false" outlineLevel="0" collapsed="false">
      <c r="A8" s="23" t="n">
        <v>1</v>
      </c>
      <c r="B8" s="23" t="n">
        <v>7</v>
      </c>
      <c r="C8" s="23" t="n">
        <v>7</v>
      </c>
    </row>
    <row r="9" customFormat="false" ht="26.25" hidden="false" customHeight="false" outlineLevel="0" collapsed="false">
      <c r="A9" s="23" t="n">
        <v>1</v>
      </c>
      <c r="B9" s="23" t="n">
        <v>8</v>
      </c>
      <c r="C9" s="23" t="n">
        <v>8</v>
      </c>
    </row>
    <row r="10" customFormat="false" ht="26.25" hidden="false" customHeight="false" outlineLevel="0" collapsed="false">
      <c r="A10" s="23" t="n">
        <v>1</v>
      </c>
      <c r="B10" s="23" t="n">
        <v>9</v>
      </c>
      <c r="C10" s="23" t="n">
        <v>13</v>
      </c>
    </row>
    <row r="11" customFormat="false" ht="26.25" hidden="false" customHeight="false" outlineLevel="0" collapsed="false">
      <c r="A11" s="23" t="n">
        <v>1</v>
      </c>
      <c r="B11" s="23" t="n">
        <v>10</v>
      </c>
      <c r="C11" s="23" t="n">
        <v>14</v>
      </c>
    </row>
    <row r="12" customFormat="false" ht="26.25" hidden="false" customHeight="false" outlineLevel="0" collapsed="false">
      <c r="A12" s="23" t="n">
        <v>1</v>
      </c>
      <c r="B12" s="23" t="n">
        <v>11</v>
      </c>
      <c r="C12" s="23" t="n">
        <v>19</v>
      </c>
    </row>
    <row r="13" customFormat="false" ht="26.25" hidden="false" customHeight="false" outlineLevel="0" collapsed="false">
      <c r="A13" s="23" t="n">
        <v>1</v>
      </c>
      <c r="B13" s="23" t="n">
        <v>12</v>
      </c>
      <c r="C13" s="23" t="n">
        <v>20</v>
      </c>
    </row>
    <row r="14" customFormat="false" ht="26.25" hidden="false" customHeight="false" outlineLevel="0" collapsed="false">
      <c r="A14" s="23" t="n">
        <v>1</v>
      </c>
      <c r="B14" s="23" t="n">
        <v>13</v>
      </c>
      <c r="C14" s="23" t="n">
        <v>25</v>
      </c>
    </row>
    <row r="15" customFormat="false" ht="26.25" hidden="false" customHeight="false" outlineLevel="0" collapsed="false">
      <c r="A15" s="23" t="n">
        <v>1</v>
      </c>
      <c r="B15" s="23" t="n">
        <v>14</v>
      </c>
      <c r="C15" s="23" t="n">
        <v>26</v>
      </c>
    </row>
    <row r="16" customFormat="false" ht="26.25" hidden="false" customHeight="false" outlineLevel="0" collapsed="false">
      <c r="A16" s="23" t="n">
        <v>1</v>
      </c>
      <c r="B16" s="23" t="n">
        <v>15</v>
      </c>
      <c r="C16" s="23" t="n">
        <v>31</v>
      </c>
    </row>
    <row r="17" customFormat="false" ht="26.25" hidden="false" customHeight="false" outlineLevel="0" collapsed="false">
      <c r="A17" s="23" t="n">
        <v>1</v>
      </c>
      <c r="B17" s="23" t="n">
        <v>16</v>
      </c>
      <c r="C17" s="23" t="n">
        <v>32</v>
      </c>
    </row>
    <row r="18" customFormat="false" ht="26.25" hidden="false" customHeight="false" outlineLevel="0" collapsed="false">
      <c r="A18" s="23" t="n">
        <v>1</v>
      </c>
      <c r="B18" s="23" t="n">
        <v>17</v>
      </c>
      <c r="C18" s="23" t="n">
        <v>37</v>
      </c>
    </row>
    <row r="19" customFormat="false" ht="26.25" hidden="false" customHeight="false" outlineLevel="0" collapsed="false">
      <c r="A19" s="23" t="n">
        <v>1</v>
      </c>
      <c r="B19" s="23" t="n">
        <v>18</v>
      </c>
      <c r="C19" s="23" t="n">
        <v>38</v>
      </c>
    </row>
    <row r="20" customFormat="false" ht="26.25" hidden="false" customHeight="false" outlineLevel="0" collapsed="false">
      <c r="A20" s="23" t="n">
        <v>1</v>
      </c>
      <c r="B20" s="23" t="n">
        <v>19</v>
      </c>
      <c r="C20" s="23" t="n">
        <v>43</v>
      </c>
    </row>
    <row r="21" customFormat="false" ht="26.25" hidden="false" customHeight="false" outlineLevel="0" collapsed="false">
      <c r="A21" s="23" t="n">
        <v>1</v>
      </c>
      <c r="B21" s="23" t="n">
        <v>20</v>
      </c>
      <c r="C21" s="23" t="n">
        <v>44</v>
      </c>
    </row>
    <row r="22" customFormat="false" ht="26.25" hidden="false" customHeight="false" outlineLevel="0" collapsed="false">
      <c r="A22" s="23" t="n">
        <v>1</v>
      </c>
      <c r="B22" s="23" t="n">
        <v>21</v>
      </c>
      <c r="C22" s="23" t="n">
        <v>49</v>
      </c>
    </row>
    <row r="23" customFormat="false" ht="26.25" hidden="false" customHeight="false" outlineLevel="0" collapsed="false">
      <c r="A23" s="23" t="n">
        <v>1</v>
      </c>
      <c r="B23" s="23" t="n">
        <v>22</v>
      </c>
      <c r="C23" s="23" t="n">
        <v>50</v>
      </c>
    </row>
    <row r="24" customFormat="false" ht="26.25" hidden="false" customHeight="false" outlineLevel="0" collapsed="false">
      <c r="A24" s="23" t="n">
        <v>1</v>
      </c>
      <c r="B24" s="23" t="n">
        <v>23</v>
      </c>
      <c r="C24" s="23" t="n">
        <v>55</v>
      </c>
    </row>
    <row r="25" customFormat="false" ht="26.25" hidden="false" customHeight="false" outlineLevel="0" collapsed="false">
      <c r="A25" s="23" t="n">
        <v>1</v>
      </c>
      <c r="B25" s="23" t="n">
        <v>24</v>
      </c>
      <c r="C25" s="23" t="n">
        <v>56</v>
      </c>
    </row>
    <row r="26" customFormat="false" ht="26.25" hidden="false" customHeight="false" outlineLevel="0" collapsed="false">
      <c r="A26" s="23" t="n">
        <v>1</v>
      </c>
      <c r="B26" s="23" t="n">
        <v>25</v>
      </c>
      <c r="C26" s="23" t="n">
        <v>61</v>
      </c>
    </row>
    <row r="27" customFormat="false" ht="26.25" hidden="false" customHeight="false" outlineLevel="0" collapsed="false">
      <c r="A27" s="23" t="n">
        <v>1</v>
      </c>
      <c r="B27" s="23" t="n">
        <v>26</v>
      </c>
      <c r="C27" s="23" t="n">
        <v>62</v>
      </c>
    </row>
    <row r="28" customFormat="false" ht="26.25" hidden="false" customHeight="false" outlineLevel="0" collapsed="false">
      <c r="A28" s="23" t="n">
        <v>1</v>
      </c>
      <c r="B28" s="23" t="n">
        <v>27</v>
      </c>
      <c r="C28" s="23" t="n">
        <v>67</v>
      </c>
    </row>
    <row r="29" customFormat="false" ht="26.25" hidden="false" customHeight="false" outlineLevel="0" collapsed="false">
      <c r="A29" s="23" t="n">
        <v>1</v>
      </c>
      <c r="B29" s="23" t="n">
        <v>28</v>
      </c>
      <c r="C29" s="23" t="n">
        <v>68</v>
      </c>
    </row>
    <row r="30" customFormat="false" ht="26.25" hidden="false" customHeight="false" outlineLevel="0" collapsed="false">
      <c r="A30" s="23" t="n">
        <v>1</v>
      </c>
      <c r="B30" s="23" t="n">
        <v>29</v>
      </c>
      <c r="C30" s="23" t="n">
        <v>73</v>
      </c>
    </row>
    <row r="31" customFormat="false" ht="26.25" hidden="false" customHeight="false" outlineLevel="0" collapsed="false">
      <c r="A31" s="23" t="n">
        <v>1</v>
      </c>
      <c r="B31" s="23" t="n">
        <v>30</v>
      </c>
      <c r="C31" s="23" t="n">
        <v>74</v>
      </c>
    </row>
    <row r="32" customFormat="false" ht="26.25" hidden="false" customHeight="false" outlineLevel="0" collapsed="false">
      <c r="A32" s="23" t="n">
        <v>1</v>
      </c>
      <c r="B32" s="23" t="n">
        <v>31</v>
      </c>
      <c r="C32" s="23" t="n">
        <v>79</v>
      </c>
    </row>
    <row r="33" customFormat="false" ht="26.25" hidden="false" customHeight="false" outlineLevel="0" collapsed="false">
      <c r="A33" s="23" t="n">
        <v>1</v>
      </c>
      <c r="B33" s="23" t="n">
        <v>32</v>
      </c>
      <c r="C33" s="23" t="n">
        <v>80</v>
      </c>
    </row>
    <row r="34" customFormat="false" ht="26.25" hidden="false" customHeight="false" outlineLevel="0" collapsed="false">
      <c r="A34" s="23" t="n">
        <v>1</v>
      </c>
      <c r="B34" s="23" t="n">
        <v>33</v>
      </c>
      <c r="C34" s="23" t="n">
        <v>85</v>
      </c>
    </row>
    <row r="35" customFormat="false" ht="26.25" hidden="false" customHeight="false" outlineLevel="0" collapsed="false">
      <c r="A35" s="23" t="n">
        <v>1</v>
      </c>
      <c r="B35" s="23" t="n">
        <v>34</v>
      </c>
      <c r="C35" s="23" t="n">
        <v>86</v>
      </c>
    </row>
    <row r="36" customFormat="false" ht="26.25" hidden="false" customHeight="false" outlineLevel="0" collapsed="false">
      <c r="A36" s="23" t="n">
        <v>1</v>
      </c>
      <c r="B36" s="23" t="n">
        <v>35</v>
      </c>
      <c r="C36" s="23"/>
    </row>
    <row r="37" customFormat="false" ht="26.25" hidden="false" customHeight="false" outlineLevel="0" collapsed="false">
      <c r="A37" s="23" t="n">
        <v>1</v>
      </c>
      <c r="B37" s="23" t="n">
        <v>36</v>
      </c>
      <c r="C37" s="23"/>
    </row>
    <row r="38" customFormat="false" ht="26.25" hidden="false" customHeight="false" outlineLevel="0" collapsed="false">
      <c r="A38" s="23" t="n">
        <v>1</v>
      </c>
      <c r="B38" s="23" t="n">
        <v>37</v>
      </c>
      <c r="C38" s="23"/>
    </row>
    <row r="39" customFormat="false" ht="26.25" hidden="false" customHeight="false" outlineLevel="0" collapsed="false">
      <c r="A39" s="23" t="n">
        <v>1</v>
      </c>
      <c r="B39" s="23" t="n">
        <v>38</v>
      </c>
      <c r="C39" s="23"/>
    </row>
    <row r="40" customFormat="false" ht="26.25" hidden="false" customHeight="false" outlineLevel="0" collapsed="false">
      <c r="A40" s="23" t="n">
        <v>1</v>
      </c>
      <c r="B40" s="23" t="n">
        <v>39</v>
      </c>
      <c r="C40" s="23"/>
    </row>
    <row r="41" customFormat="false" ht="26.25" hidden="false" customHeight="false" outlineLevel="0" collapsed="false">
      <c r="A41" s="23" t="n">
        <v>1</v>
      </c>
      <c r="B41" s="23" t="n">
        <v>40</v>
      </c>
      <c r="C41" s="23"/>
    </row>
    <row r="42" customFormat="false" ht="26.25" hidden="false" customHeight="false" outlineLevel="0" collapsed="false">
      <c r="A42" s="23" t="n">
        <v>1</v>
      </c>
      <c r="B42" s="23" t="n">
        <v>41</v>
      </c>
      <c r="C42" s="23"/>
    </row>
    <row r="43" customFormat="false" ht="26.25" hidden="false" customHeight="false" outlineLevel="0" collapsed="false">
      <c r="A43" s="23" t="n">
        <v>1</v>
      </c>
      <c r="B43" s="23" t="n">
        <v>42</v>
      </c>
      <c r="C43" s="23"/>
    </row>
    <row r="44" customFormat="false" ht="26.25" hidden="false" customHeight="false" outlineLevel="0" collapsed="false">
      <c r="A44" s="23" t="n">
        <v>1</v>
      </c>
      <c r="B44" s="23" t="n">
        <v>43</v>
      </c>
      <c r="C44" s="23"/>
    </row>
    <row r="45" customFormat="false" ht="26.25" hidden="false" customHeight="false" outlineLevel="0" collapsed="false">
      <c r="A45" s="23" t="n">
        <v>1</v>
      </c>
      <c r="B45" s="23" t="n">
        <v>44</v>
      </c>
      <c r="C45" s="23"/>
    </row>
    <row r="46" customFormat="false" ht="26.25" hidden="false" customHeight="false" outlineLevel="0" collapsed="false">
      <c r="A46" s="23" t="n">
        <v>1</v>
      </c>
      <c r="B46" s="23" t="n">
        <v>45</v>
      </c>
      <c r="C46" s="23"/>
    </row>
    <row r="47" customFormat="false" ht="26.25" hidden="false" customHeight="false" outlineLevel="0" collapsed="false">
      <c r="A47" s="23" t="n">
        <v>1</v>
      </c>
      <c r="B47" s="23" t="n">
        <v>46</v>
      </c>
      <c r="C47" s="23"/>
    </row>
    <row r="48" customFormat="false" ht="26.25" hidden="false" customHeight="false" outlineLevel="0" collapsed="false">
      <c r="A48" s="23" t="n">
        <v>1</v>
      </c>
      <c r="B48" s="23" t="n">
        <v>47</v>
      </c>
      <c r="C48" s="23"/>
    </row>
    <row r="49" customFormat="false" ht="26.25" hidden="false" customHeight="false" outlineLevel="0" collapsed="false">
      <c r="A49" s="23" t="n">
        <v>1</v>
      </c>
      <c r="B49" s="23" t="n">
        <v>48</v>
      </c>
      <c r="C49" s="23"/>
    </row>
    <row r="50" customFormat="false" ht="26.25" hidden="false" customHeight="false" outlineLevel="0" collapsed="false">
      <c r="A50" s="23" t="n">
        <v>1</v>
      </c>
      <c r="B50" s="23" t="n">
        <v>49</v>
      </c>
      <c r="C50" s="23"/>
    </row>
    <row r="51" customFormat="false" ht="26.25" hidden="false" customHeight="false" outlineLevel="0" collapsed="false">
      <c r="A51" s="23" t="n">
        <v>1</v>
      </c>
      <c r="B51" s="23" t="n">
        <v>50</v>
      </c>
      <c r="C51" s="23"/>
    </row>
    <row r="52" customFormat="false" ht="26.25" hidden="false" customHeight="false" outlineLevel="0" collapsed="false">
      <c r="A52" s="23" t="n">
        <v>1</v>
      </c>
      <c r="B52" s="23" t="n">
        <v>51</v>
      </c>
      <c r="C52" s="23"/>
    </row>
    <row r="53" customFormat="false" ht="26.25" hidden="false" customHeight="false" outlineLevel="0" collapsed="false">
      <c r="A53" s="23" t="n">
        <v>1</v>
      </c>
      <c r="B53" s="23" t="n">
        <v>52</v>
      </c>
      <c r="C53" s="23"/>
    </row>
    <row r="54" customFormat="false" ht="26.25" hidden="false" customHeight="false" outlineLevel="0" collapsed="false">
      <c r="A54" s="23" t="n">
        <v>1</v>
      </c>
      <c r="B54" s="23" t="n">
        <v>53</v>
      </c>
      <c r="C54" s="23"/>
    </row>
    <row r="55" customFormat="false" ht="26.25" hidden="false" customHeight="false" outlineLevel="0" collapsed="false">
      <c r="A55" s="23" t="n">
        <v>1</v>
      </c>
      <c r="B55" s="23" t="n">
        <v>54</v>
      </c>
      <c r="C55" s="23"/>
    </row>
    <row r="56" customFormat="false" ht="26.25" hidden="false" customHeight="false" outlineLevel="0" collapsed="false">
      <c r="A56" s="23" t="n">
        <v>1</v>
      </c>
      <c r="B56" s="23" t="n">
        <v>55</v>
      </c>
      <c r="C56" s="23"/>
    </row>
    <row r="57" customFormat="false" ht="26.25" hidden="false" customHeight="false" outlineLevel="0" collapsed="false">
      <c r="A57" s="23" t="n">
        <v>1</v>
      </c>
      <c r="B57" s="23" t="n">
        <v>56</v>
      </c>
      <c r="C57" s="23"/>
    </row>
    <row r="58" customFormat="false" ht="26.25" hidden="false" customHeight="false" outlineLevel="0" collapsed="false">
      <c r="A58" s="23" t="n">
        <v>1</v>
      </c>
      <c r="B58" s="23" t="n">
        <v>57</v>
      </c>
      <c r="C58" s="23"/>
    </row>
    <row r="59" customFormat="false" ht="26.25" hidden="false" customHeight="false" outlineLevel="0" collapsed="false">
      <c r="A59" s="23" t="n">
        <v>1</v>
      </c>
      <c r="B59" s="23" t="n">
        <v>58</v>
      </c>
      <c r="C59" s="23"/>
    </row>
    <row r="60" customFormat="false" ht="26.25" hidden="false" customHeight="false" outlineLevel="0" collapsed="false">
      <c r="A60" s="23" t="n">
        <v>1</v>
      </c>
      <c r="B60" s="23" t="n">
        <v>59</v>
      </c>
      <c r="C60" s="23"/>
    </row>
    <row r="61" customFormat="false" ht="26.25" hidden="false" customHeight="false" outlineLevel="0" collapsed="false">
      <c r="A61" s="23" t="n">
        <v>1</v>
      </c>
      <c r="B61" s="23" t="n">
        <v>60</v>
      </c>
      <c r="C61" s="23"/>
    </row>
    <row r="62" customFormat="false" ht="26.25" hidden="false" customHeight="false" outlineLevel="0" collapsed="false">
      <c r="A62" s="23" t="n">
        <v>1</v>
      </c>
      <c r="B62" s="23" t="n">
        <v>61</v>
      </c>
      <c r="C62" s="23"/>
    </row>
    <row r="63" customFormat="false" ht="26.25" hidden="false" customHeight="false" outlineLevel="0" collapsed="false">
      <c r="A63" s="23" t="n">
        <v>1</v>
      </c>
      <c r="B63" s="23" t="n">
        <v>62</v>
      </c>
      <c r="C63" s="23"/>
    </row>
    <row r="64" customFormat="false" ht="26.25" hidden="false" customHeight="false" outlineLevel="0" collapsed="false">
      <c r="A64" s="23" t="n">
        <v>1</v>
      </c>
      <c r="B64" s="23" t="n">
        <v>63</v>
      </c>
      <c r="C64" s="23"/>
    </row>
    <row r="65" customFormat="false" ht="26.25" hidden="false" customHeight="false" outlineLevel="0" collapsed="false">
      <c r="A65" s="23" t="n">
        <v>1</v>
      </c>
      <c r="B65" s="23" t="n">
        <v>64</v>
      </c>
      <c r="C65" s="23"/>
    </row>
    <row r="66" customFormat="false" ht="26.25" hidden="false" customHeight="false" outlineLevel="0" collapsed="false">
      <c r="A66" s="23" t="n">
        <v>1</v>
      </c>
      <c r="B66" s="23" t="n">
        <v>65</v>
      </c>
      <c r="C66" s="23"/>
    </row>
    <row r="67" customFormat="false" ht="26.25" hidden="false" customHeight="false" outlineLevel="0" collapsed="false">
      <c r="A67" s="23" t="n">
        <v>1</v>
      </c>
      <c r="B67" s="23" t="n">
        <v>66</v>
      </c>
      <c r="C67" s="23"/>
    </row>
    <row r="68" customFormat="false" ht="26.25" hidden="false" customHeight="false" outlineLevel="0" collapsed="false">
      <c r="A68" s="23" t="n">
        <v>1</v>
      </c>
      <c r="B68" s="23" t="n">
        <v>67</v>
      </c>
      <c r="C68" s="23" t="n">
        <v>91</v>
      </c>
    </row>
    <row r="69" customFormat="false" ht="26.25" hidden="false" customHeight="false" outlineLevel="0" collapsed="false">
      <c r="A69" s="23" t="n">
        <v>1</v>
      </c>
      <c r="B69" s="23" t="n">
        <v>68</v>
      </c>
      <c r="C69" s="23" t="n">
        <v>92</v>
      </c>
    </row>
    <row r="70" customFormat="false" ht="26.25" hidden="false" customHeight="false" outlineLevel="0" collapsed="false">
      <c r="A70" s="23" t="n">
        <v>1</v>
      </c>
      <c r="B70" s="23" t="n">
        <v>69</v>
      </c>
      <c r="C70" s="23" t="n">
        <v>97</v>
      </c>
    </row>
    <row r="71" customFormat="false" ht="26.25" hidden="false" customHeight="false" outlineLevel="0" collapsed="false">
      <c r="A71" s="23" t="n">
        <v>1</v>
      </c>
      <c r="B71" s="23" t="n">
        <v>70</v>
      </c>
      <c r="C71" s="23" t="n">
        <v>98</v>
      </c>
    </row>
    <row r="72" customFormat="false" ht="26.25" hidden="false" customHeight="false" outlineLevel="0" collapsed="false">
      <c r="A72" s="23" t="n">
        <v>1</v>
      </c>
      <c r="B72" s="23" t="n">
        <v>71</v>
      </c>
      <c r="C72" s="23" t="n">
        <v>103</v>
      </c>
    </row>
    <row r="73" customFormat="false" ht="26.25" hidden="false" customHeight="false" outlineLevel="0" collapsed="false">
      <c r="A73" s="23" t="n">
        <v>1</v>
      </c>
      <c r="B73" s="23" t="n">
        <v>72</v>
      </c>
      <c r="C73" s="23" t="n">
        <v>104</v>
      </c>
    </row>
    <row r="74" customFormat="false" ht="26.25" hidden="false" customHeight="false" outlineLevel="0" collapsed="false">
      <c r="A74" s="23" t="n">
        <v>1</v>
      </c>
      <c r="B74" s="23" t="n">
        <v>73</v>
      </c>
      <c r="C74" s="23" t="n">
        <v>109</v>
      </c>
    </row>
    <row r="75" customFormat="false" ht="26.25" hidden="false" customHeight="false" outlineLevel="0" collapsed="false">
      <c r="A75" s="23" t="n">
        <v>1</v>
      </c>
      <c r="B75" s="23" t="n">
        <v>74</v>
      </c>
      <c r="C75" s="23" t="n">
        <v>110</v>
      </c>
    </row>
    <row r="76" customFormat="false" ht="26.25" hidden="false" customHeight="false" outlineLevel="0" collapsed="false">
      <c r="A76" s="23" t="n">
        <v>1</v>
      </c>
      <c r="B76" s="23" t="n">
        <v>75</v>
      </c>
      <c r="C76" s="23" t="n">
        <v>115</v>
      </c>
    </row>
    <row r="77" customFormat="false" ht="26.25" hidden="false" customHeight="false" outlineLevel="0" collapsed="false">
      <c r="A77" s="23" t="n">
        <v>1</v>
      </c>
      <c r="B77" s="23" t="n">
        <v>76</v>
      </c>
      <c r="C77" s="23" t="n">
        <v>116</v>
      </c>
    </row>
    <row r="78" customFormat="false" ht="26.25" hidden="false" customHeight="false" outlineLevel="0" collapsed="false">
      <c r="A78" s="23" t="n">
        <v>1</v>
      </c>
      <c r="B78" s="23" t="n">
        <v>77</v>
      </c>
      <c r="C78" s="23" t="n">
        <v>121</v>
      </c>
    </row>
    <row r="79" customFormat="false" ht="26.25" hidden="false" customHeight="false" outlineLevel="0" collapsed="false">
      <c r="A79" s="23" t="n">
        <v>1</v>
      </c>
      <c r="B79" s="23" t="n">
        <v>78</v>
      </c>
      <c r="C79" s="23" t="n">
        <v>122</v>
      </c>
    </row>
    <row r="80" customFormat="false" ht="26.25" hidden="false" customHeight="false" outlineLevel="0" collapsed="false">
      <c r="A80" s="23" t="n">
        <v>1</v>
      </c>
      <c r="B80" s="23" t="n">
        <v>79</v>
      </c>
      <c r="C80" s="23" t="n">
        <v>127</v>
      </c>
    </row>
    <row r="81" customFormat="false" ht="26.25" hidden="false" customHeight="false" outlineLevel="0" collapsed="false">
      <c r="A81" s="23" t="n">
        <v>1</v>
      </c>
      <c r="B81" s="23" t="n">
        <v>80</v>
      </c>
      <c r="C81" s="23" t="n">
        <v>128</v>
      </c>
    </row>
    <row r="82" customFormat="false" ht="26.25" hidden="false" customHeight="false" outlineLevel="0" collapsed="false">
      <c r="A82" s="23" t="n">
        <v>1</v>
      </c>
      <c r="B82" s="23" t="n">
        <v>81</v>
      </c>
      <c r="C82" s="23" t="n">
        <v>133</v>
      </c>
    </row>
    <row r="83" customFormat="false" ht="26.25" hidden="false" customHeight="false" outlineLevel="0" collapsed="false">
      <c r="A83" s="23" t="n">
        <v>1</v>
      </c>
      <c r="B83" s="23" t="n">
        <v>82</v>
      </c>
      <c r="C83" s="23" t="n">
        <v>134</v>
      </c>
    </row>
    <row r="84" customFormat="false" ht="26.25" hidden="false" customHeight="false" outlineLevel="0" collapsed="false">
      <c r="A84" s="23" t="n">
        <v>1</v>
      </c>
      <c r="B84" s="23" t="n">
        <v>83</v>
      </c>
      <c r="C84" s="23" t="n">
        <v>139</v>
      </c>
    </row>
    <row r="85" customFormat="false" ht="26.25" hidden="false" customHeight="false" outlineLevel="0" collapsed="false">
      <c r="A85" s="23" t="n">
        <v>1</v>
      </c>
      <c r="B85" s="23" t="n">
        <v>84</v>
      </c>
      <c r="C85" s="23" t="n">
        <v>140</v>
      </c>
    </row>
    <row r="86" customFormat="false" ht="26.25" hidden="false" customHeight="false" outlineLevel="0" collapsed="false">
      <c r="A86" s="23" t="n">
        <v>1</v>
      </c>
      <c r="B86" s="23" t="n">
        <v>85</v>
      </c>
      <c r="C86" s="23" t="n">
        <v>145</v>
      </c>
    </row>
    <row r="87" customFormat="false" ht="26.25" hidden="false" customHeight="false" outlineLevel="0" collapsed="false">
      <c r="A87" s="23" t="n">
        <v>1</v>
      </c>
      <c r="B87" s="23" t="n">
        <v>86</v>
      </c>
      <c r="C87" s="23" t="n">
        <v>146</v>
      </c>
    </row>
    <row r="88" customFormat="false" ht="26.25" hidden="false" customHeight="false" outlineLevel="0" collapsed="false">
      <c r="A88" s="23" t="n">
        <v>1</v>
      </c>
      <c r="B88" s="23" t="n">
        <v>87</v>
      </c>
      <c r="C88" s="23" t="n">
        <v>151</v>
      </c>
    </row>
    <row r="89" customFormat="false" ht="26.25" hidden="false" customHeight="false" outlineLevel="0" collapsed="false">
      <c r="A89" s="23" t="n">
        <v>1</v>
      </c>
      <c r="B89" s="23" t="n">
        <v>88</v>
      </c>
      <c r="C89" s="23" t="n">
        <v>152</v>
      </c>
    </row>
    <row r="90" customFormat="false" ht="26.25" hidden="false" customHeight="false" outlineLevel="0" collapsed="false">
      <c r="A90" s="23" t="n">
        <v>1</v>
      </c>
      <c r="B90" s="23" t="n">
        <v>89</v>
      </c>
      <c r="C90" s="23" t="n">
        <v>157</v>
      </c>
    </row>
    <row r="91" customFormat="false" ht="26.25" hidden="false" customHeight="false" outlineLevel="0" collapsed="false">
      <c r="A91" s="23" t="n">
        <v>1</v>
      </c>
      <c r="B91" s="23" t="n">
        <v>90</v>
      </c>
      <c r="C91" s="23" t="n">
        <v>158</v>
      </c>
    </row>
    <row r="92" customFormat="false" ht="26.25" hidden="false" customHeight="false" outlineLevel="0" collapsed="false">
      <c r="A92" s="23" t="n">
        <v>1</v>
      </c>
      <c r="B92" s="23" t="n">
        <v>91</v>
      </c>
      <c r="C92" s="23" t="n">
        <v>163</v>
      </c>
    </row>
    <row r="93" customFormat="false" ht="26.25" hidden="false" customHeight="false" outlineLevel="0" collapsed="false">
      <c r="A93" s="23" t="n">
        <v>1</v>
      </c>
      <c r="B93" s="23" t="n">
        <v>92</v>
      </c>
      <c r="C93" s="23" t="n">
        <v>164</v>
      </c>
    </row>
    <row r="94" customFormat="false" ht="26.25" hidden="false" customHeight="false" outlineLevel="0" collapsed="false">
      <c r="A94" s="23" t="n">
        <v>1</v>
      </c>
      <c r="B94" s="23" t="n">
        <v>93</v>
      </c>
      <c r="C94" s="23" t="n">
        <v>169</v>
      </c>
    </row>
    <row r="95" customFormat="false" ht="26.25" hidden="false" customHeight="false" outlineLevel="0" collapsed="false">
      <c r="A95" s="23" t="n">
        <v>1</v>
      </c>
      <c r="B95" s="23" t="n">
        <v>94</v>
      </c>
      <c r="C95" s="23" t="n">
        <v>170</v>
      </c>
    </row>
    <row r="96" customFormat="false" ht="26.25" hidden="false" customHeight="false" outlineLevel="0" collapsed="false">
      <c r="A96" s="23" t="n">
        <v>1</v>
      </c>
      <c r="B96" s="23" t="n">
        <v>95</v>
      </c>
      <c r="C96" s="23" t="n">
        <v>175</v>
      </c>
    </row>
    <row r="97" customFormat="false" ht="26.25" hidden="false" customHeight="false" outlineLevel="0" collapsed="false">
      <c r="A97" s="23" t="n">
        <v>1</v>
      </c>
      <c r="B97" s="23" t="n">
        <v>96</v>
      </c>
      <c r="C97" s="23" t="n">
        <v>176</v>
      </c>
    </row>
    <row r="98" customFormat="false" ht="26.25" hidden="false" customHeight="false" outlineLevel="0" collapsed="false">
      <c r="A98" s="23" t="n">
        <v>1</v>
      </c>
      <c r="B98" s="23" t="n">
        <v>97</v>
      </c>
      <c r="C98" s="23" t="n">
        <v>171</v>
      </c>
    </row>
    <row r="99" customFormat="false" ht="26.25" hidden="false" customHeight="false" outlineLevel="0" collapsed="false">
      <c r="A99" s="23" t="n">
        <v>1</v>
      </c>
      <c r="B99" s="23" t="n">
        <v>98</v>
      </c>
      <c r="C99" s="23" t="n">
        <v>177</v>
      </c>
    </row>
    <row r="100" customFormat="false" ht="26.25" hidden="false" customHeight="false" outlineLevel="0" collapsed="false">
      <c r="A100" s="23" t="n">
        <v>1</v>
      </c>
      <c r="B100" s="23" t="n">
        <v>99</v>
      </c>
      <c r="C100" s="23"/>
    </row>
    <row r="101" customFormat="false" ht="26.25" hidden="false" customHeight="false" outlineLevel="0" collapsed="false">
      <c r="A101" s="23" t="n">
        <v>1</v>
      </c>
      <c r="B101" s="23" t="n">
        <v>100</v>
      </c>
      <c r="C101" s="23"/>
    </row>
    <row r="102" customFormat="false" ht="26.25" hidden="false" customHeight="false" outlineLevel="0" collapsed="false">
      <c r="A102" s="24" t="n">
        <v>2</v>
      </c>
      <c r="B102" s="24" t="n">
        <v>1</v>
      </c>
      <c r="C102" s="24"/>
    </row>
    <row r="103" customFormat="false" ht="26.25" hidden="false" customHeight="false" outlineLevel="0" collapsed="false">
      <c r="A103" s="24" t="n">
        <v>2</v>
      </c>
      <c r="B103" s="24" t="n">
        <v>2</v>
      </c>
      <c r="C103" s="24"/>
    </row>
    <row r="104" customFormat="false" ht="26.25" hidden="false" customHeight="false" outlineLevel="0" collapsed="false">
      <c r="A104" s="24" t="n">
        <v>2</v>
      </c>
      <c r="B104" s="24" t="n">
        <v>3</v>
      </c>
      <c r="C104" s="24" t="n">
        <v>10</v>
      </c>
    </row>
    <row r="105" customFormat="false" ht="26.25" hidden="false" customHeight="false" outlineLevel="0" collapsed="false">
      <c r="A105" s="24" t="n">
        <v>2</v>
      </c>
      <c r="B105" s="24" t="n">
        <v>4</v>
      </c>
      <c r="C105" s="24" t="n">
        <v>4</v>
      </c>
    </row>
    <row r="106" customFormat="false" ht="26.25" hidden="false" customHeight="false" outlineLevel="0" collapsed="false">
      <c r="A106" s="24" t="n">
        <v>2</v>
      </c>
      <c r="B106" s="24" t="n">
        <v>5</v>
      </c>
      <c r="C106" s="24" t="n">
        <v>5</v>
      </c>
    </row>
    <row r="107" customFormat="false" ht="26.25" hidden="false" customHeight="false" outlineLevel="0" collapsed="false">
      <c r="A107" s="24" t="n">
        <v>2</v>
      </c>
      <c r="B107" s="24" t="n">
        <v>6</v>
      </c>
      <c r="C107" s="24" t="n">
        <v>6</v>
      </c>
    </row>
    <row r="108" customFormat="false" ht="26.25" hidden="false" customHeight="false" outlineLevel="0" collapsed="false">
      <c r="A108" s="24" t="n">
        <v>2</v>
      </c>
      <c r="B108" s="24" t="n">
        <v>7</v>
      </c>
      <c r="C108" s="24" t="n">
        <v>11</v>
      </c>
    </row>
    <row r="109" customFormat="false" ht="26.25" hidden="false" customHeight="false" outlineLevel="0" collapsed="false">
      <c r="A109" s="24" t="n">
        <v>2</v>
      </c>
      <c r="B109" s="24" t="n">
        <v>8</v>
      </c>
      <c r="C109" s="24" t="n">
        <v>12</v>
      </c>
    </row>
    <row r="110" customFormat="false" ht="26.25" hidden="false" customHeight="false" outlineLevel="0" collapsed="false">
      <c r="A110" s="24" t="n">
        <v>2</v>
      </c>
      <c r="B110" s="24" t="n">
        <v>9</v>
      </c>
      <c r="C110" s="24" t="n">
        <v>17</v>
      </c>
    </row>
    <row r="111" customFormat="false" ht="26.25" hidden="false" customHeight="false" outlineLevel="0" collapsed="false">
      <c r="A111" s="24" t="n">
        <v>2</v>
      </c>
      <c r="B111" s="24" t="n">
        <v>10</v>
      </c>
      <c r="C111" s="24" t="n">
        <v>18</v>
      </c>
    </row>
    <row r="112" customFormat="false" ht="26.25" hidden="false" customHeight="false" outlineLevel="0" collapsed="false">
      <c r="A112" s="24" t="n">
        <v>2</v>
      </c>
      <c r="B112" s="24" t="n">
        <v>11</v>
      </c>
      <c r="C112" s="24" t="n">
        <v>23</v>
      </c>
    </row>
    <row r="113" customFormat="false" ht="26.25" hidden="false" customHeight="false" outlineLevel="0" collapsed="false">
      <c r="A113" s="24" t="n">
        <v>2</v>
      </c>
      <c r="B113" s="24" t="n">
        <v>12</v>
      </c>
      <c r="C113" s="24" t="n">
        <v>24</v>
      </c>
    </row>
    <row r="114" customFormat="false" ht="26.25" hidden="false" customHeight="false" outlineLevel="0" collapsed="false">
      <c r="A114" s="24" t="n">
        <v>2</v>
      </c>
      <c r="B114" s="24" t="n">
        <v>13</v>
      </c>
      <c r="C114" s="24" t="n">
        <v>29</v>
      </c>
    </row>
    <row r="115" customFormat="false" ht="26.25" hidden="false" customHeight="false" outlineLevel="0" collapsed="false">
      <c r="A115" s="24" t="n">
        <v>2</v>
      </c>
      <c r="B115" s="24" t="n">
        <v>14</v>
      </c>
      <c r="C115" s="24" t="n">
        <v>30</v>
      </c>
    </row>
    <row r="116" customFormat="false" ht="26.25" hidden="false" customHeight="false" outlineLevel="0" collapsed="false">
      <c r="A116" s="24" t="n">
        <v>2</v>
      </c>
      <c r="B116" s="24" t="n">
        <v>15</v>
      </c>
      <c r="C116" s="24" t="n">
        <v>35</v>
      </c>
    </row>
    <row r="117" customFormat="false" ht="26.25" hidden="false" customHeight="false" outlineLevel="0" collapsed="false">
      <c r="A117" s="24" t="n">
        <v>2</v>
      </c>
      <c r="B117" s="24" t="n">
        <v>16</v>
      </c>
      <c r="C117" s="24" t="n">
        <v>36</v>
      </c>
    </row>
    <row r="118" customFormat="false" ht="26.25" hidden="false" customHeight="false" outlineLevel="0" collapsed="false">
      <c r="A118" s="24" t="n">
        <v>2</v>
      </c>
      <c r="B118" s="24" t="n">
        <v>17</v>
      </c>
      <c r="C118" s="24" t="n">
        <v>41</v>
      </c>
    </row>
    <row r="119" customFormat="false" ht="26.25" hidden="false" customHeight="false" outlineLevel="0" collapsed="false">
      <c r="A119" s="24" t="n">
        <v>2</v>
      </c>
      <c r="B119" s="24" t="n">
        <v>18</v>
      </c>
      <c r="C119" s="24" t="n">
        <v>42</v>
      </c>
    </row>
    <row r="120" customFormat="false" ht="26.25" hidden="false" customHeight="false" outlineLevel="0" collapsed="false">
      <c r="A120" s="24" t="n">
        <v>2</v>
      </c>
      <c r="B120" s="24" t="n">
        <v>19</v>
      </c>
      <c r="C120" s="24" t="n">
        <v>47</v>
      </c>
    </row>
    <row r="121" customFormat="false" ht="26.25" hidden="false" customHeight="false" outlineLevel="0" collapsed="false">
      <c r="A121" s="24" t="n">
        <v>2</v>
      </c>
      <c r="B121" s="24" t="n">
        <v>20</v>
      </c>
      <c r="C121" s="24" t="n">
        <v>48</v>
      </c>
    </row>
    <row r="122" customFormat="false" ht="26.25" hidden="false" customHeight="false" outlineLevel="0" collapsed="false">
      <c r="A122" s="24" t="n">
        <v>2</v>
      </c>
      <c r="B122" s="24" t="n">
        <v>21</v>
      </c>
      <c r="C122" s="24" t="n">
        <v>53</v>
      </c>
    </row>
    <row r="123" customFormat="false" ht="26.25" hidden="false" customHeight="false" outlineLevel="0" collapsed="false">
      <c r="A123" s="24" t="n">
        <v>2</v>
      </c>
      <c r="B123" s="24" t="n">
        <v>22</v>
      </c>
      <c r="C123" s="24" t="n">
        <v>54</v>
      </c>
    </row>
    <row r="124" customFormat="false" ht="26.25" hidden="false" customHeight="false" outlineLevel="0" collapsed="false">
      <c r="A124" s="24" t="n">
        <v>2</v>
      </c>
      <c r="B124" s="24" t="n">
        <v>23</v>
      </c>
      <c r="C124" s="24" t="n">
        <v>59</v>
      </c>
    </row>
    <row r="125" customFormat="false" ht="26.25" hidden="false" customHeight="false" outlineLevel="0" collapsed="false">
      <c r="A125" s="24" t="n">
        <v>2</v>
      </c>
      <c r="B125" s="24" t="n">
        <v>24</v>
      </c>
      <c r="C125" s="24" t="n">
        <v>60</v>
      </c>
    </row>
    <row r="126" customFormat="false" ht="26.25" hidden="false" customHeight="false" outlineLevel="0" collapsed="false">
      <c r="A126" s="24" t="n">
        <v>2</v>
      </c>
      <c r="B126" s="24" t="n">
        <v>25</v>
      </c>
      <c r="C126" s="24" t="n">
        <v>65</v>
      </c>
    </row>
    <row r="127" customFormat="false" ht="26.25" hidden="false" customHeight="false" outlineLevel="0" collapsed="false">
      <c r="A127" s="24" t="n">
        <v>2</v>
      </c>
      <c r="B127" s="24" t="n">
        <v>26</v>
      </c>
      <c r="C127" s="24" t="n">
        <v>66</v>
      </c>
    </row>
    <row r="128" customFormat="false" ht="26.25" hidden="false" customHeight="false" outlineLevel="0" collapsed="false">
      <c r="A128" s="24" t="n">
        <v>2</v>
      </c>
      <c r="B128" s="24" t="n">
        <v>27</v>
      </c>
      <c r="C128" s="24" t="n">
        <v>71</v>
      </c>
    </row>
    <row r="129" customFormat="false" ht="26.25" hidden="false" customHeight="false" outlineLevel="0" collapsed="false">
      <c r="A129" s="24" t="n">
        <v>2</v>
      </c>
      <c r="B129" s="24" t="n">
        <v>28</v>
      </c>
      <c r="C129" s="24" t="n">
        <v>72</v>
      </c>
    </row>
    <row r="130" customFormat="false" ht="26.25" hidden="false" customHeight="false" outlineLevel="0" collapsed="false">
      <c r="A130" s="24" t="n">
        <v>2</v>
      </c>
      <c r="B130" s="24" t="n">
        <v>29</v>
      </c>
      <c r="C130" s="24" t="n">
        <v>77</v>
      </c>
    </row>
    <row r="131" customFormat="false" ht="26.25" hidden="false" customHeight="false" outlineLevel="0" collapsed="false">
      <c r="A131" s="24" t="n">
        <v>2</v>
      </c>
      <c r="B131" s="24" t="n">
        <v>30</v>
      </c>
      <c r="C131" s="24" t="n">
        <v>78</v>
      </c>
    </row>
    <row r="132" customFormat="false" ht="26.25" hidden="false" customHeight="false" outlineLevel="0" collapsed="false">
      <c r="A132" s="24" t="n">
        <v>2</v>
      </c>
      <c r="B132" s="24" t="n">
        <v>31</v>
      </c>
      <c r="C132" s="24" t="n">
        <v>83</v>
      </c>
    </row>
    <row r="133" customFormat="false" ht="26.25" hidden="false" customHeight="false" outlineLevel="0" collapsed="false">
      <c r="A133" s="24" t="n">
        <v>2</v>
      </c>
      <c r="B133" s="24" t="n">
        <v>32</v>
      </c>
      <c r="C133" s="24" t="n">
        <v>84</v>
      </c>
    </row>
    <row r="134" customFormat="false" ht="26.25" hidden="false" customHeight="false" outlineLevel="0" collapsed="false">
      <c r="A134" s="24" t="n">
        <v>2</v>
      </c>
      <c r="B134" s="24" t="n">
        <v>33</v>
      </c>
      <c r="C134" s="24" t="n">
        <v>89</v>
      </c>
    </row>
    <row r="135" customFormat="false" ht="26.25" hidden="false" customHeight="false" outlineLevel="0" collapsed="false">
      <c r="A135" s="24" t="n">
        <v>2</v>
      </c>
      <c r="B135" s="24" t="n">
        <v>34</v>
      </c>
      <c r="C135" s="24" t="n">
        <v>90</v>
      </c>
    </row>
    <row r="136" customFormat="false" ht="26.25" hidden="false" customHeight="false" outlineLevel="0" collapsed="false">
      <c r="A136" s="24" t="n">
        <v>2</v>
      </c>
      <c r="B136" s="24" t="n">
        <v>35</v>
      </c>
      <c r="C136" s="24"/>
    </row>
    <row r="137" customFormat="false" ht="26.25" hidden="false" customHeight="false" outlineLevel="0" collapsed="false">
      <c r="A137" s="24" t="n">
        <v>2</v>
      </c>
      <c r="B137" s="24" t="n">
        <v>36</v>
      </c>
      <c r="C137" s="24"/>
    </row>
    <row r="138" customFormat="false" ht="26.25" hidden="false" customHeight="false" outlineLevel="0" collapsed="false">
      <c r="A138" s="24" t="n">
        <v>2</v>
      </c>
      <c r="B138" s="24" t="n">
        <v>37</v>
      </c>
      <c r="C138" s="24"/>
    </row>
    <row r="139" customFormat="false" ht="26.25" hidden="false" customHeight="false" outlineLevel="0" collapsed="false">
      <c r="A139" s="24" t="n">
        <v>2</v>
      </c>
      <c r="B139" s="24" t="n">
        <v>38</v>
      </c>
      <c r="C139" s="24"/>
    </row>
    <row r="140" customFormat="false" ht="26.25" hidden="false" customHeight="false" outlineLevel="0" collapsed="false">
      <c r="A140" s="24" t="n">
        <v>2</v>
      </c>
      <c r="B140" s="24" t="n">
        <v>39</v>
      </c>
      <c r="C140" s="24"/>
    </row>
    <row r="141" customFormat="false" ht="26.25" hidden="false" customHeight="false" outlineLevel="0" collapsed="false">
      <c r="A141" s="24" t="n">
        <v>2</v>
      </c>
      <c r="B141" s="24" t="n">
        <v>40</v>
      </c>
      <c r="C141" s="24"/>
    </row>
    <row r="142" customFormat="false" ht="26.25" hidden="false" customHeight="false" outlineLevel="0" collapsed="false">
      <c r="A142" s="24" t="n">
        <v>2</v>
      </c>
      <c r="B142" s="24" t="n">
        <v>41</v>
      </c>
      <c r="C142" s="24"/>
    </row>
    <row r="143" customFormat="false" ht="26.25" hidden="false" customHeight="false" outlineLevel="0" collapsed="false">
      <c r="A143" s="24" t="n">
        <v>2</v>
      </c>
      <c r="B143" s="24" t="n">
        <v>42</v>
      </c>
      <c r="C143" s="24"/>
    </row>
    <row r="144" customFormat="false" ht="26.25" hidden="false" customHeight="false" outlineLevel="0" collapsed="false">
      <c r="A144" s="24" t="n">
        <v>2</v>
      </c>
      <c r="B144" s="24" t="n">
        <v>43</v>
      </c>
      <c r="C144" s="24"/>
    </row>
    <row r="145" customFormat="false" ht="26.25" hidden="false" customHeight="false" outlineLevel="0" collapsed="false">
      <c r="A145" s="24" t="n">
        <v>2</v>
      </c>
      <c r="B145" s="24" t="n">
        <v>44</v>
      </c>
      <c r="C145" s="24"/>
    </row>
    <row r="146" customFormat="false" ht="26.25" hidden="false" customHeight="false" outlineLevel="0" collapsed="false">
      <c r="A146" s="24" t="n">
        <v>2</v>
      </c>
      <c r="B146" s="24" t="n">
        <v>45</v>
      </c>
      <c r="C146" s="24"/>
    </row>
    <row r="147" customFormat="false" ht="26.25" hidden="false" customHeight="false" outlineLevel="0" collapsed="false">
      <c r="A147" s="24" t="n">
        <v>2</v>
      </c>
      <c r="B147" s="24" t="n">
        <v>46</v>
      </c>
      <c r="C147" s="24"/>
    </row>
    <row r="148" customFormat="false" ht="26.25" hidden="false" customHeight="false" outlineLevel="0" collapsed="false">
      <c r="A148" s="24" t="n">
        <v>2</v>
      </c>
      <c r="B148" s="24" t="n">
        <v>47</v>
      </c>
      <c r="C148" s="24"/>
    </row>
    <row r="149" customFormat="false" ht="26.25" hidden="false" customHeight="false" outlineLevel="0" collapsed="false">
      <c r="A149" s="24" t="n">
        <v>2</v>
      </c>
      <c r="B149" s="24" t="n">
        <v>48</v>
      </c>
      <c r="C149" s="24"/>
    </row>
    <row r="150" customFormat="false" ht="26.25" hidden="false" customHeight="false" outlineLevel="0" collapsed="false">
      <c r="A150" s="24" t="n">
        <v>2</v>
      </c>
      <c r="B150" s="24" t="n">
        <v>49</v>
      </c>
      <c r="C150" s="24"/>
    </row>
    <row r="151" customFormat="false" ht="26.25" hidden="false" customHeight="false" outlineLevel="0" collapsed="false">
      <c r="A151" s="24" t="n">
        <v>2</v>
      </c>
      <c r="B151" s="24" t="n">
        <v>50</v>
      </c>
      <c r="C151" s="24"/>
    </row>
    <row r="152" customFormat="false" ht="26.25" hidden="false" customHeight="false" outlineLevel="0" collapsed="false">
      <c r="A152" s="24" t="n">
        <v>2</v>
      </c>
      <c r="B152" s="24" t="n">
        <v>51</v>
      </c>
      <c r="C152" s="24"/>
    </row>
    <row r="153" customFormat="false" ht="26.25" hidden="false" customHeight="false" outlineLevel="0" collapsed="false">
      <c r="A153" s="24" t="n">
        <v>2</v>
      </c>
      <c r="B153" s="24" t="n">
        <v>52</v>
      </c>
      <c r="C153" s="24"/>
    </row>
    <row r="154" customFormat="false" ht="26.25" hidden="false" customHeight="false" outlineLevel="0" collapsed="false">
      <c r="A154" s="24" t="n">
        <v>2</v>
      </c>
      <c r="B154" s="24" t="n">
        <v>53</v>
      </c>
      <c r="C154" s="24"/>
    </row>
    <row r="155" customFormat="false" ht="26.25" hidden="false" customHeight="false" outlineLevel="0" collapsed="false">
      <c r="A155" s="24" t="n">
        <v>2</v>
      </c>
      <c r="B155" s="24" t="n">
        <v>54</v>
      </c>
      <c r="C155" s="24"/>
    </row>
    <row r="156" customFormat="false" ht="26.25" hidden="false" customHeight="false" outlineLevel="0" collapsed="false">
      <c r="A156" s="24" t="n">
        <v>2</v>
      </c>
      <c r="B156" s="24" t="n">
        <v>55</v>
      </c>
      <c r="C156" s="24"/>
    </row>
    <row r="157" customFormat="false" ht="26.25" hidden="false" customHeight="false" outlineLevel="0" collapsed="false">
      <c r="A157" s="24" t="n">
        <v>2</v>
      </c>
      <c r="B157" s="24" t="n">
        <v>56</v>
      </c>
      <c r="C157" s="24"/>
    </row>
    <row r="158" customFormat="false" ht="26.25" hidden="false" customHeight="false" outlineLevel="0" collapsed="false">
      <c r="A158" s="24" t="n">
        <v>2</v>
      </c>
      <c r="B158" s="24" t="n">
        <v>57</v>
      </c>
      <c r="C158" s="24"/>
    </row>
    <row r="159" customFormat="false" ht="26.25" hidden="false" customHeight="false" outlineLevel="0" collapsed="false">
      <c r="A159" s="24" t="n">
        <v>2</v>
      </c>
      <c r="B159" s="24" t="n">
        <v>58</v>
      </c>
      <c r="C159" s="24"/>
    </row>
    <row r="160" customFormat="false" ht="26.25" hidden="false" customHeight="false" outlineLevel="0" collapsed="false">
      <c r="A160" s="24" t="n">
        <v>2</v>
      </c>
      <c r="B160" s="24" t="n">
        <v>59</v>
      </c>
      <c r="C160" s="24"/>
    </row>
    <row r="161" customFormat="false" ht="26.25" hidden="false" customHeight="false" outlineLevel="0" collapsed="false">
      <c r="A161" s="24" t="n">
        <v>2</v>
      </c>
      <c r="B161" s="24" t="n">
        <v>60</v>
      </c>
      <c r="C161" s="24"/>
    </row>
    <row r="162" customFormat="false" ht="26.25" hidden="false" customHeight="false" outlineLevel="0" collapsed="false">
      <c r="A162" s="24" t="n">
        <v>2</v>
      </c>
      <c r="B162" s="24" t="n">
        <v>61</v>
      </c>
      <c r="C162" s="24"/>
    </row>
    <row r="163" customFormat="false" ht="26.25" hidden="false" customHeight="false" outlineLevel="0" collapsed="false">
      <c r="A163" s="24" t="n">
        <v>2</v>
      </c>
      <c r="B163" s="24" t="n">
        <v>62</v>
      </c>
      <c r="C163" s="24"/>
    </row>
    <row r="164" customFormat="false" ht="26.25" hidden="false" customHeight="false" outlineLevel="0" collapsed="false">
      <c r="A164" s="24" t="n">
        <v>2</v>
      </c>
      <c r="B164" s="24" t="n">
        <v>63</v>
      </c>
      <c r="C164" s="24"/>
    </row>
    <row r="165" customFormat="false" ht="26.25" hidden="false" customHeight="false" outlineLevel="0" collapsed="false">
      <c r="A165" s="24" t="n">
        <v>2</v>
      </c>
      <c r="B165" s="24" t="n">
        <v>64</v>
      </c>
      <c r="C165" s="24"/>
    </row>
    <row r="166" customFormat="false" ht="26.25" hidden="false" customHeight="false" outlineLevel="0" collapsed="false">
      <c r="A166" s="24" t="n">
        <v>2</v>
      </c>
      <c r="B166" s="24" t="n">
        <v>65</v>
      </c>
      <c r="C166" s="24"/>
    </row>
    <row r="167" customFormat="false" ht="26.25" hidden="false" customHeight="false" outlineLevel="0" collapsed="false">
      <c r="A167" s="24" t="n">
        <v>2</v>
      </c>
      <c r="B167" s="24" t="n">
        <v>66</v>
      </c>
      <c r="C167" s="24"/>
    </row>
    <row r="168" customFormat="false" ht="26.25" hidden="false" customHeight="false" outlineLevel="0" collapsed="false">
      <c r="A168" s="24" t="n">
        <v>2</v>
      </c>
      <c r="B168" s="24" t="n">
        <v>67</v>
      </c>
      <c r="C168" s="24" t="n">
        <v>95</v>
      </c>
    </row>
    <row r="169" customFormat="false" ht="26.25" hidden="false" customHeight="false" outlineLevel="0" collapsed="false">
      <c r="A169" s="24" t="n">
        <v>2</v>
      </c>
      <c r="B169" s="24" t="n">
        <v>68</v>
      </c>
      <c r="C169" s="24" t="n">
        <v>96</v>
      </c>
    </row>
    <row r="170" customFormat="false" ht="26.25" hidden="false" customHeight="false" outlineLevel="0" collapsed="false">
      <c r="A170" s="24" t="n">
        <v>2</v>
      </c>
      <c r="B170" s="24" t="n">
        <v>69</v>
      </c>
      <c r="C170" s="24" t="n">
        <v>101</v>
      </c>
    </row>
    <row r="171" customFormat="false" ht="26.25" hidden="false" customHeight="false" outlineLevel="0" collapsed="false">
      <c r="A171" s="24" t="n">
        <v>2</v>
      </c>
      <c r="B171" s="24" t="n">
        <v>70</v>
      </c>
      <c r="C171" s="24" t="n">
        <v>102</v>
      </c>
    </row>
    <row r="172" customFormat="false" ht="26.25" hidden="false" customHeight="false" outlineLevel="0" collapsed="false">
      <c r="A172" s="24" t="n">
        <v>2</v>
      </c>
      <c r="B172" s="24" t="n">
        <v>71</v>
      </c>
      <c r="C172" s="24" t="n">
        <v>107</v>
      </c>
    </row>
    <row r="173" customFormat="false" ht="26.25" hidden="false" customHeight="false" outlineLevel="0" collapsed="false">
      <c r="A173" s="24" t="n">
        <v>2</v>
      </c>
      <c r="B173" s="24" t="n">
        <v>72</v>
      </c>
      <c r="C173" s="24" t="n">
        <v>108</v>
      </c>
    </row>
    <row r="174" customFormat="false" ht="26.25" hidden="false" customHeight="false" outlineLevel="0" collapsed="false">
      <c r="A174" s="24" t="n">
        <v>2</v>
      </c>
      <c r="B174" s="24" t="n">
        <v>73</v>
      </c>
      <c r="C174" s="24" t="n">
        <v>113</v>
      </c>
    </row>
    <row r="175" customFormat="false" ht="26.25" hidden="false" customHeight="false" outlineLevel="0" collapsed="false">
      <c r="A175" s="24" t="n">
        <v>2</v>
      </c>
      <c r="B175" s="24" t="n">
        <v>74</v>
      </c>
      <c r="C175" s="24" t="n">
        <v>114</v>
      </c>
    </row>
    <row r="176" customFormat="false" ht="26.25" hidden="false" customHeight="false" outlineLevel="0" collapsed="false">
      <c r="A176" s="24" t="n">
        <v>2</v>
      </c>
      <c r="B176" s="24" t="n">
        <v>75</v>
      </c>
      <c r="C176" s="24" t="n">
        <v>119</v>
      </c>
    </row>
    <row r="177" customFormat="false" ht="26.25" hidden="false" customHeight="false" outlineLevel="0" collapsed="false">
      <c r="A177" s="24" t="n">
        <v>2</v>
      </c>
      <c r="B177" s="24" t="n">
        <v>76</v>
      </c>
      <c r="C177" s="24" t="n">
        <v>120</v>
      </c>
    </row>
    <row r="178" customFormat="false" ht="26.25" hidden="false" customHeight="false" outlineLevel="0" collapsed="false">
      <c r="A178" s="24" t="n">
        <v>2</v>
      </c>
      <c r="B178" s="24" t="n">
        <v>77</v>
      </c>
      <c r="C178" s="24" t="n">
        <v>125</v>
      </c>
    </row>
    <row r="179" customFormat="false" ht="26.25" hidden="false" customHeight="false" outlineLevel="0" collapsed="false">
      <c r="A179" s="24" t="n">
        <v>2</v>
      </c>
      <c r="B179" s="24" t="n">
        <v>78</v>
      </c>
      <c r="C179" s="24" t="n">
        <v>126</v>
      </c>
    </row>
    <row r="180" customFormat="false" ht="26.25" hidden="false" customHeight="false" outlineLevel="0" collapsed="false">
      <c r="A180" s="24" t="n">
        <v>2</v>
      </c>
      <c r="B180" s="24" t="n">
        <v>79</v>
      </c>
      <c r="C180" s="24" t="n">
        <v>131</v>
      </c>
    </row>
    <row r="181" customFormat="false" ht="26.25" hidden="false" customHeight="false" outlineLevel="0" collapsed="false">
      <c r="A181" s="24" t="n">
        <v>2</v>
      </c>
      <c r="B181" s="24" t="n">
        <v>80</v>
      </c>
      <c r="C181" s="24" t="n">
        <v>132</v>
      </c>
    </row>
    <row r="182" customFormat="false" ht="26.25" hidden="false" customHeight="false" outlineLevel="0" collapsed="false">
      <c r="A182" s="24" t="n">
        <v>2</v>
      </c>
      <c r="B182" s="24" t="n">
        <v>81</v>
      </c>
      <c r="C182" s="24" t="n">
        <v>137</v>
      </c>
    </row>
    <row r="183" customFormat="false" ht="26.25" hidden="false" customHeight="false" outlineLevel="0" collapsed="false">
      <c r="A183" s="24" t="n">
        <v>2</v>
      </c>
      <c r="B183" s="24" t="n">
        <v>82</v>
      </c>
      <c r="C183" s="24" t="n">
        <v>138</v>
      </c>
    </row>
    <row r="184" customFormat="false" ht="26.25" hidden="false" customHeight="false" outlineLevel="0" collapsed="false">
      <c r="A184" s="24" t="n">
        <v>2</v>
      </c>
      <c r="B184" s="24" t="n">
        <v>83</v>
      </c>
      <c r="C184" s="24" t="n">
        <v>143</v>
      </c>
    </row>
    <row r="185" customFormat="false" ht="26.25" hidden="false" customHeight="false" outlineLevel="0" collapsed="false">
      <c r="A185" s="24" t="n">
        <v>2</v>
      </c>
      <c r="B185" s="24" t="n">
        <v>84</v>
      </c>
      <c r="C185" s="24" t="n">
        <v>144</v>
      </c>
    </row>
    <row r="186" customFormat="false" ht="26.25" hidden="false" customHeight="false" outlineLevel="0" collapsed="false">
      <c r="A186" s="24" t="n">
        <v>2</v>
      </c>
      <c r="B186" s="24" t="n">
        <v>85</v>
      </c>
      <c r="C186" s="24" t="n">
        <v>149</v>
      </c>
    </row>
    <row r="187" customFormat="false" ht="26.25" hidden="false" customHeight="false" outlineLevel="0" collapsed="false">
      <c r="A187" s="24" t="n">
        <v>2</v>
      </c>
      <c r="B187" s="24" t="n">
        <v>86</v>
      </c>
      <c r="C187" s="24" t="n">
        <v>150</v>
      </c>
    </row>
    <row r="188" customFormat="false" ht="26.25" hidden="false" customHeight="false" outlineLevel="0" collapsed="false">
      <c r="A188" s="24" t="n">
        <v>2</v>
      </c>
      <c r="B188" s="24" t="n">
        <v>87</v>
      </c>
      <c r="C188" s="24" t="n">
        <v>155</v>
      </c>
    </row>
    <row r="189" customFormat="false" ht="26.25" hidden="false" customHeight="false" outlineLevel="0" collapsed="false">
      <c r="A189" s="24" t="n">
        <v>2</v>
      </c>
      <c r="B189" s="24" t="n">
        <v>88</v>
      </c>
      <c r="C189" s="24" t="n">
        <v>156</v>
      </c>
    </row>
    <row r="190" customFormat="false" ht="26.25" hidden="false" customHeight="false" outlineLevel="0" collapsed="false">
      <c r="A190" s="24" t="n">
        <v>2</v>
      </c>
      <c r="B190" s="24" t="n">
        <v>89</v>
      </c>
      <c r="C190" s="24" t="n">
        <v>161</v>
      </c>
    </row>
    <row r="191" customFormat="false" ht="26.25" hidden="false" customHeight="false" outlineLevel="0" collapsed="false">
      <c r="A191" s="24" t="n">
        <v>2</v>
      </c>
      <c r="B191" s="24" t="n">
        <v>90</v>
      </c>
      <c r="C191" s="24" t="n">
        <v>162</v>
      </c>
    </row>
    <row r="192" customFormat="false" ht="26.25" hidden="false" customHeight="false" outlineLevel="0" collapsed="false">
      <c r="A192" s="24" t="n">
        <v>2</v>
      </c>
      <c r="B192" s="24" t="n">
        <v>91</v>
      </c>
      <c r="C192" s="24" t="n">
        <v>167</v>
      </c>
    </row>
    <row r="193" customFormat="false" ht="26.25" hidden="false" customHeight="false" outlineLevel="0" collapsed="false">
      <c r="A193" s="24" t="n">
        <v>2</v>
      </c>
      <c r="B193" s="24" t="n">
        <v>92</v>
      </c>
      <c r="C193" s="24" t="n">
        <v>168</v>
      </c>
    </row>
    <row r="194" customFormat="false" ht="26.25" hidden="false" customHeight="false" outlineLevel="0" collapsed="false">
      <c r="A194" s="24" t="n">
        <v>2</v>
      </c>
      <c r="B194" s="24" t="n">
        <v>93</v>
      </c>
      <c r="C194" s="24" t="n">
        <v>173</v>
      </c>
    </row>
    <row r="195" customFormat="false" ht="26.25" hidden="false" customHeight="false" outlineLevel="0" collapsed="false">
      <c r="A195" s="24" t="n">
        <v>2</v>
      </c>
      <c r="B195" s="24" t="n">
        <v>94</v>
      </c>
      <c r="C195" s="24" t="n">
        <v>174</v>
      </c>
    </row>
    <row r="196" customFormat="false" ht="26.25" hidden="false" customHeight="false" outlineLevel="0" collapsed="false">
      <c r="A196" s="24" t="n">
        <v>2</v>
      </c>
      <c r="B196" s="24" t="n">
        <v>95</v>
      </c>
      <c r="C196" s="24" t="n">
        <v>179</v>
      </c>
    </row>
    <row r="197" customFormat="false" ht="26.25" hidden="false" customHeight="false" outlineLevel="0" collapsed="false">
      <c r="A197" s="24" t="n">
        <v>2</v>
      </c>
      <c r="B197" s="24" t="n">
        <v>96</v>
      </c>
      <c r="C197" s="24" t="n">
        <v>180</v>
      </c>
    </row>
    <row r="198" customFormat="false" ht="26.25" hidden="false" customHeight="false" outlineLevel="0" collapsed="false">
      <c r="A198" s="24" t="n">
        <v>2</v>
      </c>
      <c r="B198" s="24" t="n">
        <v>97</v>
      </c>
      <c r="C198" s="24" t="n">
        <v>172</v>
      </c>
    </row>
    <row r="199" customFormat="false" ht="26.25" hidden="false" customHeight="false" outlineLevel="0" collapsed="false">
      <c r="A199" s="24" t="n">
        <v>2</v>
      </c>
      <c r="B199" s="24" t="n">
        <v>98</v>
      </c>
      <c r="C199" s="24" t="n">
        <v>178</v>
      </c>
    </row>
    <row r="200" customFormat="false" ht="26.25" hidden="false" customHeight="false" outlineLevel="0" collapsed="false">
      <c r="A200" s="24" t="n">
        <v>2</v>
      </c>
      <c r="B200" s="24" t="n">
        <v>99</v>
      </c>
      <c r="C200" s="24"/>
    </row>
    <row r="201" customFormat="false" ht="26.25" hidden="false" customHeight="false" outlineLevel="0" collapsed="false">
      <c r="A201" s="24" t="n">
        <v>2</v>
      </c>
      <c r="B201" s="24" t="n">
        <v>100</v>
      </c>
      <c r="C201" s="24"/>
    </row>
    <row r="202" customFormat="false" ht="26.25" hidden="false" customHeight="false" outlineLevel="0" collapsed="false">
      <c r="A202" s="23" t="n">
        <v>3</v>
      </c>
      <c r="B202" s="23" t="n">
        <v>1</v>
      </c>
      <c r="C202" s="23"/>
    </row>
    <row r="203" customFormat="false" ht="26.25" hidden="false" customHeight="false" outlineLevel="0" collapsed="false">
      <c r="A203" s="23" t="n">
        <v>3</v>
      </c>
      <c r="B203" s="23" t="n">
        <v>2</v>
      </c>
      <c r="C203" s="23"/>
    </row>
    <row r="204" customFormat="false" ht="26.25" hidden="false" customHeight="false" outlineLevel="0" collapsed="false">
      <c r="A204" s="23" t="n">
        <v>3</v>
      </c>
      <c r="B204" s="23" t="n">
        <v>3</v>
      </c>
      <c r="C204" s="23" t="n">
        <v>172</v>
      </c>
    </row>
    <row r="205" customFormat="false" ht="26.25" hidden="false" customHeight="false" outlineLevel="0" collapsed="false">
      <c r="A205" s="23" t="n">
        <v>3</v>
      </c>
      <c r="B205" s="23" t="n">
        <v>4</v>
      </c>
      <c r="C205" s="23" t="n">
        <v>178</v>
      </c>
    </row>
    <row r="206" customFormat="false" ht="26.25" hidden="false" customHeight="false" outlineLevel="0" collapsed="false">
      <c r="A206" s="23" t="n">
        <v>3</v>
      </c>
      <c r="B206" s="23" t="n">
        <v>5</v>
      </c>
      <c r="C206" s="23" t="n">
        <v>180</v>
      </c>
    </row>
    <row r="207" customFormat="false" ht="26.25" hidden="false" customHeight="false" outlineLevel="0" collapsed="false">
      <c r="A207" s="23" t="n">
        <v>3</v>
      </c>
      <c r="B207" s="23" t="n">
        <v>6</v>
      </c>
      <c r="C207" s="23" t="n">
        <v>179</v>
      </c>
    </row>
    <row r="208" customFormat="false" ht="26.25" hidden="false" customHeight="false" outlineLevel="0" collapsed="false">
      <c r="A208" s="23" t="n">
        <v>3</v>
      </c>
      <c r="B208" s="23" t="n">
        <v>7</v>
      </c>
      <c r="C208" s="23" t="n">
        <v>174</v>
      </c>
    </row>
    <row r="209" customFormat="false" ht="26.25" hidden="false" customHeight="false" outlineLevel="0" collapsed="false">
      <c r="A209" s="23" t="n">
        <v>3</v>
      </c>
      <c r="B209" s="23" t="n">
        <v>8</v>
      </c>
      <c r="C209" s="23" t="n">
        <v>173</v>
      </c>
    </row>
    <row r="210" customFormat="false" ht="26.25" hidden="false" customHeight="false" outlineLevel="0" collapsed="false">
      <c r="A210" s="23" t="n">
        <v>3</v>
      </c>
      <c r="B210" s="23" t="n">
        <v>9</v>
      </c>
      <c r="C210" s="23" t="n">
        <v>168</v>
      </c>
    </row>
    <row r="211" customFormat="false" ht="26.25" hidden="false" customHeight="false" outlineLevel="0" collapsed="false">
      <c r="A211" s="23" t="n">
        <v>3</v>
      </c>
      <c r="B211" s="23" t="n">
        <v>10</v>
      </c>
      <c r="C211" s="23" t="n">
        <v>167</v>
      </c>
    </row>
    <row r="212" customFormat="false" ht="26.25" hidden="false" customHeight="false" outlineLevel="0" collapsed="false">
      <c r="A212" s="23" t="n">
        <v>3</v>
      </c>
      <c r="B212" s="23" t="n">
        <v>11</v>
      </c>
      <c r="C212" s="23" t="n">
        <v>162</v>
      </c>
    </row>
    <row r="213" customFormat="false" ht="26.25" hidden="false" customHeight="false" outlineLevel="0" collapsed="false">
      <c r="A213" s="23" t="n">
        <v>3</v>
      </c>
      <c r="B213" s="23" t="n">
        <v>12</v>
      </c>
      <c r="C213" s="23" t="n">
        <v>161</v>
      </c>
    </row>
    <row r="214" customFormat="false" ht="26.25" hidden="false" customHeight="false" outlineLevel="0" collapsed="false">
      <c r="A214" s="23" t="n">
        <v>3</v>
      </c>
      <c r="B214" s="23" t="n">
        <v>13</v>
      </c>
      <c r="C214" s="23" t="n">
        <v>156</v>
      </c>
    </row>
    <row r="215" customFormat="false" ht="26.25" hidden="false" customHeight="false" outlineLevel="0" collapsed="false">
      <c r="A215" s="23" t="n">
        <v>3</v>
      </c>
      <c r="B215" s="23" t="n">
        <v>14</v>
      </c>
      <c r="C215" s="23" t="n">
        <v>155</v>
      </c>
    </row>
    <row r="216" customFormat="false" ht="26.25" hidden="false" customHeight="false" outlineLevel="0" collapsed="false">
      <c r="A216" s="23" t="n">
        <v>3</v>
      </c>
      <c r="B216" s="23" t="n">
        <v>15</v>
      </c>
      <c r="C216" s="23" t="n">
        <v>150</v>
      </c>
    </row>
    <row r="217" customFormat="false" ht="26.25" hidden="false" customHeight="false" outlineLevel="0" collapsed="false">
      <c r="A217" s="23" t="n">
        <v>3</v>
      </c>
      <c r="B217" s="23" t="n">
        <v>16</v>
      </c>
      <c r="C217" s="23" t="n">
        <v>149</v>
      </c>
    </row>
    <row r="218" customFormat="false" ht="26.25" hidden="false" customHeight="false" outlineLevel="0" collapsed="false">
      <c r="A218" s="23" t="n">
        <v>3</v>
      </c>
      <c r="B218" s="23" t="n">
        <v>17</v>
      </c>
      <c r="C218" s="23" t="n">
        <v>144</v>
      </c>
    </row>
    <row r="219" customFormat="false" ht="26.25" hidden="false" customHeight="false" outlineLevel="0" collapsed="false">
      <c r="A219" s="23" t="n">
        <v>3</v>
      </c>
      <c r="B219" s="23" t="n">
        <v>18</v>
      </c>
      <c r="C219" s="23" t="n">
        <v>143</v>
      </c>
    </row>
    <row r="220" customFormat="false" ht="26.25" hidden="false" customHeight="false" outlineLevel="0" collapsed="false">
      <c r="A220" s="23" t="n">
        <v>3</v>
      </c>
      <c r="B220" s="23" t="n">
        <v>19</v>
      </c>
      <c r="C220" s="23" t="n">
        <v>138</v>
      </c>
    </row>
    <row r="221" customFormat="false" ht="26.25" hidden="false" customHeight="false" outlineLevel="0" collapsed="false">
      <c r="A221" s="23" t="n">
        <v>3</v>
      </c>
      <c r="B221" s="23" t="n">
        <v>20</v>
      </c>
      <c r="C221" s="23" t="n">
        <v>137</v>
      </c>
    </row>
    <row r="222" customFormat="false" ht="26.25" hidden="false" customHeight="false" outlineLevel="0" collapsed="false">
      <c r="A222" s="23" t="n">
        <v>3</v>
      </c>
      <c r="B222" s="23" t="n">
        <v>21</v>
      </c>
      <c r="C222" s="23" t="n">
        <v>132</v>
      </c>
    </row>
    <row r="223" customFormat="false" ht="26.25" hidden="false" customHeight="false" outlineLevel="0" collapsed="false">
      <c r="A223" s="23" t="n">
        <v>3</v>
      </c>
      <c r="B223" s="23" t="n">
        <v>22</v>
      </c>
      <c r="C223" s="23" t="n">
        <v>131</v>
      </c>
    </row>
    <row r="224" customFormat="false" ht="26.25" hidden="false" customHeight="false" outlineLevel="0" collapsed="false">
      <c r="A224" s="23" t="n">
        <v>3</v>
      </c>
      <c r="B224" s="23" t="n">
        <v>23</v>
      </c>
      <c r="C224" s="23" t="n">
        <v>126</v>
      </c>
    </row>
    <row r="225" customFormat="false" ht="26.25" hidden="false" customHeight="false" outlineLevel="0" collapsed="false">
      <c r="A225" s="23" t="n">
        <v>3</v>
      </c>
      <c r="B225" s="23" t="n">
        <v>24</v>
      </c>
      <c r="C225" s="23" t="n">
        <v>125</v>
      </c>
    </row>
    <row r="226" customFormat="false" ht="26.25" hidden="false" customHeight="false" outlineLevel="0" collapsed="false">
      <c r="A226" s="23" t="n">
        <v>3</v>
      </c>
      <c r="B226" s="23" t="n">
        <v>25</v>
      </c>
      <c r="C226" s="23" t="n">
        <v>120</v>
      </c>
    </row>
    <row r="227" customFormat="false" ht="26.25" hidden="false" customHeight="false" outlineLevel="0" collapsed="false">
      <c r="A227" s="23" t="n">
        <v>3</v>
      </c>
      <c r="B227" s="23" t="n">
        <v>26</v>
      </c>
      <c r="C227" s="23" t="n">
        <v>119</v>
      </c>
    </row>
    <row r="228" customFormat="false" ht="26.25" hidden="false" customHeight="false" outlineLevel="0" collapsed="false">
      <c r="A228" s="23" t="n">
        <v>3</v>
      </c>
      <c r="B228" s="23" t="n">
        <v>27</v>
      </c>
      <c r="C228" s="23" t="n">
        <v>114</v>
      </c>
    </row>
    <row r="229" customFormat="false" ht="26.25" hidden="false" customHeight="false" outlineLevel="0" collapsed="false">
      <c r="A229" s="23" t="n">
        <v>3</v>
      </c>
      <c r="B229" s="23" t="n">
        <v>28</v>
      </c>
      <c r="C229" s="23" t="n">
        <v>113</v>
      </c>
    </row>
    <row r="230" customFormat="false" ht="26.25" hidden="false" customHeight="false" outlineLevel="0" collapsed="false">
      <c r="A230" s="23" t="n">
        <v>3</v>
      </c>
      <c r="B230" s="23" t="n">
        <v>29</v>
      </c>
      <c r="C230" s="23" t="n">
        <v>108</v>
      </c>
    </row>
    <row r="231" customFormat="false" ht="26.25" hidden="false" customHeight="false" outlineLevel="0" collapsed="false">
      <c r="A231" s="23" t="n">
        <v>3</v>
      </c>
      <c r="B231" s="23" t="n">
        <v>30</v>
      </c>
      <c r="C231" s="23" t="n">
        <v>107</v>
      </c>
    </row>
    <row r="232" customFormat="false" ht="26.25" hidden="false" customHeight="false" outlineLevel="0" collapsed="false">
      <c r="A232" s="23" t="n">
        <v>3</v>
      </c>
      <c r="B232" s="23" t="n">
        <v>31</v>
      </c>
      <c r="C232" s="23" t="n">
        <v>102</v>
      </c>
    </row>
    <row r="233" customFormat="false" ht="26.25" hidden="false" customHeight="false" outlineLevel="0" collapsed="false">
      <c r="A233" s="23" t="n">
        <v>3</v>
      </c>
      <c r="B233" s="23" t="n">
        <v>32</v>
      </c>
      <c r="C233" s="23" t="n">
        <v>101</v>
      </c>
    </row>
    <row r="234" customFormat="false" ht="26.25" hidden="false" customHeight="false" outlineLevel="0" collapsed="false">
      <c r="A234" s="23" t="n">
        <v>3</v>
      </c>
      <c r="B234" s="23" t="n">
        <v>33</v>
      </c>
      <c r="C234" s="23" t="n">
        <v>96</v>
      </c>
    </row>
    <row r="235" customFormat="false" ht="26.25" hidden="false" customHeight="false" outlineLevel="0" collapsed="false">
      <c r="A235" s="23" t="n">
        <v>3</v>
      </c>
      <c r="B235" s="23" t="n">
        <v>34</v>
      </c>
      <c r="C235" s="23" t="n">
        <v>95</v>
      </c>
    </row>
    <row r="236" customFormat="false" ht="26.25" hidden="false" customHeight="false" outlineLevel="0" collapsed="false">
      <c r="A236" s="23" t="n">
        <v>3</v>
      </c>
      <c r="B236" s="23" t="n">
        <v>35</v>
      </c>
      <c r="C236" s="23"/>
    </row>
    <row r="237" customFormat="false" ht="26.25" hidden="false" customHeight="false" outlineLevel="0" collapsed="false">
      <c r="A237" s="23" t="n">
        <v>3</v>
      </c>
      <c r="B237" s="23" t="n">
        <v>36</v>
      </c>
      <c r="C237" s="23"/>
    </row>
    <row r="238" customFormat="false" ht="26.25" hidden="false" customHeight="false" outlineLevel="0" collapsed="false">
      <c r="A238" s="23" t="n">
        <v>3</v>
      </c>
      <c r="B238" s="23" t="n">
        <v>37</v>
      </c>
      <c r="C238" s="23"/>
    </row>
    <row r="239" customFormat="false" ht="26.25" hidden="false" customHeight="false" outlineLevel="0" collapsed="false">
      <c r="A239" s="23" t="n">
        <v>3</v>
      </c>
      <c r="B239" s="23" t="n">
        <v>38</v>
      </c>
      <c r="C239" s="23"/>
    </row>
    <row r="240" customFormat="false" ht="26.25" hidden="false" customHeight="false" outlineLevel="0" collapsed="false">
      <c r="A240" s="23" t="n">
        <v>3</v>
      </c>
      <c r="B240" s="23" t="n">
        <v>39</v>
      </c>
      <c r="C240" s="23"/>
    </row>
    <row r="241" customFormat="false" ht="26.25" hidden="false" customHeight="false" outlineLevel="0" collapsed="false">
      <c r="A241" s="23" t="n">
        <v>3</v>
      </c>
      <c r="B241" s="23" t="n">
        <v>40</v>
      </c>
      <c r="C241" s="23"/>
    </row>
    <row r="242" customFormat="false" ht="26.25" hidden="false" customHeight="false" outlineLevel="0" collapsed="false">
      <c r="A242" s="23" t="n">
        <v>3</v>
      </c>
      <c r="B242" s="23" t="n">
        <v>41</v>
      </c>
      <c r="C242" s="23"/>
    </row>
    <row r="243" customFormat="false" ht="26.25" hidden="false" customHeight="false" outlineLevel="0" collapsed="false">
      <c r="A243" s="23" t="n">
        <v>3</v>
      </c>
      <c r="B243" s="23" t="n">
        <v>42</v>
      </c>
      <c r="C243" s="23"/>
    </row>
    <row r="244" customFormat="false" ht="26.25" hidden="false" customHeight="false" outlineLevel="0" collapsed="false">
      <c r="A244" s="23" t="n">
        <v>3</v>
      </c>
      <c r="B244" s="23" t="n">
        <v>43</v>
      </c>
      <c r="C244" s="23"/>
    </row>
    <row r="245" customFormat="false" ht="26.25" hidden="false" customHeight="false" outlineLevel="0" collapsed="false">
      <c r="A245" s="23" t="n">
        <v>3</v>
      </c>
      <c r="B245" s="23" t="n">
        <v>44</v>
      </c>
      <c r="C245" s="23"/>
    </row>
    <row r="246" customFormat="false" ht="26.25" hidden="false" customHeight="false" outlineLevel="0" collapsed="false">
      <c r="A246" s="23" t="n">
        <v>3</v>
      </c>
      <c r="B246" s="23" t="n">
        <v>45</v>
      </c>
      <c r="C246" s="23"/>
    </row>
    <row r="247" customFormat="false" ht="26.25" hidden="false" customHeight="false" outlineLevel="0" collapsed="false">
      <c r="A247" s="23" t="n">
        <v>3</v>
      </c>
      <c r="B247" s="23" t="n">
        <v>46</v>
      </c>
      <c r="C247" s="23"/>
    </row>
    <row r="248" customFormat="false" ht="26.25" hidden="false" customHeight="false" outlineLevel="0" collapsed="false">
      <c r="A248" s="23" t="n">
        <v>3</v>
      </c>
      <c r="B248" s="23" t="n">
        <v>47</v>
      </c>
      <c r="C248" s="23"/>
    </row>
    <row r="249" customFormat="false" ht="26.25" hidden="false" customHeight="false" outlineLevel="0" collapsed="false">
      <c r="A249" s="23" t="n">
        <v>3</v>
      </c>
      <c r="B249" s="23" t="n">
        <v>48</v>
      </c>
      <c r="C249" s="23"/>
    </row>
    <row r="250" customFormat="false" ht="26.25" hidden="false" customHeight="false" outlineLevel="0" collapsed="false">
      <c r="A250" s="23" t="n">
        <v>3</v>
      </c>
      <c r="B250" s="23" t="n">
        <v>49</v>
      </c>
      <c r="C250" s="23"/>
    </row>
    <row r="251" customFormat="false" ht="26.25" hidden="false" customHeight="false" outlineLevel="0" collapsed="false">
      <c r="A251" s="23" t="n">
        <v>3</v>
      </c>
      <c r="B251" s="23" t="n">
        <v>50</v>
      </c>
      <c r="C251" s="23"/>
    </row>
    <row r="252" customFormat="false" ht="26.25" hidden="false" customHeight="false" outlineLevel="0" collapsed="false">
      <c r="A252" s="23" t="n">
        <v>3</v>
      </c>
      <c r="B252" s="23" t="n">
        <v>51</v>
      </c>
      <c r="C252" s="23"/>
    </row>
    <row r="253" customFormat="false" ht="26.25" hidden="false" customHeight="false" outlineLevel="0" collapsed="false">
      <c r="A253" s="23" t="n">
        <v>3</v>
      </c>
      <c r="B253" s="23" t="n">
        <v>52</v>
      </c>
      <c r="C253" s="23"/>
    </row>
    <row r="254" customFormat="false" ht="26.25" hidden="false" customHeight="false" outlineLevel="0" collapsed="false">
      <c r="A254" s="23" t="n">
        <v>3</v>
      </c>
      <c r="B254" s="23" t="n">
        <v>53</v>
      </c>
      <c r="C254" s="23"/>
    </row>
    <row r="255" customFormat="false" ht="26.25" hidden="false" customHeight="false" outlineLevel="0" collapsed="false">
      <c r="A255" s="23" t="n">
        <v>3</v>
      </c>
      <c r="B255" s="23" t="n">
        <v>54</v>
      </c>
      <c r="C255" s="23"/>
    </row>
    <row r="256" customFormat="false" ht="26.25" hidden="false" customHeight="false" outlineLevel="0" collapsed="false">
      <c r="A256" s="23" t="n">
        <v>3</v>
      </c>
      <c r="B256" s="23" t="n">
        <v>55</v>
      </c>
      <c r="C256" s="23"/>
    </row>
    <row r="257" customFormat="false" ht="26.25" hidden="false" customHeight="false" outlineLevel="0" collapsed="false">
      <c r="A257" s="23" t="n">
        <v>3</v>
      </c>
      <c r="B257" s="23" t="n">
        <v>56</v>
      </c>
      <c r="C257" s="23"/>
    </row>
    <row r="258" customFormat="false" ht="26.25" hidden="false" customHeight="false" outlineLevel="0" collapsed="false">
      <c r="A258" s="23" t="n">
        <v>3</v>
      </c>
      <c r="B258" s="23" t="n">
        <v>57</v>
      </c>
      <c r="C258" s="23"/>
    </row>
    <row r="259" customFormat="false" ht="26.25" hidden="false" customHeight="false" outlineLevel="0" collapsed="false">
      <c r="A259" s="23" t="n">
        <v>3</v>
      </c>
      <c r="B259" s="23" t="n">
        <v>58</v>
      </c>
      <c r="C259" s="23"/>
    </row>
    <row r="260" customFormat="false" ht="26.25" hidden="false" customHeight="false" outlineLevel="0" collapsed="false">
      <c r="A260" s="23" t="n">
        <v>3</v>
      </c>
      <c r="B260" s="23" t="n">
        <v>59</v>
      </c>
      <c r="C260" s="23"/>
    </row>
    <row r="261" customFormat="false" ht="26.25" hidden="false" customHeight="false" outlineLevel="0" collapsed="false">
      <c r="A261" s="23" t="n">
        <v>3</v>
      </c>
      <c r="B261" s="23" t="n">
        <v>60</v>
      </c>
      <c r="C261" s="23"/>
    </row>
    <row r="262" customFormat="false" ht="26.25" hidden="false" customHeight="false" outlineLevel="0" collapsed="false">
      <c r="A262" s="23" t="n">
        <v>3</v>
      </c>
      <c r="B262" s="23" t="n">
        <v>61</v>
      </c>
      <c r="C262" s="23"/>
    </row>
    <row r="263" customFormat="false" ht="26.25" hidden="false" customHeight="false" outlineLevel="0" collapsed="false">
      <c r="A263" s="23" t="n">
        <v>3</v>
      </c>
      <c r="B263" s="23" t="n">
        <v>62</v>
      </c>
      <c r="C263" s="23"/>
    </row>
    <row r="264" customFormat="false" ht="26.25" hidden="false" customHeight="false" outlineLevel="0" collapsed="false">
      <c r="A264" s="23" t="n">
        <v>3</v>
      </c>
      <c r="B264" s="23" t="n">
        <v>63</v>
      </c>
      <c r="C264" s="23"/>
    </row>
    <row r="265" customFormat="false" ht="26.25" hidden="false" customHeight="false" outlineLevel="0" collapsed="false">
      <c r="A265" s="23" t="n">
        <v>3</v>
      </c>
      <c r="B265" s="23" t="n">
        <v>64</v>
      </c>
      <c r="C265" s="23"/>
    </row>
    <row r="266" customFormat="false" ht="26.25" hidden="false" customHeight="false" outlineLevel="0" collapsed="false">
      <c r="A266" s="23" t="n">
        <v>3</v>
      </c>
      <c r="B266" s="23" t="n">
        <v>65</v>
      </c>
      <c r="C266" s="23"/>
    </row>
    <row r="267" customFormat="false" ht="26.25" hidden="false" customHeight="false" outlineLevel="0" collapsed="false">
      <c r="A267" s="23" t="n">
        <v>3</v>
      </c>
      <c r="B267" s="23" t="n">
        <v>66</v>
      </c>
      <c r="C267" s="23"/>
    </row>
    <row r="268" customFormat="false" ht="26.25" hidden="false" customHeight="false" outlineLevel="0" collapsed="false">
      <c r="A268" s="23" t="n">
        <v>3</v>
      </c>
      <c r="B268" s="23" t="n">
        <v>67</v>
      </c>
      <c r="C268" s="23" t="n">
        <v>90</v>
      </c>
    </row>
    <row r="269" customFormat="false" ht="26.25" hidden="false" customHeight="false" outlineLevel="0" collapsed="false">
      <c r="A269" s="23" t="n">
        <v>3</v>
      </c>
      <c r="B269" s="23" t="n">
        <v>68</v>
      </c>
      <c r="C269" s="23" t="n">
        <v>89</v>
      </c>
    </row>
    <row r="270" customFormat="false" ht="26.25" hidden="false" customHeight="false" outlineLevel="0" collapsed="false">
      <c r="A270" s="23" t="n">
        <v>3</v>
      </c>
      <c r="B270" s="23" t="n">
        <v>69</v>
      </c>
      <c r="C270" s="23" t="n">
        <v>84</v>
      </c>
    </row>
    <row r="271" customFormat="false" ht="26.25" hidden="false" customHeight="false" outlineLevel="0" collapsed="false">
      <c r="A271" s="23" t="n">
        <v>3</v>
      </c>
      <c r="B271" s="23" t="n">
        <v>70</v>
      </c>
      <c r="C271" s="23" t="n">
        <v>83</v>
      </c>
    </row>
    <row r="272" customFormat="false" ht="26.25" hidden="false" customHeight="false" outlineLevel="0" collapsed="false">
      <c r="A272" s="23" t="n">
        <v>3</v>
      </c>
      <c r="B272" s="23" t="n">
        <v>71</v>
      </c>
      <c r="C272" s="23" t="n">
        <v>78</v>
      </c>
    </row>
    <row r="273" customFormat="false" ht="26.25" hidden="false" customHeight="false" outlineLevel="0" collapsed="false">
      <c r="A273" s="23" t="n">
        <v>3</v>
      </c>
      <c r="B273" s="23" t="n">
        <v>72</v>
      </c>
      <c r="C273" s="23" t="n">
        <v>77</v>
      </c>
    </row>
    <row r="274" customFormat="false" ht="26.25" hidden="false" customHeight="false" outlineLevel="0" collapsed="false">
      <c r="A274" s="23" t="n">
        <v>3</v>
      </c>
      <c r="B274" s="23" t="n">
        <v>73</v>
      </c>
      <c r="C274" s="23" t="n">
        <v>72</v>
      </c>
    </row>
    <row r="275" customFormat="false" ht="26.25" hidden="false" customHeight="false" outlineLevel="0" collapsed="false">
      <c r="A275" s="23" t="n">
        <v>3</v>
      </c>
      <c r="B275" s="23" t="n">
        <v>74</v>
      </c>
      <c r="C275" s="23" t="n">
        <v>71</v>
      </c>
    </row>
    <row r="276" customFormat="false" ht="26.25" hidden="false" customHeight="false" outlineLevel="0" collapsed="false">
      <c r="A276" s="23" t="n">
        <v>3</v>
      </c>
      <c r="B276" s="23" t="n">
        <v>75</v>
      </c>
      <c r="C276" s="23" t="n">
        <v>66</v>
      </c>
    </row>
    <row r="277" customFormat="false" ht="26.25" hidden="false" customHeight="false" outlineLevel="0" collapsed="false">
      <c r="A277" s="23" t="n">
        <v>3</v>
      </c>
      <c r="B277" s="23" t="n">
        <v>76</v>
      </c>
      <c r="C277" s="23" t="n">
        <v>65</v>
      </c>
    </row>
    <row r="278" customFormat="false" ht="26.25" hidden="false" customHeight="false" outlineLevel="0" collapsed="false">
      <c r="A278" s="23" t="n">
        <v>3</v>
      </c>
      <c r="B278" s="23" t="n">
        <v>77</v>
      </c>
      <c r="C278" s="23" t="n">
        <v>60</v>
      </c>
    </row>
    <row r="279" customFormat="false" ht="26.25" hidden="false" customHeight="false" outlineLevel="0" collapsed="false">
      <c r="A279" s="23" t="n">
        <v>3</v>
      </c>
      <c r="B279" s="23" t="n">
        <v>78</v>
      </c>
      <c r="C279" s="23" t="n">
        <v>59</v>
      </c>
    </row>
    <row r="280" customFormat="false" ht="26.25" hidden="false" customHeight="false" outlineLevel="0" collapsed="false">
      <c r="A280" s="23" t="n">
        <v>3</v>
      </c>
      <c r="B280" s="23" t="n">
        <v>79</v>
      </c>
      <c r="C280" s="23" t="n">
        <v>54</v>
      </c>
    </row>
    <row r="281" customFormat="false" ht="26.25" hidden="false" customHeight="false" outlineLevel="0" collapsed="false">
      <c r="A281" s="23" t="n">
        <v>3</v>
      </c>
      <c r="B281" s="23" t="n">
        <v>80</v>
      </c>
      <c r="C281" s="23" t="n">
        <v>53</v>
      </c>
    </row>
    <row r="282" customFormat="false" ht="26.25" hidden="false" customHeight="false" outlineLevel="0" collapsed="false">
      <c r="A282" s="23" t="n">
        <v>3</v>
      </c>
      <c r="B282" s="23" t="n">
        <v>81</v>
      </c>
      <c r="C282" s="23" t="n">
        <v>48</v>
      </c>
    </row>
    <row r="283" customFormat="false" ht="26.25" hidden="false" customHeight="false" outlineLevel="0" collapsed="false">
      <c r="A283" s="23" t="n">
        <v>3</v>
      </c>
      <c r="B283" s="23" t="n">
        <v>82</v>
      </c>
      <c r="C283" s="23" t="n">
        <v>47</v>
      </c>
    </row>
    <row r="284" customFormat="false" ht="26.25" hidden="false" customHeight="false" outlineLevel="0" collapsed="false">
      <c r="A284" s="23" t="n">
        <v>3</v>
      </c>
      <c r="B284" s="23" t="n">
        <v>83</v>
      </c>
      <c r="C284" s="23" t="n">
        <v>42</v>
      </c>
    </row>
    <row r="285" customFormat="false" ht="26.25" hidden="false" customHeight="false" outlineLevel="0" collapsed="false">
      <c r="A285" s="23" t="n">
        <v>3</v>
      </c>
      <c r="B285" s="23" t="n">
        <v>84</v>
      </c>
      <c r="C285" s="23" t="n">
        <v>41</v>
      </c>
    </row>
    <row r="286" customFormat="false" ht="26.25" hidden="false" customHeight="false" outlineLevel="0" collapsed="false">
      <c r="A286" s="23" t="n">
        <v>3</v>
      </c>
      <c r="B286" s="23" t="n">
        <v>85</v>
      </c>
      <c r="C286" s="23" t="n">
        <v>36</v>
      </c>
    </row>
    <row r="287" customFormat="false" ht="26.25" hidden="false" customHeight="false" outlineLevel="0" collapsed="false">
      <c r="A287" s="23" t="n">
        <v>3</v>
      </c>
      <c r="B287" s="23" t="n">
        <v>86</v>
      </c>
      <c r="C287" s="23" t="n">
        <v>35</v>
      </c>
    </row>
    <row r="288" customFormat="false" ht="26.25" hidden="false" customHeight="false" outlineLevel="0" collapsed="false">
      <c r="A288" s="23" t="n">
        <v>3</v>
      </c>
      <c r="B288" s="23" t="n">
        <v>87</v>
      </c>
      <c r="C288" s="23" t="n">
        <v>30</v>
      </c>
    </row>
    <row r="289" customFormat="false" ht="26.25" hidden="false" customHeight="false" outlineLevel="0" collapsed="false">
      <c r="A289" s="23" t="n">
        <v>3</v>
      </c>
      <c r="B289" s="23" t="n">
        <v>88</v>
      </c>
      <c r="C289" s="23" t="n">
        <v>29</v>
      </c>
    </row>
    <row r="290" customFormat="false" ht="26.25" hidden="false" customHeight="false" outlineLevel="0" collapsed="false">
      <c r="A290" s="23" t="n">
        <v>3</v>
      </c>
      <c r="B290" s="23" t="n">
        <v>89</v>
      </c>
      <c r="C290" s="23" t="n">
        <v>24</v>
      </c>
    </row>
    <row r="291" customFormat="false" ht="26.25" hidden="false" customHeight="false" outlineLevel="0" collapsed="false">
      <c r="A291" s="23" t="n">
        <v>3</v>
      </c>
      <c r="B291" s="23" t="n">
        <v>90</v>
      </c>
      <c r="C291" s="23" t="n">
        <v>23</v>
      </c>
    </row>
    <row r="292" customFormat="false" ht="26.25" hidden="false" customHeight="false" outlineLevel="0" collapsed="false">
      <c r="A292" s="23" t="n">
        <v>3</v>
      </c>
      <c r="B292" s="23" t="n">
        <v>91</v>
      </c>
      <c r="C292" s="23" t="n">
        <v>18</v>
      </c>
    </row>
    <row r="293" customFormat="false" ht="26.25" hidden="false" customHeight="false" outlineLevel="0" collapsed="false">
      <c r="A293" s="23" t="n">
        <v>3</v>
      </c>
      <c r="B293" s="23" t="n">
        <v>92</v>
      </c>
      <c r="C293" s="23" t="n">
        <v>17</v>
      </c>
    </row>
    <row r="294" customFormat="false" ht="26.25" hidden="false" customHeight="false" outlineLevel="0" collapsed="false">
      <c r="A294" s="23" t="n">
        <v>3</v>
      </c>
      <c r="B294" s="23" t="n">
        <v>93</v>
      </c>
      <c r="C294" s="23" t="n">
        <v>12</v>
      </c>
    </row>
    <row r="295" customFormat="false" ht="26.25" hidden="false" customHeight="false" outlineLevel="0" collapsed="false">
      <c r="A295" s="23" t="n">
        <v>3</v>
      </c>
      <c r="B295" s="23" t="n">
        <v>94</v>
      </c>
      <c r="C295" s="23" t="n">
        <v>11</v>
      </c>
    </row>
    <row r="296" customFormat="false" ht="26.25" hidden="false" customHeight="false" outlineLevel="0" collapsed="false">
      <c r="A296" s="23" t="n">
        <v>3</v>
      </c>
      <c r="B296" s="23" t="n">
        <v>95</v>
      </c>
      <c r="C296" s="23" t="n">
        <v>6</v>
      </c>
    </row>
    <row r="297" customFormat="false" ht="26.25" hidden="false" customHeight="false" outlineLevel="0" collapsed="false">
      <c r="A297" s="23" t="n">
        <v>3</v>
      </c>
      <c r="B297" s="23" t="n">
        <v>96</v>
      </c>
      <c r="C297" s="23" t="n">
        <v>5</v>
      </c>
    </row>
    <row r="298" customFormat="false" ht="26.25" hidden="false" customHeight="false" outlineLevel="0" collapsed="false">
      <c r="A298" s="23" t="n">
        <v>3</v>
      </c>
      <c r="B298" s="23" t="n">
        <v>97</v>
      </c>
      <c r="C298" s="23" t="n">
        <v>10</v>
      </c>
    </row>
    <row r="299" customFormat="false" ht="26.25" hidden="false" customHeight="false" outlineLevel="0" collapsed="false">
      <c r="A299" s="23" t="n">
        <v>3</v>
      </c>
      <c r="B299" s="23" t="n">
        <v>98</v>
      </c>
      <c r="C299" s="23" t="n">
        <v>4</v>
      </c>
    </row>
    <row r="300" customFormat="false" ht="26.25" hidden="false" customHeight="false" outlineLevel="0" collapsed="false">
      <c r="A300" s="23" t="n">
        <v>3</v>
      </c>
      <c r="B300" s="23" t="n">
        <v>99</v>
      </c>
      <c r="C300" s="23"/>
    </row>
    <row r="301" customFormat="false" ht="26.25" hidden="false" customHeight="false" outlineLevel="0" collapsed="false">
      <c r="A301" s="23" t="n">
        <v>3</v>
      </c>
      <c r="B301" s="23" t="n">
        <v>100</v>
      </c>
      <c r="C301" s="23"/>
    </row>
    <row r="302" customFormat="false" ht="26.25" hidden="false" customHeight="false" outlineLevel="0" collapsed="false">
      <c r="A302" s="24" t="n">
        <v>4</v>
      </c>
      <c r="B302" s="24" t="n">
        <v>1</v>
      </c>
      <c r="C302" s="24"/>
    </row>
    <row r="303" customFormat="false" ht="26.25" hidden="false" customHeight="false" outlineLevel="0" collapsed="false">
      <c r="A303" s="24" t="n">
        <v>4</v>
      </c>
      <c r="B303" s="24" t="n">
        <v>2</v>
      </c>
      <c r="C303" s="24"/>
    </row>
    <row r="304" customFormat="false" ht="26.25" hidden="false" customHeight="false" outlineLevel="0" collapsed="false">
      <c r="A304" s="24" t="n">
        <v>4</v>
      </c>
      <c r="B304" s="24" t="n">
        <v>3</v>
      </c>
      <c r="C304" s="24" t="n">
        <v>171</v>
      </c>
    </row>
    <row r="305" customFormat="false" ht="26.25" hidden="false" customHeight="false" outlineLevel="0" collapsed="false">
      <c r="A305" s="24" t="n">
        <v>4</v>
      </c>
      <c r="B305" s="24" t="n">
        <v>4</v>
      </c>
      <c r="C305" s="24" t="n">
        <v>177</v>
      </c>
    </row>
    <row r="306" customFormat="false" ht="26.25" hidden="false" customHeight="false" outlineLevel="0" collapsed="false">
      <c r="A306" s="24" t="n">
        <v>4</v>
      </c>
      <c r="B306" s="24" t="n">
        <v>5</v>
      </c>
      <c r="C306" s="24" t="n">
        <v>176</v>
      </c>
    </row>
    <row r="307" customFormat="false" ht="26.25" hidden="false" customHeight="false" outlineLevel="0" collapsed="false">
      <c r="A307" s="24" t="n">
        <v>4</v>
      </c>
      <c r="B307" s="24" t="n">
        <v>6</v>
      </c>
      <c r="C307" s="24" t="n">
        <v>175</v>
      </c>
    </row>
    <row r="308" customFormat="false" ht="26.25" hidden="false" customHeight="false" outlineLevel="0" collapsed="false">
      <c r="A308" s="24" t="n">
        <v>4</v>
      </c>
      <c r="B308" s="24" t="n">
        <v>7</v>
      </c>
      <c r="C308" s="24" t="n">
        <v>170</v>
      </c>
    </row>
    <row r="309" customFormat="false" ht="26.25" hidden="false" customHeight="false" outlineLevel="0" collapsed="false">
      <c r="A309" s="24" t="n">
        <v>4</v>
      </c>
      <c r="B309" s="24" t="n">
        <v>8</v>
      </c>
      <c r="C309" s="24" t="n">
        <v>169</v>
      </c>
    </row>
    <row r="310" customFormat="false" ht="26.25" hidden="false" customHeight="false" outlineLevel="0" collapsed="false">
      <c r="A310" s="24" t="n">
        <v>4</v>
      </c>
      <c r="B310" s="24" t="n">
        <v>9</v>
      </c>
      <c r="C310" s="24" t="n">
        <v>164</v>
      </c>
    </row>
    <row r="311" customFormat="false" ht="26.25" hidden="false" customHeight="false" outlineLevel="0" collapsed="false">
      <c r="A311" s="24" t="n">
        <v>4</v>
      </c>
      <c r="B311" s="24" t="n">
        <v>10</v>
      </c>
      <c r="C311" s="24" t="n">
        <v>163</v>
      </c>
    </row>
    <row r="312" customFormat="false" ht="26.25" hidden="false" customHeight="false" outlineLevel="0" collapsed="false">
      <c r="A312" s="24" t="n">
        <v>4</v>
      </c>
      <c r="B312" s="24" t="n">
        <v>11</v>
      </c>
      <c r="C312" s="24" t="n">
        <v>158</v>
      </c>
    </row>
    <row r="313" customFormat="false" ht="26.25" hidden="false" customHeight="false" outlineLevel="0" collapsed="false">
      <c r="A313" s="24" t="n">
        <v>4</v>
      </c>
      <c r="B313" s="24" t="n">
        <v>12</v>
      </c>
      <c r="C313" s="24" t="n">
        <v>157</v>
      </c>
    </row>
    <row r="314" customFormat="false" ht="26.25" hidden="false" customHeight="false" outlineLevel="0" collapsed="false">
      <c r="A314" s="24" t="n">
        <v>4</v>
      </c>
      <c r="B314" s="24" t="n">
        <v>13</v>
      </c>
      <c r="C314" s="24" t="n">
        <v>152</v>
      </c>
    </row>
    <row r="315" customFormat="false" ht="26.25" hidden="false" customHeight="false" outlineLevel="0" collapsed="false">
      <c r="A315" s="24" t="n">
        <v>4</v>
      </c>
      <c r="B315" s="24" t="n">
        <v>14</v>
      </c>
      <c r="C315" s="24" t="n">
        <v>151</v>
      </c>
    </row>
    <row r="316" customFormat="false" ht="26.25" hidden="false" customHeight="false" outlineLevel="0" collapsed="false">
      <c r="A316" s="24" t="n">
        <v>4</v>
      </c>
      <c r="B316" s="24" t="n">
        <v>15</v>
      </c>
      <c r="C316" s="24" t="n">
        <v>146</v>
      </c>
    </row>
    <row r="317" customFormat="false" ht="26.25" hidden="false" customHeight="false" outlineLevel="0" collapsed="false">
      <c r="A317" s="24" t="n">
        <v>4</v>
      </c>
      <c r="B317" s="24" t="n">
        <v>16</v>
      </c>
      <c r="C317" s="24" t="n">
        <v>145</v>
      </c>
    </row>
    <row r="318" customFormat="false" ht="26.25" hidden="false" customHeight="false" outlineLevel="0" collapsed="false">
      <c r="A318" s="24" t="n">
        <v>4</v>
      </c>
      <c r="B318" s="24" t="n">
        <v>17</v>
      </c>
      <c r="C318" s="24" t="n">
        <v>140</v>
      </c>
    </row>
    <row r="319" customFormat="false" ht="26.25" hidden="false" customHeight="false" outlineLevel="0" collapsed="false">
      <c r="A319" s="24" t="n">
        <v>4</v>
      </c>
      <c r="B319" s="24" t="n">
        <v>18</v>
      </c>
      <c r="C319" s="24" t="n">
        <v>139</v>
      </c>
    </row>
    <row r="320" customFormat="false" ht="26.25" hidden="false" customHeight="false" outlineLevel="0" collapsed="false">
      <c r="A320" s="24" t="n">
        <v>4</v>
      </c>
      <c r="B320" s="24" t="n">
        <v>19</v>
      </c>
      <c r="C320" s="24" t="n">
        <v>134</v>
      </c>
    </row>
    <row r="321" customFormat="false" ht="26.25" hidden="false" customHeight="false" outlineLevel="0" collapsed="false">
      <c r="A321" s="24" t="n">
        <v>4</v>
      </c>
      <c r="B321" s="24" t="n">
        <v>20</v>
      </c>
      <c r="C321" s="24" t="n">
        <v>133</v>
      </c>
    </row>
    <row r="322" customFormat="false" ht="26.25" hidden="false" customHeight="false" outlineLevel="0" collapsed="false">
      <c r="A322" s="24" t="n">
        <v>4</v>
      </c>
      <c r="B322" s="24" t="n">
        <v>21</v>
      </c>
      <c r="C322" s="24" t="n">
        <v>128</v>
      </c>
    </row>
    <row r="323" customFormat="false" ht="26.25" hidden="false" customHeight="false" outlineLevel="0" collapsed="false">
      <c r="A323" s="24" t="n">
        <v>4</v>
      </c>
      <c r="B323" s="24" t="n">
        <v>22</v>
      </c>
      <c r="C323" s="24" t="n">
        <v>127</v>
      </c>
    </row>
    <row r="324" customFormat="false" ht="26.25" hidden="false" customHeight="false" outlineLevel="0" collapsed="false">
      <c r="A324" s="24" t="n">
        <v>4</v>
      </c>
      <c r="B324" s="24" t="n">
        <v>23</v>
      </c>
      <c r="C324" s="24" t="n">
        <v>122</v>
      </c>
    </row>
    <row r="325" customFormat="false" ht="26.25" hidden="false" customHeight="false" outlineLevel="0" collapsed="false">
      <c r="A325" s="24" t="n">
        <v>4</v>
      </c>
      <c r="B325" s="24" t="n">
        <v>24</v>
      </c>
      <c r="C325" s="24" t="n">
        <v>121</v>
      </c>
    </row>
    <row r="326" customFormat="false" ht="26.25" hidden="false" customHeight="false" outlineLevel="0" collapsed="false">
      <c r="A326" s="24" t="n">
        <v>4</v>
      </c>
      <c r="B326" s="24" t="n">
        <v>25</v>
      </c>
      <c r="C326" s="24" t="n">
        <v>116</v>
      </c>
    </row>
    <row r="327" customFormat="false" ht="26.25" hidden="false" customHeight="false" outlineLevel="0" collapsed="false">
      <c r="A327" s="24" t="n">
        <v>4</v>
      </c>
      <c r="B327" s="24" t="n">
        <v>26</v>
      </c>
      <c r="C327" s="24" t="n">
        <v>115</v>
      </c>
    </row>
    <row r="328" customFormat="false" ht="26.25" hidden="false" customHeight="false" outlineLevel="0" collapsed="false">
      <c r="A328" s="24" t="n">
        <v>4</v>
      </c>
      <c r="B328" s="24" t="n">
        <v>27</v>
      </c>
      <c r="C328" s="24" t="n">
        <v>110</v>
      </c>
    </row>
    <row r="329" customFormat="false" ht="26.25" hidden="false" customHeight="false" outlineLevel="0" collapsed="false">
      <c r="A329" s="24" t="n">
        <v>4</v>
      </c>
      <c r="B329" s="24" t="n">
        <v>28</v>
      </c>
      <c r="C329" s="24" t="n">
        <v>109</v>
      </c>
    </row>
    <row r="330" customFormat="false" ht="26.25" hidden="false" customHeight="false" outlineLevel="0" collapsed="false">
      <c r="A330" s="24" t="n">
        <v>4</v>
      </c>
      <c r="B330" s="24" t="n">
        <v>29</v>
      </c>
      <c r="C330" s="24" t="n">
        <v>104</v>
      </c>
    </row>
    <row r="331" customFormat="false" ht="26.25" hidden="false" customHeight="false" outlineLevel="0" collapsed="false">
      <c r="A331" s="24" t="n">
        <v>4</v>
      </c>
      <c r="B331" s="24" t="n">
        <v>30</v>
      </c>
      <c r="C331" s="24" t="n">
        <v>103</v>
      </c>
    </row>
    <row r="332" customFormat="false" ht="26.25" hidden="false" customHeight="false" outlineLevel="0" collapsed="false">
      <c r="A332" s="24" t="n">
        <v>4</v>
      </c>
      <c r="B332" s="24" t="n">
        <v>31</v>
      </c>
      <c r="C332" s="24" t="n">
        <v>98</v>
      </c>
    </row>
    <row r="333" customFormat="false" ht="26.25" hidden="false" customHeight="false" outlineLevel="0" collapsed="false">
      <c r="A333" s="24" t="n">
        <v>4</v>
      </c>
      <c r="B333" s="24" t="n">
        <v>32</v>
      </c>
      <c r="C333" s="24" t="n">
        <v>97</v>
      </c>
    </row>
    <row r="334" customFormat="false" ht="26.25" hidden="false" customHeight="false" outlineLevel="0" collapsed="false">
      <c r="A334" s="24" t="n">
        <v>4</v>
      </c>
      <c r="B334" s="24" t="n">
        <v>33</v>
      </c>
      <c r="C334" s="24" t="n">
        <v>92</v>
      </c>
    </row>
    <row r="335" customFormat="false" ht="26.25" hidden="false" customHeight="false" outlineLevel="0" collapsed="false">
      <c r="A335" s="24" t="n">
        <v>4</v>
      </c>
      <c r="B335" s="24" t="n">
        <v>34</v>
      </c>
      <c r="C335" s="24" t="n">
        <v>91</v>
      </c>
    </row>
    <row r="336" customFormat="false" ht="26.25" hidden="false" customHeight="false" outlineLevel="0" collapsed="false">
      <c r="A336" s="24" t="n">
        <v>4</v>
      </c>
      <c r="B336" s="24" t="n">
        <v>35</v>
      </c>
      <c r="C336" s="24"/>
    </row>
    <row r="337" customFormat="false" ht="26.25" hidden="false" customHeight="false" outlineLevel="0" collapsed="false">
      <c r="A337" s="24" t="n">
        <v>4</v>
      </c>
      <c r="B337" s="24" t="n">
        <v>36</v>
      </c>
      <c r="C337" s="24"/>
    </row>
    <row r="338" customFormat="false" ht="26.25" hidden="false" customHeight="false" outlineLevel="0" collapsed="false">
      <c r="A338" s="24" t="n">
        <v>4</v>
      </c>
      <c r="B338" s="24" t="n">
        <v>37</v>
      </c>
      <c r="C338" s="24"/>
    </row>
    <row r="339" customFormat="false" ht="26.25" hidden="false" customHeight="false" outlineLevel="0" collapsed="false">
      <c r="A339" s="24" t="n">
        <v>4</v>
      </c>
      <c r="B339" s="24" t="n">
        <v>38</v>
      </c>
      <c r="C339" s="24"/>
    </row>
    <row r="340" customFormat="false" ht="26.25" hidden="false" customHeight="false" outlineLevel="0" collapsed="false">
      <c r="A340" s="24" t="n">
        <v>4</v>
      </c>
      <c r="B340" s="24" t="n">
        <v>39</v>
      </c>
      <c r="C340" s="24"/>
    </row>
    <row r="341" customFormat="false" ht="26.25" hidden="false" customHeight="false" outlineLevel="0" collapsed="false">
      <c r="A341" s="24" t="n">
        <v>4</v>
      </c>
      <c r="B341" s="24" t="n">
        <v>40</v>
      </c>
      <c r="C341" s="24"/>
    </row>
    <row r="342" customFormat="false" ht="26.25" hidden="false" customHeight="false" outlineLevel="0" collapsed="false">
      <c r="A342" s="24" t="n">
        <v>4</v>
      </c>
      <c r="B342" s="24" t="n">
        <v>41</v>
      </c>
      <c r="C342" s="24"/>
    </row>
    <row r="343" customFormat="false" ht="26.25" hidden="false" customHeight="false" outlineLevel="0" collapsed="false">
      <c r="A343" s="24" t="n">
        <v>4</v>
      </c>
      <c r="B343" s="24" t="n">
        <v>42</v>
      </c>
      <c r="C343" s="24"/>
    </row>
    <row r="344" customFormat="false" ht="26.25" hidden="false" customHeight="false" outlineLevel="0" collapsed="false">
      <c r="A344" s="24" t="n">
        <v>4</v>
      </c>
      <c r="B344" s="24" t="n">
        <v>43</v>
      </c>
      <c r="C344" s="24"/>
    </row>
    <row r="345" customFormat="false" ht="26.25" hidden="false" customHeight="false" outlineLevel="0" collapsed="false">
      <c r="A345" s="24" t="n">
        <v>4</v>
      </c>
      <c r="B345" s="24" t="n">
        <v>44</v>
      </c>
      <c r="C345" s="24"/>
    </row>
    <row r="346" customFormat="false" ht="26.25" hidden="false" customHeight="false" outlineLevel="0" collapsed="false">
      <c r="A346" s="24" t="n">
        <v>4</v>
      </c>
      <c r="B346" s="24" t="n">
        <v>45</v>
      </c>
      <c r="C346" s="24"/>
    </row>
    <row r="347" customFormat="false" ht="26.25" hidden="false" customHeight="false" outlineLevel="0" collapsed="false">
      <c r="A347" s="24" t="n">
        <v>4</v>
      </c>
      <c r="B347" s="24" t="n">
        <v>46</v>
      </c>
      <c r="C347" s="24"/>
    </row>
    <row r="348" customFormat="false" ht="26.25" hidden="false" customHeight="false" outlineLevel="0" collapsed="false">
      <c r="A348" s="24" t="n">
        <v>4</v>
      </c>
      <c r="B348" s="24" t="n">
        <v>47</v>
      </c>
      <c r="C348" s="24"/>
    </row>
    <row r="349" customFormat="false" ht="26.25" hidden="false" customHeight="false" outlineLevel="0" collapsed="false">
      <c r="A349" s="24" t="n">
        <v>4</v>
      </c>
      <c r="B349" s="24" t="n">
        <v>48</v>
      </c>
      <c r="C349" s="24"/>
    </row>
    <row r="350" customFormat="false" ht="26.25" hidden="false" customHeight="false" outlineLevel="0" collapsed="false">
      <c r="A350" s="24" t="n">
        <v>4</v>
      </c>
      <c r="B350" s="24" t="n">
        <v>49</v>
      </c>
      <c r="C350" s="24"/>
    </row>
    <row r="351" customFormat="false" ht="26.25" hidden="false" customHeight="false" outlineLevel="0" collapsed="false">
      <c r="A351" s="24" t="n">
        <v>4</v>
      </c>
      <c r="B351" s="24" t="n">
        <v>50</v>
      </c>
      <c r="C351" s="24"/>
    </row>
    <row r="352" customFormat="false" ht="26.25" hidden="false" customHeight="false" outlineLevel="0" collapsed="false">
      <c r="A352" s="24" t="n">
        <v>4</v>
      </c>
      <c r="B352" s="24" t="n">
        <v>51</v>
      </c>
      <c r="C352" s="24"/>
    </row>
    <row r="353" customFormat="false" ht="26.25" hidden="false" customHeight="false" outlineLevel="0" collapsed="false">
      <c r="A353" s="24" t="n">
        <v>4</v>
      </c>
      <c r="B353" s="24" t="n">
        <v>52</v>
      </c>
      <c r="C353" s="24"/>
    </row>
    <row r="354" customFormat="false" ht="26.25" hidden="false" customHeight="false" outlineLevel="0" collapsed="false">
      <c r="A354" s="24" t="n">
        <v>4</v>
      </c>
      <c r="B354" s="24" t="n">
        <v>53</v>
      </c>
      <c r="C354" s="24"/>
    </row>
    <row r="355" customFormat="false" ht="26.25" hidden="false" customHeight="false" outlineLevel="0" collapsed="false">
      <c r="A355" s="24" t="n">
        <v>4</v>
      </c>
      <c r="B355" s="24" t="n">
        <v>54</v>
      </c>
      <c r="C355" s="24"/>
    </row>
    <row r="356" customFormat="false" ht="26.25" hidden="false" customHeight="false" outlineLevel="0" collapsed="false">
      <c r="A356" s="24" t="n">
        <v>4</v>
      </c>
      <c r="B356" s="24" t="n">
        <v>55</v>
      </c>
      <c r="C356" s="24"/>
    </row>
    <row r="357" customFormat="false" ht="26.25" hidden="false" customHeight="false" outlineLevel="0" collapsed="false">
      <c r="A357" s="24" t="n">
        <v>4</v>
      </c>
      <c r="B357" s="24" t="n">
        <v>56</v>
      </c>
      <c r="C357" s="24"/>
    </row>
    <row r="358" customFormat="false" ht="26.25" hidden="false" customHeight="false" outlineLevel="0" collapsed="false">
      <c r="A358" s="24" t="n">
        <v>4</v>
      </c>
      <c r="B358" s="24" t="n">
        <v>57</v>
      </c>
      <c r="C358" s="24"/>
    </row>
    <row r="359" customFormat="false" ht="26.25" hidden="false" customHeight="false" outlineLevel="0" collapsed="false">
      <c r="A359" s="24" t="n">
        <v>4</v>
      </c>
      <c r="B359" s="24" t="n">
        <v>58</v>
      </c>
      <c r="C359" s="24"/>
    </row>
    <row r="360" customFormat="false" ht="26.25" hidden="false" customHeight="false" outlineLevel="0" collapsed="false">
      <c r="A360" s="24" t="n">
        <v>4</v>
      </c>
      <c r="B360" s="24" t="n">
        <v>59</v>
      </c>
      <c r="C360" s="24"/>
    </row>
    <row r="361" customFormat="false" ht="26.25" hidden="false" customHeight="false" outlineLevel="0" collapsed="false">
      <c r="A361" s="24" t="n">
        <v>4</v>
      </c>
      <c r="B361" s="24" t="n">
        <v>60</v>
      </c>
      <c r="C361" s="24"/>
    </row>
    <row r="362" customFormat="false" ht="26.25" hidden="false" customHeight="false" outlineLevel="0" collapsed="false">
      <c r="A362" s="24" t="n">
        <v>4</v>
      </c>
      <c r="B362" s="24" t="n">
        <v>61</v>
      </c>
      <c r="C362" s="24"/>
    </row>
    <row r="363" customFormat="false" ht="26.25" hidden="false" customHeight="false" outlineLevel="0" collapsed="false">
      <c r="A363" s="24" t="n">
        <v>4</v>
      </c>
      <c r="B363" s="24" t="n">
        <v>62</v>
      </c>
      <c r="C363" s="24"/>
    </row>
    <row r="364" customFormat="false" ht="26.25" hidden="false" customHeight="false" outlineLevel="0" collapsed="false">
      <c r="A364" s="24" t="n">
        <v>4</v>
      </c>
      <c r="B364" s="24" t="n">
        <v>63</v>
      </c>
      <c r="C364" s="24"/>
    </row>
    <row r="365" customFormat="false" ht="26.25" hidden="false" customHeight="false" outlineLevel="0" collapsed="false">
      <c r="A365" s="24" t="n">
        <v>4</v>
      </c>
      <c r="B365" s="24" t="n">
        <v>64</v>
      </c>
      <c r="C365" s="24"/>
    </row>
    <row r="366" customFormat="false" ht="26.25" hidden="false" customHeight="false" outlineLevel="0" collapsed="false">
      <c r="A366" s="24" t="n">
        <v>4</v>
      </c>
      <c r="B366" s="24" t="n">
        <v>65</v>
      </c>
      <c r="C366" s="24"/>
    </row>
    <row r="367" customFormat="false" ht="26.25" hidden="false" customHeight="false" outlineLevel="0" collapsed="false">
      <c r="A367" s="24" t="n">
        <v>4</v>
      </c>
      <c r="B367" s="24" t="n">
        <v>66</v>
      </c>
      <c r="C367" s="24"/>
    </row>
    <row r="368" customFormat="false" ht="26.25" hidden="false" customHeight="false" outlineLevel="0" collapsed="false">
      <c r="A368" s="24" t="n">
        <v>4</v>
      </c>
      <c r="B368" s="24" t="n">
        <v>67</v>
      </c>
      <c r="C368" s="24" t="n">
        <v>86</v>
      </c>
    </row>
    <row r="369" customFormat="false" ht="26.25" hidden="false" customHeight="false" outlineLevel="0" collapsed="false">
      <c r="A369" s="24" t="n">
        <v>4</v>
      </c>
      <c r="B369" s="24" t="n">
        <v>68</v>
      </c>
      <c r="C369" s="24" t="n">
        <v>85</v>
      </c>
    </row>
    <row r="370" customFormat="false" ht="26.25" hidden="false" customHeight="false" outlineLevel="0" collapsed="false">
      <c r="A370" s="24" t="n">
        <v>4</v>
      </c>
      <c r="B370" s="24" t="n">
        <v>69</v>
      </c>
      <c r="C370" s="24" t="n">
        <v>80</v>
      </c>
    </row>
    <row r="371" customFormat="false" ht="26.25" hidden="false" customHeight="false" outlineLevel="0" collapsed="false">
      <c r="A371" s="24" t="n">
        <v>4</v>
      </c>
      <c r="B371" s="24" t="n">
        <v>70</v>
      </c>
      <c r="C371" s="24" t="n">
        <v>79</v>
      </c>
    </row>
    <row r="372" customFormat="false" ht="26.25" hidden="false" customHeight="false" outlineLevel="0" collapsed="false">
      <c r="A372" s="24" t="n">
        <v>4</v>
      </c>
      <c r="B372" s="24" t="n">
        <v>71</v>
      </c>
      <c r="C372" s="24" t="n">
        <v>74</v>
      </c>
    </row>
    <row r="373" customFormat="false" ht="26.25" hidden="false" customHeight="false" outlineLevel="0" collapsed="false">
      <c r="A373" s="24" t="n">
        <v>4</v>
      </c>
      <c r="B373" s="24" t="n">
        <v>72</v>
      </c>
      <c r="C373" s="24" t="n">
        <v>73</v>
      </c>
    </row>
    <row r="374" customFormat="false" ht="26.25" hidden="false" customHeight="false" outlineLevel="0" collapsed="false">
      <c r="A374" s="24" t="n">
        <v>4</v>
      </c>
      <c r="B374" s="24" t="n">
        <v>73</v>
      </c>
      <c r="C374" s="24" t="n">
        <v>68</v>
      </c>
    </row>
    <row r="375" customFormat="false" ht="26.25" hidden="false" customHeight="false" outlineLevel="0" collapsed="false">
      <c r="A375" s="24" t="n">
        <v>4</v>
      </c>
      <c r="B375" s="24" t="n">
        <v>74</v>
      </c>
      <c r="C375" s="24" t="n">
        <v>67</v>
      </c>
    </row>
    <row r="376" customFormat="false" ht="26.25" hidden="false" customHeight="false" outlineLevel="0" collapsed="false">
      <c r="A376" s="24" t="n">
        <v>4</v>
      </c>
      <c r="B376" s="24" t="n">
        <v>75</v>
      </c>
      <c r="C376" s="24" t="n">
        <v>62</v>
      </c>
    </row>
    <row r="377" customFormat="false" ht="26.25" hidden="false" customHeight="false" outlineLevel="0" collapsed="false">
      <c r="A377" s="24" t="n">
        <v>4</v>
      </c>
      <c r="B377" s="24" t="n">
        <v>76</v>
      </c>
      <c r="C377" s="24" t="n">
        <v>61</v>
      </c>
    </row>
    <row r="378" customFormat="false" ht="26.25" hidden="false" customHeight="false" outlineLevel="0" collapsed="false">
      <c r="A378" s="24" t="n">
        <v>4</v>
      </c>
      <c r="B378" s="24" t="n">
        <v>77</v>
      </c>
      <c r="C378" s="24" t="n">
        <v>56</v>
      </c>
    </row>
    <row r="379" customFormat="false" ht="26.25" hidden="false" customHeight="false" outlineLevel="0" collapsed="false">
      <c r="A379" s="24" t="n">
        <v>4</v>
      </c>
      <c r="B379" s="24" t="n">
        <v>78</v>
      </c>
      <c r="C379" s="24" t="n">
        <v>55</v>
      </c>
    </row>
    <row r="380" customFormat="false" ht="26.25" hidden="false" customHeight="false" outlineLevel="0" collapsed="false">
      <c r="A380" s="24" t="n">
        <v>4</v>
      </c>
      <c r="B380" s="24" t="n">
        <v>79</v>
      </c>
      <c r="C380" s="24" t="n">
        <v>50</v>
      </c>
    </row>
    <row r="381" customFormat="false" ht="26.25" hidden="false" customHeight="false" outlineLevel="0" collapsed="false">
      <c r="A381" s="24" t="n">
        <v>4</v>
      </c>
      <c r="B381" s="24" t="n">
        <v>80</v>
      </c>
      <c r="C381" s="24" t="n">
        <v>49</v>
      </c>
    </row>
    <row r="382" customFormat="false" ht="26.25" hidden="false" customHeight="false" outlineLevel="0" collapsed="false">
      <c r="A382" s="24" t="n">
        <v>4</v>
      </c>
      <c r="B382" s="24" t="n">
        <v>81</v>
      </c>
      <c r="C382" s="24" t="n">
        <v>44</v>
      </c>
    </row>
    <row r="383" customFormat="false" ht="26.25" hidden="false" customHeight="false" outlineLevel="0" collapsed="false">
      <c r="A383" s="24" t="n">
        <v>4</v>
      </c>
      <c r="B383" s="24" t="n">
        <v>82</v>
      </c>
      <c r="C383" s="24" t="n">
        <v>43</v>
      </c>
    </row>
    <row r="384" customFormat="false" ht="26.25" hidden="false" customHeight="false" outlineLevel="0" collapsed="false">
      <c r="A384" s="24" t="n">
        <v>4</v>
      </c>
      <c r="B384" s="24" t="n">
        <v>83</v>
      </c>
      <c r="C384" s="24" t="n">
        <v>38</v>
      </c>
    </row>
    <row r="385" customFormat="false" ht="26.25" hidden="false" customHeight="false" outlineLevel="0" collapsed="false">
      <c r="A385" s="24" t="n">
        <v>4</v>
      </c>
      <c r="B385" s="24" t="n">
        <v>84</v>
      </c>
      <c r="C385" s="24" t="n">
        <v>37</v>
      </c>
    </row>
    <row r="386" customFormat="false" ht="26.25" hidden="false" customHeight="false" outlineLevel="0" collapsed="false">
      <c r="A386" s="24" t="n">
        <v>4</v>
      </c>
      <c r="B386" s="24" t="n">
        <v>85</v>
      </c>
      <c r="C386" s="24" t="n">
        <v>32</v>
      </c>
    </row>
    <row r="387" customFormat="false" ht="26.25" hidden="false" customHeight="false" outlineLevel="0" collapsed="false">
      <c r="A387" s="24" t="n">
        <v>4</v>
      </c>
      <c r="B387" s="24" t="n">
        <v>86</v>
      </c>
      <c r="C387" s="24" t="n">
        <v>31</v>
      </c>
    </row>
    <row r="388" customFormat="false" ht="26.25" hidden="false" customHeight="false" outlineLevel="0" collapsed="false">
      <c r="A388" s="24" t="n">
        <v>4</v>
      </c>
      <c r="B388" s="24" t="n">
        <v>87</v>
      </c>
      <c r="C388" s="24" t="n">
        <v>26</v>
      </c>
    </row>
    <row r="389" customFormat="false" ht="26.25" hidden="false" customHeight="false" outlineLevel="0" collapsed="false">
      <c r="A389" s="24" t="n">
        <v>4</v>
      </c>
      <c r="B389" s="24" t="n">
        <v>88</v>
      </c>
      <c r="C389" s="24" t="n">
        <v>25</v>
      </c>
    </row>
    <row r="390" customFormat="false" ht="26.25" hidden="false" customHeight="false" outlineLevel="0" collapsed="false">
      <c r="A390" s="24" t="n">
        <v>4</v>
      </c>
      <c r="B390" s="24" t="n">
        <v>89</v>
      </c>
      <c r="C390" s="24" t="n">
        <v>20</v>
      </c>
    </row>
    <row r="391" customFormat="false" ht="26.25" hidden="false" customHeight="false" outlineLevel="0" collapsed="false">
      <c r="A391" s="24" t="n">
        <v>4</v>
      </c>
      <c r="B391" s="24" t="n">
        <v>90</v>
      </c>
      <c r="C391" s="24" t="n">
        <v>19</v>
      </c>
    </row>
    <row r="392" customFormat="false" ht="26.25" hidden="false" customHeight="false" outlineLevel="0" collapsed="false">
      <c r="A392" s="24" t="n">
        <v>4</v>
      </c>
      <c r="B392" s="24" t="n">
        <v>91</v>
      </c>
      <c r="C392" s="24" t="n">
        <v>14</v>
      </c>
    </row>
    <row r="393" customFormat="false" ht="26.25" hidden="false" customHeight="false" outlineLevel="0" collapsed="false">
      <c r="A393" s="24" t="n">
        <v>4</v>
      </c>
      <c r="B393" s="24" t="n">
        <v>92</v>
      </c>
      <c r="C393" s="24" t="n">
        <v>13</v>
      </c>
    </row>
    <row r="394" customFormat="false" ht="26.25" hidden="false" customHeight="false" outlineLevel="0" collapsed="false">
      <c r="A394" s="24" t="n">
        <v>4</v>
      </c>
      <c r="B394" s="24" t="n">
        <v>93</v>
      </c>
      <c r="C394" s="24" t="n">
        <v>8</v>
      </c>
    </row>
    <row r="395" customFormat="false" ht="26.25" hidden="false" customHeight="false" outlineLevel="0" collapsed="false">
      <c r="A395" s="24" t="n">
        <v>4</v>
      </c>
      <c r="B395" s="24" t="n">
        <v>94</v>
      </c>
      <c r="C395" s="24" t="n">
        <v>7</v>
      </c>
    </row>
    <row r="396" customFormat="false" ht="26.25" hidden="false" customHeight="false" outlineLevel="0" collapsed="false">
      <c r="A396" s="24" t="n">
        <v>4</v>
      </c>
      <c r="B396" s="24" t="n">
        <v>95</v>
      </c>
      <c r="C396" s="24" t="n">
        <v>2</v>
      </c>
    </row>
    <row r="397" customFormat="false" ht="26.25" hidden="false" customHeight="false" outlineLevel="0" collapsed="false">
      <c r="A397" s="24" t="n">
        <v>4</v>
      </c>
      <c r="B397" s="24" t="n">
        <v>96</v>
      </c>
      <c r="C397" s="24" t="n">
        <v>1</v>
      </c>
    </row>
    <row r="398" customFormat="false" ht="26.25" hidden="false" customHeight="false" outlineLevel="0" collapsed="false">
      <c r="A398" s="24" t="n">
        <v>4</v>
      </c>
      <c r="B398" s="24" t="n">
        <v>97</v>
      </c>
      <c r="C398" s="24" t="n">
        <v>9</v>
      </c>
    </row>
    <row r="399" customFormat="false" ht="26.25" hidden="false" customHeight="false" outlineLevel="0" collapsed="false">
      <c r="A399" s="24" t="n">
        <v>4</v>
      </c>
      <c r="B399" s="24" t="n">
        <v>98</v>
      </c>
      <c r="C399" s="24" t="n">
        <v>3</v>
      </c>
    </row>
    <row r="400" customFormat="false" ht="26.25" hidden="false" customHeight="false" outlineLevel="0" collapsed="false">
      <c r="A400" s="24" t="n">
        <v>4</v>
      </c>
      <c r="B400" s="24" t="n">
        <v>99</v>
      </c>
      <c r="C400" s="24"/>
    </row>
    <row r="401" customFormat="false" ht="26.25" hidden="false" customHeight="false" outlineLevel="0" collapsed="false">
      <c r="A401" s="24" t="n">
        <v>4</v>
      </c>
      <c r="B401" s="24" t="n">
        <v>100</v>
      </c>
      <c r="C401" s="2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H2" activeCellId="0" sqref="H2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8.86"/>
    <col collapsed="false" customWidth="true" hidden="false" outlineLevel="0" max="3" min="3" style="0" width="6.71"/>
    <col collapsed="false" customWidth="true" hidden="false" outlineLevel="0" max="4" min="4" style="0" width="8.14"/>
    <col collapsed="false" customWidth="true" hidden="false" outlineLevel="0" max="8" min="5" style="0" width="14.57"/>
  </cols>
  <sheetData>
    <row r="1" s="39" customFormat="true" ht="15" hidden="false" customHeight="false" outlineLevel="0" collapsed="false">
      <c r="A1" s="39" t="s">
        <v>388</v>
      </c>
      <c r="B1" s="39" t="s">
        <v>9</v>
      </c>
      <c r="C1" s="39" t="s">
        <v>389</v>
      </c>
      <c r="D1" s="39" t="s">
        <v>390</v>
      </c>
      <c r="E1" s="39" t="s">
        <v>391</v>
      </c>
      <c r="F1" s="39" t="s">
        <v>392</v>
      </c>
      <c r="G1" s="39" t="s">
        <v>393</v>
      </c>
      <c r="H1" s="39" t="s">
        <v>394</v>
      </c>
    </row>
    <row r="2" customFormat="false" ht="13.8" hidden="false" customHeight="false" outlineLevel="0" collapsed="false">
      <c r="A2" s="0" t="n">
        <v>0</v>
      </c>
      <c r="B2" s="0" t="n">
        <v>1</v>
      </c>
      <c r="C2" s="0" t="n">
        <v>0</v>
      </c>
      <c r="D2" s="0" t="s">
        <v>395</v>
      </c>
      <c r="E2" s="0" t="s">
        <v>396</v>
      </c>
      <c r="F2" s="0" t="n">
        <v>0</v>
      </c>
      <c r="G2" s="0" t="n">
        <f aca="false">IF(AND($H2&gt;-1,$H2&lt;85),$H2+1,$H2-85)</f>
        <v>3</v>
      </c>
      <c r="H2" s="0" t="n">
        <v>2</v>
      </c>
    </row>
    <row r="3" customFormat="false" ht="13.8" hidden="false" customHeight="false" outlineLevel="0" collapsed="false">
      <c r="A3" s="0" t="n">
        <v>0</v>
      </c>
      <c r="B3" s="0" t="n">
        <v>2</v>
      </c>
      <c r="C3" s="0" t="n">
        <v>0</v>
      </c>
      <c r="D3" s="0" t="s">
        <v>397</v>
      </c>
      <c r="E3" s="0" t="s">
        <v>398</v>
      </c>
      <c r="F3" s="0" t="n">
        <v>0</v>
      </c>
      <c r="G3" s="0" t="n">
        <f aca="false">IF(AND($H3&gt;-1,$H3&lt;85),$H3+1,$H3-85)</f>
        <v>32</v>
      </c>
      <c r="H3" s="0" t="n">
        <v>31</v>
      </c>
    </row>
    <row r="4" customFormat="false" ht="13.8" hidden="false" customHeight="false" outlineLevel="0" collapsed="false">
      <c r="A4" s="0" t="n">
        <v>0</v>
      </c>
      <c r="B4" s="0" t="n">
        <v>3</v>
      </c>
      <c r="C4" s="0" t="n">
        <v>0</v>
      </c>
      <c r="D4" s="0" t="s">
        <v>399</v>
      </c>
      <c r="E4" s="0" t="s">
        <v>400</v>
      </c>
      <c r="F4" s="0" t="n">
        <v>0</v>
      </c>
      <c r="G4" s="0" t="n">
        <f aca="false">IF(AND($H4&gt;-1,$H4&lt;85),$H4+1,$H4-85)</f>
        <v>7</v>
      </c>
      <c r="H4" s="0" t="n">
        <v>6</v>
      </c>
    </row>
    <row r="5" customFormat="false" ht="13.8" hidden="false" customHeight="false" outlineLevel="0" collapsed="false">
      <c r="A5" s="0" t="n">
        <v>0</v>
      </c>
      <c r="B5" s="0" t="n">
        <v>4</v>
      </c>
      <c r="C5" s="0" t="n">
        <v>0</v>
      </c>
      <c r="D5" s="0" t="s">
        <v>401</v>
      </c>
      <c r="E5" s="0" t="s">
        <v>402</v>
      </c>
      <c r="F5" s="0" t="n">
        <v>0</v>
      </c>
      <c r="G5" s="0" t="n">
        <f aca="false">IF(AND($H5&gt;-1,$H5&lt;85),$H5+1,$H5-85)</f>
        <v>49</v>
      </c>
      <c r="H5" s="0" t="n">
        <v>48</v>
      </c>
    </row>
    <row r="6" customFormat="false" ht="13.8" hidden="false" customHeight="false" outlineLevel="0" collapsed="false">
      <c r="A6" s="0" t="n">
        <v>0</v>
      </c>
      <c r="B6" s="0" t="n">
        <v>5</v>
      </c>
      <c r="C6" s="0" t="n">
        <v>0</v>
      </c>
      <c r="D6" s="0" t="s">
        <v>403</v>
      </c>
      <c r="E6" s="0" t="s">
        <v>404</v>
      </c>
      <c r="F6" s="0" t="n">
        <v>0</v>
      </c>
      <c r="G6" s="0" t="n">
        <f aca="false">IF(AND($H6&gt;-1,$H6&lt;85),$H6+1,$H6-85)</f>
        <v>41</v>
      </c>
      <c r="H6" s="0" t="n">
        <v>40</v>
      </c>
    </row>
    <row r="7" customFormat="false" ht="13.8" hidden="false" customHeight="false" outlineLevel="0" collapsed="false">
      <c r="A7" s="0" t="n">
        <v>0</v>
      </c>
      <c r="B7" s="0" t="n">
        <v>6</v>
      </c>
      <c r="C7" s="0" t="n">
        <v>0</v>
      </c>
      <c r="D7" s="0" t="s">
        <v>405</v>
      </c>
      <c r="E7" s="0" t="s">
        <v>406</v>
      </c>
      <c r="F7" s="0" t="n">
        <v>0</v>
      </c>
      <c r="G7" s="0" t="n">
        <f aca="false">IF(AND($H7&gt;-1,$H7&lt;85),$H7+1,$H7-85)</f>
        <v>45</v>
      </c>
      <c r="H7" s="0" t="n">
        <v>44</v>
      </c>
    </row>
    <row r="8" customFormat="false" ht="13.8" hidden="false" customHeight="false" outlineLevel="0" collapsed="false">
      <c r="A8" s="0" t="n">
        <v>0</v>
      </c>
      <c r="B8" s="0" t="n">
        <v>7</v>
      </c>
      <c r="C8" s="0" t="n">
        <v>0</v>
      </c>
      <c r="D8" s="0" t="s">
        <v>407</v>
      </c>
      <c r="E8" s="0" t="s">
        <v>408</v>
      </c>
      <c r="F8" s="0" t="n">
        <v>0</v>
      </c>
      <c r="G8" s="0" t="n">
        <f aca="false">IF(AND($H8&gt;-1,$H8&lt;85),$H8+1,$H8-85)</f>
        <v>5</v>
      </c>
      <c r="H8" s="0" t="n">
        <v>4</v>
      </c>
    </row>
    <row r="9" customFormat="false" ht="13.8" hidden="false" customHeight="false" outlineLevel="0" collapsed="false">
      <c r="A9" s="0" t="n">
        <v>0</v>
      </c>
      <c r="B9" s="0" t="n">
        <v>8</v>
      </c>
      <c r="C9" s="0" t="n">
        <v>0</v>
      </c>
      <c r="D9" s="0" t="s">
        <v>409</v>
      </c>
      <c r="E9" s="0" t="s">
        <v>410</v>
      </c>
      <c r="F9" s="0" t="n">
        <v>0</v>
      </c>
      <c r="G9" s="0" t="n">
        <f aca="false">IF(AND($H9&gt;-1,$H9&lt;85),$H9+1,$H9-85)</f>
        <v>9</v>
      </c>
      <c r="H9" s="0" t="n">
        <v>8</v>
      </c>
    </row>
    <row r="10" customFormat="false" ht="13.8" hidden="false" customHeight="false" outlineLevel="0" collapsed="false">
      <c r="A10" s="0" t="n">
        <v>0</v>
      </c>
      <c r="B10" s="0" t="n">
        <v>9</v>
      </c>
      <c r="C10" s="0" t="n">
        <v>0</v>
      </c>
      <c r="D10" s="0" t="s">
        <v>411</v>
      </c>
      <c r="E10" s="0" t="s">
        <v>412</v>
      </c>
      <c r="F10" s="0" t="n">
        <v>0</v>
      </c>
      <c r="G10" s="0" t="n">
        <f aca="false">IF(AND($H10&gt;-1,$H10&lt;85),$H10+1,$H10-85)</f>
        <v>4</v>
      </c>
      <c r="H10" s="0" t="n">
        <v>3</v>
      </c>
    </row>
    <row r="11" customFormat="false" ht="13.8" hidden="false" customHeight="false" outlineLevel="0" collapsed="false">
      <c r="A11" s="0" t="n">
        <v>0</v>
      </c>
      <c r="B11" s="0" t="n">
        <v>10</v>
      </c>
      <c r="C11" s="0" t="n">
        <v>0</v>
      </c>
      <c r="D11" s="0" t="s">
        <v>413</v>
      </c>
      <c r="E11" s="0" t="s">
        <v>414</v>
      </c>
      <c r="F11" s="0" t="n">
        <v>0</v>
      </c>
      <c r="G11" s="0" t="n">
        <f aca="false">IF(AND($H11&gt;-1,$H11&lt;85),$H11+1,$H11-85)</f>
        <v>44</v>
      </c>
      <c r="H11" s="0" t="n">
        <v>43</v>
      </c>
    </row>
    <row r="12" customFormat="false" ht="13.8" hidden="false" customHeight="false" outlineLevel="0" collapsed="false">
      <c r="A12" s="0" t="n">
        <v>0</v>
      </c>
      <c r="B12" s="0" t="n">
        <v>11</v>
      </c>
      <c r="C12" s="0" t="n">
        <v>0</v>
      </c>
      <c r="D12" s="0" t="s">
        <v>415</v>
      </c>
      <c r="E12" s="0" t="s">
        <v>416</v>
      </c>
      <c r="F12" s="0" t="n">
        <v>0</v>
      </c>
      <c r="G12" s="0" t="n">
        <f aca="false">IF(AND($H12&gt;-1,$H12&lt;85),$H12+1,$H12-85)</f>
        <v>46</v>
      </c>
      <c r="H12" s="0" t="n">
        <v>45</v>
      </c>
    </row>
    <row r="13" customFormat="false" ht="13.8" hidden="false" customHeight="false" outlineLevel="0" collapsed="false">
      <c r="A13" s="0" t="n">
        <v>0</v>
      </c>
      <c r="B13" s="0" t="n">
        <v>12</v>
      </c>
      <c r="C13" s="0" t="n">
        <v>0</v>
      </c>
      <c r="D13" s="0" t="s">
        <v>417</v>
      </c>
      <c r="E13" s="0" t="s">
        <v>418</v>
      </c>
      <c r="F13" s="0" t="n">
        <v>0</v>
      </c>
      <c r="G13" s="0" t="n">
        <f aca="false">IF(AND($H13&gt;-1,$H13&lt;85),$H13+1,$H13-85)</f>
        <v>47</v>
      </c>
      <c r="H13" s="0" t="n">
        <v>46</v>
      </c>
    </row>
    <row r="14" customFormat="false" ht="13.8" hidden="false" customHeight="false" outlineLevel="0" collapsed="false">
      <c r="A14" s="0" t="n">
        <v>0</v>
      </c>
      <c r="B14" s="0" t="n">
        <v>13</v>
      </c>
      <c r="C14" s="0" t="n">
        <v>0</v>
      </c>
      <c r="D14" s="0" t="s">
        <v>419</v>
      </c>
      <c r="E14" s="0" t="s">
        <v>420</v>
      </c>
      <c r="F14" s="0" t="n">
        <v>0</v>
      </c>
      <c r="G14" s="0" t="n">
        <f aca="false">IF(AND($H14&gt;-1,$H14&lt;85),$H14+1,$H14-85)</f>
        <v>1</v>
      </c>
      <c r="H14" s="0" t="n">
        <v>0</v>
      </c>
    </row>
    <row r="15" customFormat="false" ht="13.8" hidden="false" customHeight="false" outlineLevel="0" collapsed="false">
      <c r="A15" s="0" t="n">
        <v>0</v>
      </c>
      <c r="B15" s="0" t="n">
        <v>14</v>
      </c>
      <c r="C15" s="0" t="n">
        <v>0</v>
      </c>
      <c r="D15" s="0" t="s">
        <v>421</v>
      </c>
      <c r="E15" s="0" t="s">
        <v>422</v>
      </c>
      <c r="F15" s="0" t="n">
        <v>0</v>
      </c>
      <c r="G15" s="0" t="n">
        <f aca="false">IF(AND($H15&gt;-1,$H15&lt;85),$H15+1,$H15-85)</f>
        <v>50</v>
      </c>
      <c r="H15" s="0" t="n">
        <v>49</v>
      </c>
    </row>
    <row r="16" customFormat="false" ht="13.8" hidden="false" customHeight="false" outlineLevel="0" collapsed="false">
      <c r="A16" s="0" t="n">
        <v>0</v>
      </c>
      <c r="B16" s="0" t="n">
        <v>15</v>
      </c>
      <c r="E16" s="0" t="s">
        <v>423</v>
      </c>
      <c r="G16" s="0" t="n">
        <f aca="false">IF(AND($H16&gt;-1,$H16&lt;85),$H16+1,$H16-85)</f>
        <v>1</v>
      </c>
    </row>
    <row r="17" customFormat="false" ht="13.8" hidden="false" customHeight="false" outlineLevel="0" collapsed="false">
      <c r="A17" s="0" t="n">
        <v>0</v>
      </c>
      <c r="B17" s="0" t="n">
        <v>16</v>
      </c>
      <c r="E17" s="0" t="s">
        <v>423</v>
      </c>
      <c r="G17" s="0" t="n">
        <f aca="false">IF(AND($H17&gt;-1,$H17&lt;85),$H17+1,$H17-85)</f>
        <v>1</v>
      </c>
    </row>
    <row r="18" customFormat="false" ht="13.8" hidden="false" customHeight="false" outlineLevel="0" collapsed="false">
      <c r="A18" s="0" t="n">
        <v>0</v>
      </c>
      <c r="B18" s="0" t="n">
        <v>17</v>
      </c>
      <c r="C18" s="0" t="n">
        <v>0</v>
      </c>
      <c r="D18" s="0" t="s">
        <v>424</v>
      </c>
      <c r="E18" s="0" t="s">
        <v>425</v>
      </c>
      <c r="F18" s="0" t="n">
        <v>0</v>
      </c>
      <c r="G18" s="0" t="n">
        <f aca="false">IF(AND($H18&gt;-1,$H18&lt;85),$H18+1,$H18-85)</f>
        <v>43</v>
      </c>
      <c r="H18" s="0" t="n">
        <v>42</v>
      </c>
    </row>
    <row r="19" customFormat="false" ht="13.8" hidden="false" customHeight="false" outlineLevel="0" collapsed="false">
      <c r="A19" s="0" t="n">
        <v>0</v>
      </c>
      <c r="B19" s="0" t="n">
        <v>18</v>
      </c>
      <c r="C19" s="0" t="n">
        <v>0</v>
      </c>
      <c r="D19" s="0" t="s">
        <v>426</v>
      </c>
      <c r="E19" s="0" t="s">
        <v>427</v>
      </c>
      <c r="F19" s="0" t="n">
        <v>0</v>
      </c>
      <c r="G19" s="0" t="n">
        <f aca="false">IF(AND($H19&gt;-1,$H19&lt;85),$H19+1,$H19-85)</f>
        <v>42</v>
      </c>
      <c r="H19" s="0" t="n">
        <v>41</v>
      </c>
    </row>
    <row r="20" customFormat="false" ht="13.8" hidden="false" customHeight="false" outlineLevel="0" collapsed="false">
      <c r="A20" s="0" t="n">
        <v>0</v>
      </c>
      <c r="B20" s="0" t="n">
        <v>19</v>
      </c>
      <c r="C20" s="0" t="n">
        <v>0</v>
      </c>
      <c r="D20" s="0" t="s">
        <v>428</v>
      </c>
      <c r="E20" s="0" t="s">
        <v>429</v>
      </c>
      <c r="F20" s="0" t="n">
        <v>1</v>
      </c>
      <c r="G20" s="0" t="n">
        <f aca="false">IF(AND($H20&gt;-1,$H20&lt;85),$H20+1,$H20-85)</f>
        <v>79</v>
      </c>
      <c r="H20" s="0" t="n">
        <v>164</v>
      </c>
    </row>
    <row r="21" customFormat="false" ht="13.8" hidden="false" customHeight="false" outlineLevel="0" collapsed="false">
      <c r="A21" s="0" t="n">
        <v>0</v>
      </c>
      <c r="B21" s="0" t="n">
        <v>20</v>
      </c>
      <c r="C21" s="0" t="n">
        <v>0</v>
      </c>
      <c r="D21" s="0" t="s">
        <v>430</v>
      </c>
      <c r="E21" s="0" t="s">
        <v>431</v>
      </c>
      <c r="F21" s="0" t="n">
        <v>1</v>
      </c>
      <c r="G21" s="0" t="n">
        <f aca="false">IF(AND($H21&gt;-1,$H21&lt;85),$H21+1,$H21-85)</f>
        <v>68</v>
      </c>
      <c r="H21" s="0" t="n">
        <v>153</v>
      </c>
    </row>
    <row r="22" customFormat="false" ht="13.8" hidden="false" customHeight="false" outlineLevel="0" collapsed="false">
      <c r="A22" s="0" t="n">
        <v>0</v>
      </c>
      <c r="B22" s="0" t="n">
        <v>21</v>
      </c>
      <c r="E22" s="0" t="s">
        <v>432</v>
      </c>
      <c r="G22" s="0" t="n">
        <f aca="false">IF(AND($H22&gt;-1,$H22&lt;85),$H22+1,$H22-85)</f>
        <v>1</v>
      </c>
    </row>
    <row r="23" customFormat="false" ht="13.8" hidden="false" customHeight="false" outlineLevel="0" collapsed="false">
      <c r="A23" s="0" t="n">
        <v>0</v>
      </c>
      <c r="B23" s="0" t="n">
        <v>22</v>
      </c>
      <c r="G23" s="0" t="n">
        <f aca="false">IF(AND($H23&gt;-1,$H23&lt;85),$H23+1,$H23-85)</f>
        <v>1</v>
      </c>
    </row>
    <row r="24" customFormat="false" ht="13.8" hidden="false" customHeight="false" outlineLevel="0" collapsed="false">
      <c r="A24" s="0" t="n">
        <v>0</v>
      </c>
      <c r="B24" s="0" t="n">
        <v>23</v>
      </c>
      <c r="C24" s="0" t="n">
        <v>0</v>
      </c>
      <c r="D24" s="0" t="s">
        <v>433</v>
      </c>
      <c r="E24" s="0" t="s">
        <v>434</v>
      </c>
      <c r="F24" s="0" t="n">
        <v>1</v>
      </c>
      <c r="G24" s="0" t="n">
        <f aca="false">IF(AND($H24&gt;-1,$H24&lt;85),$H24+1,$H24-85)</f>
        <v>34</v>
      </c>
      <c r="H24" s="0" t="n">
        <v>119</v>
      </c>
    </row>
    <row r="25" customFormat="false" ht="13.8" hidden="false" customHeight="false" outlineLevel="0" collapsed="false">
      <c r="A25" s="0" t="n">
        <v>0</v>
      </c>
      <c r="B25" s="0" t="n">
        <v>24</v>
      </c>
      <c r="C25" s="0" t="n">
        <v>0</v>
      </c>
      <c r="D25" s="0" t="s">
        <v>435</v>
      </c>
      <c r="E25" s="0" t="s">
        <v>436</v>
      </c>
      <c r="F25" s="0" t="n">
        <v>1</v>
      </c>
      <c r="G25" s="0" t="n">
        <f aca="false">IF(AND($H25&gt;-1,$H25&lt;85),$H25+1,$H25-85)</f>
        <v>33</v>
      </c>
      <c r="H25" s="0" t="n">
        <v>118</v>
      </c>
    </row>
    <row r="26" customFormat="false" ht="13.8" hidden="false" customHeight="false" outlineLevel="0" collapsed="false">
      <c r="A26" s="0" t="n">
        <v>0</v>
      </c>
      <c r="B26" s="0" t="n">
        <v>25</v>
      </c>
      <c r="C26" s="0" t="n">
        <v>0</v>
      </c>
      <c r="D26" s="0" t="s">
        <v>437</v>
      </c>
      <c r="E26" s="0" t="s">
        <v>438</v>
      </c>
      <c r="F26" s="0" t="n">
        <v>1</v>
      </c>
      <c r="G26" s="0" t="n">
        <f aca="false">IF(AND($H26&gt;-1,$H26&lt;85),$H26+1,$H26-85)</f>
        <v>70</v>
      </c>
      <c r="H26" s="0" t="n">
        <v>155</v>
      </c>
    </row>
    <row r="27" customFormat="false" ht="13.8" hidden="false" customHeight="false" outlineLevel="0" collapsed="false">
      <c r="A27" s="0" t="n">
        <v>0</v>
      </c>
      <c r="B27" s="0" t="n">
        <v>26</v>
      </c>
      <c r="C27" s="0" t="n">
        <v>0</v>
      </c>
      <c r="D27" s="0" t="s">
        <v>439</v>
      </c>
      <c r="E27" s="0" t="s">
        <v>440</v>
      </c>
      <c r="F27" s="0" t="n">
        <v>1</v>
      </c>
      <c r="G27" s="0" t="n">
        <f aca="false">IF(AND($H27&gt;-1,$H27&lt;85),$H27+1,$H27-85)</f>
        <v>66</v>
      </c>
      <c r="H27" s="0" t="n">
        <v>151</v>
      </c>
    </row>
    <row r="28" customFormat="false" ht="13.8" hidden="false" customHeight="false" outlineLevel="0" collapsed="false">
      <c r="A28" s="0" t="n">
        <v>0</v>
      </c>
      <c r="B28" s="0" t="n">
        <v>27</v>
      </c>
      <c r="E28" s="0" t="s">
        <v>441</v>
      </c>
      <c r="G28" s="0" t="n">
        <f aca="false">IF(AND($H28&gt;-1,$H28&lt;85),$H28+1,$H28-85)</f>
        <v>1</v>
      </c>
    </row>
    <row r="29" customFormat="false" ht="13.8" hidden="false" customHeight="false" outlineLevel="0" collapsed="false">
      <c r="A29" s="0" t="n">
        <v>0</v>
      </c>
      <c r="B29" s="0" t="n">
        <v>28</v>
      </c>
      <c r="E29" s="0" t="s">
        <v>442</v>
      </c>
      <c r="G29" s="0" t="n">
        <f aca="false">IF(AND($H29&gt;-1,$H29&lt;85),$H29+1,$H29-85)</f>
        <v>1</v>
      </c>
    </row>
    <row r="30" customFormat="false" ht="13.8" hidden="false" customHeight="false" outlineLevel="0" collapsed="false">
      <c r="A30" s="0" t="n">
        <v>0</v>
      </c>
      <c r="B30" s="0" t="n">
        <v>29</v>
      </c>
      <c r="C30" s="0" t="n">
        <v>0</v>
      </c>
      <c r="D30" s="0" t="s">
        <v>443</v>
      </c>
      <c r="E30" s="0" t="s">
        <v>444</v>
      </c>
      <c r="F30" s="0" t="n">
        <v>1</v>
      </c>
      <c r="G30" s="0" t="n">
        <f aca="false">IF(AND($H30&gt;-1,$H30&lt;85),$H30+1,$H30-85)</f>
        <v>32</v>
      </c>
      <c r="H30" s="0" t="n">
        <v>117</v>
      </c>
    </row>
    <row r="31" customFormat="false" ht="13.8" hidden="false" customHeight="false" outlineLevel="0" collapsed="false">
      <c r="A31" s="0" t="n">
        <v>0</v>
      </c>
      <c r="B31" s="0" t="n">
        <v>30</v>
      </c>
      <c r="C31" s="0" t="n">
        <v>0</v>
      </c>
      <c r="D31" s="0" t="s">
        <v>445</v>
      </c>
      <c r="E31" s="0" t="s">
        <v>446</v>
      </c>
      <c r="F31" s="0" t="n">
        <v>1</v>
      </c>
      <c r="G31" s="0" t="n">
        <f aca="false">IF(AND($H31&gt;-1,$H31&lt;85),$H31+1,$H31-85)</f>
        <v>31</v>
      </c>
      <c r="H31" s="0" t="n">
        <v>116</v>
      </c>
    </row>
    <row r="32" customFormat="false" ht="13.8" hidden="false" customHeight="false" outlineLevel="0" collapsed="false">
      <c r="A32" s="0" t="n">
        <v>0</v>
      </c>
      <c r="B32" s="0" t="n">
        <v>31</v>
      </c>
      <c r="C32" s="0" t="n">
        <v>0</v>
      </c>
      <c r="D32" s="0" t="s">
        <v>447</v>
      </c>
      <c r="E32" s="0" t="s">
        <v>448</v>
      </c>
      <c r="F32" s="0" t="n">
        <v>0</v>
      </c>
      <c r="G32" s="0" t="n">
        <f aca="false">IF(AND($H32&gt;-1,$H32&lt;85),$H32+1,$H32-85)</f>
        <v>34</v>
      </c>
      <c r="H32" s="0" t="n">
        <v>33</v>
      </c>
    </row>
    <row r="33" customFormat="false" ht="13.8" hidden="false" customHeight="false" outlineLevel="0" collapsed="false">
      <c r="A33" s="0" t="n">
        <v>0</v>
      </c>
      <c r="B33" s="0" t="n">
        <v>32</v>
      </c>
      <c r="C33" s="0" t="n">
        <v>0</v>
      </c>
      <c r="D33" s="0" t="s">
        <v>449</v>
      </c>
      <c r="E33" s="0" t="s">
        <v>450</v>
      </c>
      <c r="F33" s="0" t="n">
        <v>0</v>
      </c>
      <c r="G33" s="0" t="n">
        <f aca="false">IF(AND($H33&gt;-1,$H33&lt;85),$H33+1,$H33-85)</f>
        <v>31</v>
      </c>
      <c r="H33" s="0" t="n">
        <v>30</v>
      </c>
    </row>
    <row r="34" customFormat="false" ht="13.8" hidden="false" customHeight="false" outlineLevel="0" collapsed="false">
      <c r="A34" s="0" t="n">
        <v>0</v>
      </c>
      <c r="B34" s="0" t="n">
        <v>33</v>
      </c>
      <c r="E34" s="0" t="s">
        <v>423</v>
      </c>
      <c r="G34" s="0" t="n">
        <f aca="false">IF(AND($H34&gt;-1,$H34&lt;85),$H34+1,$H34-85)</f>
        <v>1</v>
      </c>
    </row>
    <row r="35" customFormat="false" ht="13.8" hidden="false" customHeight="false" outlineLevel="0" collapsed="false">
      <c r="A35" s="0" t="n">
        <v>0</v>
      </c>
      <c r="B35" s="0" t="n">
        <v>34</v>
      </c>
      <c r="E35" s="0" t="s">
        <v>451</v>
      </c>
      <c r="G35" s="0" t="n">
        <f aca="false">IF(AND($H35&gt;-1,$H35&lt;85),$H35+1,$H35-85)</f>
        <v>1</v>
      </c>
    </row>
    <row r="36" customFormat="false" ht="13.8" hidden="false" customHeight="false" outlineLevel="0" collapsed="false">
      <c r="A36" s="0" t="n">
        <v>0</v>
      </c>
      <c r="B36" s="0" t="n">
        <v>35</v>
      </c>
      <c r="C36" s="0" t="n">
        <v>0</v>
      </c>
      <c r="D36" s="0" t="s">
        <v>452</v>
      </c>
      <c r="E36" s="0" t="s">
        <v>453</v>
      </c>
      <c r="F36" s="0" t="n">
        <v>1</v>
      </c>
      <c r="G36" s="0" t="n">
        <f aca="false">IF(AND($H36&gt;-1,$H36&lt;85),$H36+1,$H36-85)</f>
        <v>42</v>
      </c>
      <c r="H36" s="0" t="n">
        <v>127</v>
      </c>
    </row>
    <row r="37" customFormat="false" ht="13.8" hidden="false" customHeight="false" outlineLevel="0" collapsed="false">
      <c r="A37" s="0" t="n">
        <v>0</v>
      </c>
      <c r="B37" s="0" t="n">
        <v>36</v>
      </c>
      <c r="C37" s="0" t="n">
        <v>0</v>
      </c>
      <c r="D37" s="0" t="s">
        <v>454</v>
      </c>
      <c r="E37" s="0" t="s">
        <v>455</v>
      </c>
      <c r="F37" s="0" t="n">
        <v>1</v>
      </c>
      <c r="G37" s="0" t="n">
        <f aca="false">IF(AND($H37&gt;-1,$H37&lt;85),$H37+1,$H37-85)</f>
        <v>36</v>
      </c>
      <c r="H37" s="0" t="n">
        <v>121</v>
      </c>
    </row>
    <row r="38" customFormat="false" ht="13.8" hidden="false" customHeight="false" outlineLevel="0" collapsed="false">
      <c r="A38" s="0" t="n">
        <v>0</v>
      </c>
      <c r="B38" s="0" t="n">
        <v>37</v>
      </c>
      <c r="C38" s="0" t="n">
        <v>0</v>
      </c>
      <c r="D38" s="0" t="s">
        <v>456</v>
      </c>
      <c r="E38" s="0" t="s">
        <v>457</v>
      </c>
      <c r="F38" s="0" t="n">
        <v>0</v>
      </c>
      <c r="G38" s="0" t="n">
        <f aca="false">IF(AND($H38&gt;-1,$H38&lt;85),$H38+1,$H38-85)</f>
        <v>26</v>
      </c>
      <c r="H38" s="0" t="n">
        <v>25</v>
      </c>
    </row>
    <row r="39" customFormat="false" ht="13.8" hidden="false" customHeight="false" outlineLevel="0" collapsed="false">
      <c r="A39" s="0" t="n">
        <v>0</v>
      </c>
      <c r="B39" s="0" t="n">
        <v>38</v>
      </c>
      <c r="C39" s="0" t="n">
        <v>0</v>
      </c>
      <c r="D39" s="0" t="s">
        <v>458</v>
      </c>
      <c r="E39" s="0" t="s">
        <v>459</v>
      </c>
      <c r="F39" s="0" t="n">
        <v>0</v>
      </c>
      <c r="G39" s="0" t="n">
        <f aca="false">IF(AND($H39&gt;-1,$H39&lt;85),$H39+1,$H39-85)</f>
        <v>30</v>
      </c>
      <c r="H39" s="0" t="n">
        <v>29</v>
      </c>
    </row>
    <row r="40" customFormat="false" ht="13.8" hidden="false" customHeight="false" outlineLevel="0" collapsed="false">
      <c r="A40" s="0" t="n">
        <v>0</v>
      </c>
      <c r="B40" s="0" t="n">
        <v>39</v>
      </c>
      <c r="E40" s="0" t="s">
        <v>460</v>
      </c>
      <c r="G40" s="0" t="n">
        <f aca="false">IF(AND($H40&gt;-1,$H40&lt;85),$H40+1,$H40-85)</f>
        <v>1</v>
      </c>
    </row>
    <row r="41" customFormat="false" ht="13.8" hidden="false" customHeight="false" outlineLevel="0" collapsed="false">
      <c r="A41" s="0" t="n">
        <v>0</v>
      </c>
      <c r="B41" s="0" t="n">
        <v>40</v>
      </c>
      <c r="G41" s="0" t="n">
        <f aca="false">IF(AND($H41&gt;-1,$H41&lt;85),$H41+1,$H41-85)</f>
        <v>1</v>
      </c>
    </row>
    <row r="42" customFormat="false" ht="13.8" hidden="false" customHeight="false" outlineLevel="0" collapsed="false">
      <c r="A42" s="0" t="n">
        <v>0</v>
      </c>
      <c r="B42" s="0" t="n">
        <v>41</v>
      </c>
      <c r="C42" s="0" t="n">
        <v>0</v>
      </c>
      <c r="D42" s="0" t="s">
        <v>461</v>
      </c>
      <c r="E42" s="0" t="s">
        <v>462</v>
      </c>
      <c r="F42" s="0" t="n">
        <v>1</v>
      </c>
      <c r="G42" s="0" t="n">
        <f aca="false">IF(AND($H42&gt;-1,$H42&lt;85),$H42+1,$H42-85)</f>
        <v>35</v>
      </c>
      <c r="H42" s="0" t="n">
        <v>120</v>
      </c>
    </row>
    <row r="43" customFormat="false" ht="13.8" hidden="false" customHeight="false" outlineLevel="0" collapsed="false">
      <c r="A43" s="0" t="n">
        <v>0</v>
      </c>
      <c r="B43" s="0" t="n">
        <v>42</v>
      </c>
      <c r="C43" s="0" t="n">
        <v>0</v>
      </c>
      <c r="D43" s="0" t="s">
        <v>463</v>
      </c>
      <c r="E43" s="0" t="s">
        <v>464</v>
      </c>
      <c r="F43" s="0" t="n">
        <v>1</v>
      </c>
      <c r="G43" s="0" t="n">
        <f aca="false">IF(AND($H43&gt;-1,$H43&lt;85),$H43+1,$H43-85)</f>
        <v>43</v>
      </c>
      <c r="H43" s="0" t="n">
        <v>128</v>
      </c>
    </row>
    <row r="44" customFormat="false" ht="13.8" hidden="false" customHeight="false" outlineLevel="0" collapsed="false">
      <c r="A44" s="0" t="n">
        <v>0</v>
      </c>
      <c r="B44" s="0" t="n">
        <v>43</v>
      </c>
      <c r="C44" s="0" t="n">
        <v>0</v>
      </c>
      <c r="D44" s="0" t="s">
        <v>465</v>
      </c>
      <c r="E44" s="0" t="s">
        <v>466</v>
      </c>
      <c r="F44" s="0" t="n">
        <v>0</v>
      </c>
      <c r="G44" s="0" t="n">
        <f aca="false">IF(AND($H44&gt;-1,$H44&lt;85),$H44+1,$H44-85)</f>
        <v>24</v>
      </c>
      <c r="H44" s="0" t="n">
        <v>23</v>
      </c>
    </row>
    <row r="45" customFormat="false" ht="13.8" hidden="false" customHeight="false" outlineLevel="0" collapsed="false">
      <c r="A45" s="0" t="n">
        <v>0</v>
      </c>
      <c r="B45" s="0" t="n">
        <v>44</v>
      </c>
      <c r="C45" s="0" t="n">
        <v>0</v>
      </c>
      <c r="D45" s="0" t="s">
        <v>467</v>
      </c>
      <c r="E45" s="0" t="s">
        <v>468</v>
      </c>
      <c r="F45" s="0" t="n">
        <v>0</v>
      </c>
      <c r="G45" s="0" t="n">
        <f aca="false">IF(AND($H45&gt;-1,$H45&lt;85),$H45+1,$H45-85)</f>
        <v>40</v>
      </c>
      <c r="H45" s="0" t="n">
        <v>39</v>
      </c>
    </row>
    <row r="46" customFormat="false" ht="13.8" hidden="false" customHeight="false" outlineLevel="0" collapsed="false">
      <c r="A46" s="0" t="n">
        <v>0</v>
      </c>
      <c r="B46" s="0" t="n">
        <v>45</v>
      </c>
      <c r="E46" s="0" t="s">
        <v>423</v>
      </c>
      <c r="G46" s="0" t="n">
        <f aca="false">IF(AND($H46&gt;-1,$H46&lt;85),$H46+1,$H46-85)</f>
        <v>1</v>
      </c>
    </row>
    <row r="47" customFormat="false" ht="13.8" hidden="false" customHeight="false" outlineLevel="0" collapsed="false">
      <c r="A47" s="0" t="n">
        <v>0</v>
      </c>
      <c r="B47" s="0" t="n">
        <v>46</v>
      </c>
      <c r="E47" s="0" t="s">
        <v>469</v>
      </c>
      <c r="G47" s="0" t="n">
        <f aca="false">IF(AND($H47&gt;-1,$H47&lt;85),$H47+1,$H47-85)</f>
        <v>1</v>
      </c>
    </row>
    <row r="48" customFormat="false" ht="13.8" hidden="false" customHeight="false" outlineLevel="0" collapsed="false">
      <c r="A48" s="0" t="n">
        <v>0</v>
      </c>
      <c r="B48" s="0" t="n">
        <v>47</v>
      </c>
      <c r="C48" s="0" t="n">
        <v>0</v>
      </c>
      <c r="D48" s="0" t="s">
        <v>470</v>
      </c>
      <c r="E48" s="0" t="s">
        <v>471</v>
      </c>
      <c r="F48" s="0" t="n">
        <v>1</v>
      </c>
      <c r="G48" s="0" t="n">
        <f aca="false">IF(AND($H48&gt;-1,$H48&lt;85),$H48+1,$H48-85)</f>
        <v>39</v>
      </c>
      <c r="H48" s="0" t="n">
        <v>124</v>
      </c>
    </row>
    <row r="49" customFormat="false" ht="13.8" hidden="false" customHeight="false" outlineLevel="0" collapsed="false">
      <c r="A49" s="0" t="n">
        <v>0</v>
      </c>
      <c r="B49" s="0" t="n">
        <v>48</v>
      </c>
      <c r="C49" s="0" t="n">
        <v>0</v>
      </c>
      <c r="D49" s="0" t="s">
        <v>472</v>
      </c>
      <c r="E49" s="0" t="s">
        <v>473</v>
      </c>
      <c r="F49" s="0" t="n">
        <v>1</v>
      </c>
      <c r="G49" s="0" t="n">
        <f aca="false">IF(AND($H49&gt;-1,$H49&lt;85),$H49+1,$H49-85)</f>
        <v>40</v>
      </c>
      <c r="H49" s="0" t="n">
        <v>125</v>
      </c>
    </row>
    <row r="50" customFormat="false" ht="13.8" hidden="false" customHeight="false" outlineLevel="0" collapsed="false">
      <c r="A50" s="0" t="n">
        <v>0</v>
      </c>
      <c r="B50" s="0" t="n">
        <v>49</v>
      </c>
      <c r="C50" s="0" t="n">
        <v>0</v>
      </c>
      <c r="D50" s="0" t="s">
        <v>474</v>
      </c>
      <c r="E50" s="0" t="s">
        <v>475</v>
      </c>
      <c r="F50" s="0" t="n">
        <v>0</v>
      </c>
      <c r="G50" s="0" t="n">
        <f aca="false">IF(AND($H50&gt;-1,$H50&lt;85),$H50+1,$H50-85)</f>
        <v>21</v>
      </c>
      <c r="H50" s="0" t="n">
        <v>20</v>
      </c>
    </row>
    <row r="51" customFormat="false" ht="13.8" hidden="false" customHeight="false" outlineLevel="0" collapsed="false">
      <c r="A51" s="0" t="n">
        <v>0</v>
      </c>
      <c r="B51" s="0" t="n">
        <v>50</v>
      </c>
      <c r="C51" s="0" t="n">
        <v>0</v>
      </c>
      <c r="D51" s="0" t="s">
        <v>476</v>
      </c>
      <c r="E51" s="0" t="s">
        <v>477</v>
      </c>
      <c r="F51" s="0" t="n">
        <v>0</v>
      </c>
      <c r="G51" s="0" t="n">
        <f aca="false">IF(AND($H51&gt;-1,$H51&lt;85),$H51+1,$H51-85)</f>
        <v>25</v>
      </c>
      <c r="H51" s="0" t="n">
        <v>24</v>
      </c>
    </row>
    <row r="52" customFormat="false" ht="13.8" hidden="false" customHeight="false" outlineLevel="0" collapsed="false">
      <c r="A52" s="0" t="n">
        <v>0</v>
      </c>
      <c r="B52" s="0" t="n">
        <v>51</v>
      </c>
      <c r="E52" s="0" t="s">
        <v>423</v>
      </c>
      <c r="G52" s="0" t="n">
        <f aca="false">IF(AND($H52&gt;-1,$H52&lt;85),$H52+1,$H52-85)</f>
        <v>1</v>
      </c>
    </row>
    <row r="53" customFormat="false" ht="13.8" hidden="false" customHeight="false" outlineLevel="0" collapsed="false">
      <c r="A53" s="0" t="n">
        <v>0</v>
      </c>
      <c r="B53" s="0" t="n">
        <v>52</v>
      </c>
      <c r="E53" s="0" t="s">
        <v>478</v>
      </c>
      <c r="G53" s="0" t="n">
        <f aca="false">IF(AND($H53&gt;-1,$H53&lt;85),$H53+1,$H53-85)</f>
        <v>1</v>
      </c>
    </row>
    <row r="54" customFormat="false" ht="13.8" hidden="false" customHeight="false" outlineLevel="0" collapsed="false">
      <c r="A54" s="0" t="n">
        <v>0</v>
      </c>
      <c r="B54" s="0" t="n">
        <v>53</v>
      </c>
      <c r="C54" s="0" t="n">
        <v>0</v>
      </c>
      <c r="D54" s="0" t="s">
        <v>479</v>
      </c>
      <c r="E54" s="0" t="s">
        <v>480</v>
      </c>
      <c r="F54" s="0" t="n">
        <v>0</v>
      </c>
      <c r="G54" s="0" t="n">
        <f aca="false">IF(AND($H54&gt;-1,$H54&lt;85),$H54+1,$H54-85)</f>
        <v>16</v>
      </c>
      <c r="H54" s="0" t="n">
        <v>15</v>
      </c>
    </row>
    <row r="55" customFormat="false" ht="13.8" hidden="false" customHeight="false" outlineLevel="0" collapsed="false">
      <c r="A55" s="0" t="n">
        <v>0</v>
      </c>
      <c r="B55" s="0" t="n">
        <v>54</v>
      </c>
      <c r="C55" s="0" t="n">
        <v>0</v>
      </c>
      <c r="D55" s="0" t="s">
        <v>481</v>
      </c>
      <c r="E55" s="0" t="s">
        <v>482</v>
      </c>
      <c r="F55" s="0" t="n">
        <v>0</v>
      </c>
      <c r="G55" s="0" t="n">
        <f aca="false">IF(AND($H55&gt;-1,$H55&lt;85),$H55+1,$H55-85)</f>
        <v>15</v>
      </c>
      <c r="H55" s="0" t="n">
        <v>14</v>
      </c>
    </row>
    <row r="56" customFormat="false" ht="13.8" hidden="false" customHeight="false" outlineLevel="0" collapsed="false">
      <c r="A56" s="0" t="n">
        <v>0</v>
      </c>
      <c r="B56" s="0" t="n">
        <v>55</v>
      </c>
      <c r="C56" s="0" t="n">
        <v>0</v>
      </c>
      <c r="D56" s="0" t="s">
        <v>483</v>
      </c>
      <c r="E56" s="0" t="s">
        <v>484</v>
      </c>
      <c r="F56" s="0" t="n">
        <v>0</v>
      </c>
      <c r="G56" s="0" t="n">
        <f aca="false">IF(AND($H56&gt;-1,$H56&lt;85),$H56+1,$H56-85)</f>
        <v>20</v>
      </c>
      <c r="H56" s="0" t="n">
        <v>19</v>
      </c>
    </row>
    <row r="57" customFormat="false" ht="13.8" hidden="false" customHeight="false" outlineLevel="0" collapsed="false">
      <c r="A57" s="0" t="n">
        <v>0</v>
      </c>
      <c r="B57" s="0" t="n">
        <v>56</v>
      </c>
      <c r="C57" s="0" t="n">
        <v>0</v>
      </c>
      <c r="D57" s="0" t="s">
        <v>485</v>
      </c>
      <c r="E57" s="0" t="s">
        <v>486</v>
      </c>
      <c r="F57" s="0" t="n">
        <v>0</v>
      </c>
      <c r="G57" s="0" t="n">
        <f aca="false">IF(AND($H57&gt;-1,$H57&lt;85),$H57+1,$H57-85)</f>
        <v>28</v>
      </c>
      <c r="H57" s="0" t="n">
        <v>27</v>
      </c>
    </row>
    <row r="58" customFormat="false" ht="13.8" hidden="false" customHeight="false" outlineLevel="0" collapsed="false">
      <c r="A58" s="0" t="n">
        <v>0</v>
      </c>
      <c r="B58" s="0" t="n">
        <v>57</v>
      </c>
      <c r="E58" s="0" t="s">
        <v>423</v>
      </c>
      <c r="G58" s="0" t="n">
        <f aca="false">IF(AND($H58&gt;-1,$H58&lt;85),$H58+1,$H58-85)</f>
        <v>1</v>
      </c>
    </row>
    <row r="59" customFormat="false" ht="13.8" hidden="false" customHeight="false" outlineLevel="0" collapsed="false">
      <c r="A59" s="0" t="n">
        <v>0</v>
      </c>
      <c r="B59" s="0" t="n">
        <v>58</v>
      </c>
      <c r="E59" s="0" t="s">
        <v>423</v>
      </c>
      <c r="G59" s="0" t="n">
        <f aca="false">IF(AND($H59&gt;-1,$H59&lt;85),$H59+1,$H59-85)</f>
        <v>1</v>
      </c>
    </row>
    <row r="60" customFormat="false" ht="13.8" hidden="false" customHeight="false" outlineLevel="0" collapsed="false">
      <c r="A60" s="0" t="n">
        <v>0</v>
      </c>
      <c r="B60" s="0" t="n">
        <v>59</v>
      </c>
      <c r="C60" s="0" t="n">
        <v>0</v>
      </c>
      <c r="D60" s="0" t="s">
        <v>487</v>
      </c>
      <c r="E60" s="0" t="s">
        <v>488</v>
      </c>
      <c r="F60" s="0" t="n">
        <v>1</v>
      </c>
      <c r="G60" s="0" t="n">
        <f aca="false">IF(AND($H60&gt;-1,$H60&lt;85),$H60+1,$H60-85)</f>
        <v>38</v>
      </c>
      <c r="H60" s="0" t="n">
        <v>123</v>
      </c>
    </row>
    <row r="61" customFormat="false" ht="13.8" hidden="false" customHeight="false" outlineLevel="0" collapsed="false">
      <c r="A61" s="0" t="n">
        <v>0</v>
      </c>
      <c r="B61" s="0" t="n">
        <v>60</v>
      </c>
      <c r="C61" s="0" t="n">
        <v>0</v>
      </c>
      <c r="D61" s="0" t="s">
        <v>489</v>
      </c>
      <c r="E61" s="0" t="s">
        <v>490</v>
      </c>
      <c r="F61" s="0" t="n">
        <v>1</v>
      </c>
      <c r="G61" s="0" t="n">
        <f aca="false">IF(AND($H61&gt;-1,$H61&lt;85),$H61+1,$H61-85)</f>
        <v>41</v>
      </c>
      <c r="H61" s="0" t="n">
        <v>126</v>
      </c>
    </row>
    <row r="62" customFormat="false" ht="13.8" hidden="false" customHeight="false" outlineLevel="0" collapsed="false">
      <c r="A62" s="0" t="n">
        <v>0</v>
      </c>
      <c r="B62" s="0" t="n">
        <v>61</v>
      </c>
      <c r="C62" s="0" t="n">
        <v>0</v>
      </c>
      <c r="D62" s="0" t="s">
        <v>491</v>
      </c>
      <c r="E62" s="0" t="s">
        <v>492</v>
      </c>
      <c r="F62" s="0" t="n">
        <v>0</v>
      </c>
      <c r="G62" s="0" t="n">
        <f aca="false">IF(AND($H62&gt;-1,$H62&lt;85),$H62+1,$H62-85)</f>
        <v>29</v>
      </c>
      <c r="H62" s="0" t="n">
        <v>28</v>
      </c>
    </row>
    <row r="63" customFormat="false" ht="13.8" hidden="false" customHeight="false" outlineLevel="0" collapsed="false">
      <c r="A63" s="0" t="n">
        <v>0</v>
      </c>
      <c r="B63" s="0" t="n">
        <v>62</v>
      </c>
      <c r="C63" s="0" t="n">
        <v>0</v>
      </c>
      <c r="D63" s="0" t="s">
        <v>493</v>
      </c>
      <c r="E63" s="0" t="s">
        <v>494</v>
      </c>
      <c r="F63" s="0" t="n">
        <v>0</v>
      </c>
      <c r="G63" s="0" t="n">
        <f aca="false">IF(AND($H63&gt;-1,$H63&lt;85),$H63+1,$H63-85)</f>
        <v>17</v>
      </c>
      <c r="H63" s="0" t="n">
        <v>16</v>
      </c>
    </row>
    <row r="64" customFormat="false" ht="13.8" hidden="false" customHeight="false" outlineLevel="0" collapsed="false">
      <c r="A64" s="0" t="n">
        <v>0</v>
      </c>
      <c r="B64" s="0" t="n">
        <v>63</v>
      </c>
      <c r="E64" s="0" t="s">
        <v>495</v>
      </c>
      <c r="G64" s="0" t="n">
        <f aca="false">IF(AND($H64&gt;-1,$H64&lt;85),$H64+1,$H64-85)</f>
        <v>1</v>
      </c>
    </row>
    <row r="65" customFormat="false" ht="13.8" hidden="false" customHeight="false" outlineLevel="0" collapsed="false">
      <c r="A65" s="0" t="n">
        <v>0</v>
      </c>
      <c r="B65" s="0" t="n">
        <v>64</v>
      </c>
      <c r="E65" s="0" t="s">
        <v>496</v>
      </c>
      <c r="G65" s="0" t="n">
        <f aca="false">IF(AND($H65&gt;-1,$H65&lt;85),$H65+1,$H65-85)</f>
        <v>1</v>
      </c>
    </row>
    <row r="66" customFormat="false" ht="13.8" hidden="false" customHeight="false" outlineLevel="0" collapsed="false">
      <c r="A66" s="0" t="n">
        <v>0</v>
      </c>
      <c r="B66" s="0" t="n">
        <v>65</v>
      </c>
      <c r="C66" s="0" t="n">
        <v>0</v>
      </c>
      <c r="D66" s="0" t="s">
        <v>497</v>
      </c>
      <c r="E66" s="0" t="s">
        <v>498</v>
      </c>
      <c r="F66" s="0" t="n">
        <v>1</v>
      </c>
      <c r="G66" s="0" t="n">
        <f aca="false">IF(AND($H66&gt;-1,$H66&lt;85),$H66+1,$H66-85)</f>
        <v>30</v>
      </c>
      <c r="H66" s="0" t="n">
        <v>115</v>
      </c>
    </row>
    <row r="67" customFormat="false" ht="13.8" hidden="false" customHeight="false" outlineLevel="0" collapsed="false">
      <c r="A67" s="0" t="n">
        <v>0</v>
      </c>
      <c r="B67" s="0" t="n">
        <v>66</v>
      </c>
      <c r="C67" s="0" t="n">
        <v>0</v>
      </c>
      <c r="D67" s="0" t="s">
        <v>499</v>
      </c>
      <c r="E67" s="0" t="s">
        <v>500</v>
      </c>
      <c r="F67" s="0" t="n">
        <v>1</v>
      </c>
      <c r="G67" s="0" t="n">
        <f aca="false">IF(AND($H67&gt;-1,$H67&lt;85),$H67+1,$H67-85)</f>
        <v>37</v>
      </c>
      <c r="H67" s="0" t="n">
        <v>122</v>
      </c>
    </row>
    <row r="68" customFormat="false" ht="13.8" hidden="false" customHeight="false" outlineLevel="0" collapsed="false">
      <c r="A68" s="0" t="n">
        <v>0</v>
      </c>
      <c r="B68" s="0" t="n">
        <v>67</v>
      </c>
      <c r="C68" s="0" t="n">
        <v>0</v>
      </c>
      <c r="D68" s="0" t="s">
        <v>501</v>
      </c>
      <c r="E68" s="0" t="s">
        <v>502</v>
      </c>
      <c r="F68" s="0" t="n">
        <v>0</v>
      </c>
      <c r="G68" s="0" t="n">
        <f aca="false">IF(AND($H68&gt;-1,$H68&lt;85),$H68+1,$H68-85)</f>
        <v>18</v>
      </c>
      <c r="H68" s="0" t="n">
        <v>17</v>
      </c>
    </row>
    <row r="69" customFormat="false" ht="13.8" hidden="false" customHeight="false" outlineLevel="0" collapsed="false">
      <c r="A69" s="0" t="n">
        <v>0</v>
      </c>
      <c r="B69" s="0" t="n">
        <v>68</v>
      </c>
      <c r="C69" s="0" t="n">
        <v>0</v>
      </c>
      <c r="D69" s="0" t="s">
        <v>503</v>
      </c>
      <c r="E69" s="0" t="s">
        <v>504</v>
      </c>
      <c r="F69" s="0" t="n">
        <v>0</v>
      </c>
      <c r="G69" s="0" t="n">
        <f aca="false">IF(AND($H69&gt;-1,$H69&lt;85),$H69+1,$H69-85)</f>
        <v>19</v>
      </c>
      <c r="H69" s="0" t="n">
        <v>18</v>
      </c>
    </row>
    <row r="70" customFormat="false" ht="13.8" hidden="false" customHeight="false" outlineLevel="0" collapsed="false">
      <c r="A70" s="0" t="n">
        <v>0</v>
      </c>
      <c r="B70" s="0" t="n">
        <v>69</v>
      </c>
      <c r="E70" s="0" t="s">
        <v>505</v>
      </c>
      <c r="G70" s="0" t="n">
        <f aca="false">IF(AND($H70&gt;-1,$H70&lt;85),$H70+1,$H70-85)</f>
        <v>1</v>
      </c>
    </row>
    <row r="71" customFormat="false" ht="13.8" hidden="false" customHeight="false" outlineLevel="0" collapsed="false">
      <c r="A71" s="0" t="n">
        <v>0</v>
      </c>
      <c r="B71" s="0" t="n">
        <v>70</v>
      </c>
      <c r="E71" s="0" t="s">
        <v>506</v>
      </c>
      <c r="G71" s="0" t="n">
        <f aca="false">IF(AND($H71&gt;-1,$H71&lt;85),$H71+1,$H71-85)</f>
        <v>1</v>
      </c>
    </row>
    <row r="72" customFormat="false" ht="13.8" hidden="false" customHeight="false" outlineLevel="0" collapsed="false">
      <c r="A72" s="0" t="n">
        <v>0</v>
      </c>
      <c r="B72" s="0" t="n">
        <v>71</v>
      </c>
      <c r="C72" s="0" t="n">
        <v>0</v>
      </c>
      <c r="D72" s="0" t="s">
        <v>507</v>
      </c>
      <c r="E72" s="0" t="s">
        <v>508</v>
      </c>
      <c r="F72" s="0" t="n">
        <v>1</v>
      </c>
      <c r="G72" s="0" t="n">
        <f aca="false">IF(AND($H72&gt;-1,$H72&lt;85),$H72+1,$H72-85)</f>
        <v>19</v>
      </c>
      <c r="H72" s="0" t="n">
        <v>104</v>
      </c>
    </row>
    <row r="73" customFormat="false" ht="13.8" hidden="false" customHeight="false" outlineLevel="0" collapsed="false">
      <c r="A73" s="0" t="n">
        <v>0</v>
      </c>
      <c r="B73" s="0" t="n">
        <v>72</v>
      </c>
      <c r="C73" s="0" t="n">
        <v>0</v>
      </c>
      <c r="D73" s="0" t="s">
        <v>509</v>
      </c>
      <c r="E73" s="0" t="s">
        <v>510</v>
      </c>
      <c r="F73" s="0" t="n">
        <v>1</v>
      </c>
      <c r="G73" s="0" t="n">
        <f aca="false">IF(AND($H73&gt;-1,$H73&lt;85),$H73+1,$H73-85)</f>
        <v>15</v>
      </c>
      <c r="H73" s="0" t="n">
        <v>100</v>
      </c>
    </row>
    <row r="74" customFormat="false" ht="13.8" hidden="false" customHeight="false" outlineLevel="0" collapsed="false">
      <c r="A74" s="0" t="n">
        <v>0</v>
      </c>
      <c r="B74" s="0" t="n">
        <v>73</v>
      </c>
      <c r="C74" s="0" t="n">
        <v>0</v>
      </c>
      <c r="D74" s="0" t="s">
        <v>511</v>
      </c>
      <c r="E74" s="0" t="s">
        <v>512</v>
      </c>
      <c r="F74" s="0" t="n">
        <v>1</v>
      </c>
      <c r="G74" s="0" t="n">
        <f aca="false">IF(AND($H74&gt;-1,$H74&lt;85),$H74+1,$H74-85)</f>
        <v>60</v>
      </c>
      <c r="H74" s="0" t="n">
        <v>145</v>
      </c>
    </row>
    <row r="75" customFormat="false" ht="13.8" hidden="false" customHeight="false" outlineLevel="0" collapsed="false">
      <c r="A75" s="0" t="n">
        <v>0</v>
      </c>
      <c r="B75" s="0" t="n">
        <v>74</v>
      </c>
      <c r="C75" s="0" t="n">
        <v>0</v>
      </c>
      <c r="D75" s="0" t="s">
        <v>513</v>
      </c>
      <c r="E75" s="0" t="s">
        <v>514</v>
      </c>
      <c r="F75" s="0" t="n">
        <v>0</v>
      </c>
      <c r="G75" s="0" t="n">
        <f aca="false">IF(AND($H75&gt;-1,$H75&lt;85),$H75+1,$H75-85)</f>
        <v>51</v>
      </c>
      <c r="H75" s="0" t="n">
        <v>50</v>
      </c>
    </row>
    <row r="76" customFormat="false" ht="13.8" hidden="false" customHeight="false" outlineLevel="0" collapsed="false">
      <c r="A76" s="0" t="n">
        <v>0</v>
      </c>
      <c r="B76" s="0" t="n">
        <v>75</v>
      </c>
      <c r="E76" s="0" t="s">
        <v>515</v>
      </c>
      <c r="G76" s="0" t="n">
        <f aca="false">IF(AND($H76&gt;-1,$H76&lt;85),$H76+1,$H76-85)</f>
        <v>1</v>
      </c>
    </row>
    <row r="77" customFormat="false" ht="13.8" hidden="false" customHeight="false" outlineLevel="0" collapsed="false">
      <c r="A77" s="0" t="n">
        <v>0</v>
      </c>
      <c r="B77" s="0" t="n">
        <v>76</v>
      </c>
      <c r="E77" s="0" t="s">
        <v>516</v>
      </c>
      <c r="G77" s="0" t="n">
        <f aca="false">IF(AND($H77&gt;-1,$H77&lt;85),$H77+1,$H77-85)</f>
        <v>1</v>
      </c>
    </row>
    <row r="78" customFormat="false" ht="13.8" hidden="false" customHeight="false" outlineLevel="0" collapsed="false">
      <c r="A78" s="0" t="n">
        <v>0</v>
      </c>
      <c r="B78" s="0" t="n">
        <v>77</v>
      </c>
      <c r="C78" s="0" t="n">
        <v>0</v>
      </c>
      <c r="D78" s="0" t="s">
        <v>517</v>
      </c>
      <c r="E78" s="0" t="s">
        <v>518</v>
      </c>
      <c r="F78" s="0" t="n">
        <v>1</v>
      </c>
      <c r="G78" s="0" t="n">
        <f aca="false">IF(AND($H78&gt;-1,$H78&lt;85),$H78+1,$H78-85)</f>
        <v>23</v>
      </c>
      <c r="H78" s="0" t="n">
        <v>108</v>
      </c>
    </row>
    <row r="79" customFormat="false" ht="13.8" hidden="false" customHeight="false" outlineLevel="0" collapsed="false">
      <c r="A79" s="0" t="n">
        <v>0</v>
      </c>
      <c r="B79" s="0" t="n">
        <v>78</v>
      </c>
      <c r="C79" s="0" t="n">
        <v>0</v>
      </c>
      <c r="D79" s="0" t="s">
        <v>519</v>
      </c>
      <c r="E79" s="0" t="s">
        <v>520</v>
      </c>
      <c r="F79" s="0" t="n">
        <v>1</v>
      </c>
      <c r="G79" s="0" t="n">
        <f aca="false">IF(AND($H79&gt;-1,$H79&lt;85),$H79+1,$H79-85)</f>
        <v>18</v>
      </c>
      <c r="H79" s="0" t="n">
        <v>103</v>
      </c>
    </row>
    <row r="80" customFormat="false" ht="13.8" hidden="false" customHeight="false" outlineLevel="0" collapsed="false">
      <c r="A80" s="0" t="n">
        <v>0</v>
      </c>
      <c r="B80" s="0" t="n">
        <v>79</v>
      </c>
      <c r="C80" s="0" t="n">
        <v>0</v>
      </c>
      <c r="D80" s="0" t="s">
        <v>521</v>
      </c>
      <c r="E80" s="0" t="s">
        <v>522</v>
      </c>
      <c r="F80" s="0" t="n">
        <v>1</v>
      </c>
      <c r="G80" s="0" t="n">
        <f aca="false">IF(AND($H80&gt;-1,$H80&lt;85),$H80+1,$H80-85)</f>
        <v>85</v>
      </c>
      <c r="H80" s="0" t="n">
        <v>170</v>
      </c>
    </row>
    <row r="81" customFormat="false" ht="13.8" hidden="false" customHeight="false" outlineLevel="0" collapsed="false">
      <c r="A81" s="0" t="n">
        <v>0</v>
      </c>
      <c r="B81" s="0" t="n">
        <v>80</v>
      </c>
      <c r="C81" s="0" t="n">
        <v>0</v>
      </c>
      <c r="D81" s="0" t="s">
        <v>523</v>
      </c>
      <c r="E81" s="0" t="s">
        <v>524</v>
      </c>
      <c r="F81" s="0" t="n">
        <v>0</v>
      </c>
      <c r="G81" s="0" t="n">
        <f aca="false">IF(AND($H81&gt;-1,$H81&lt;85),$H81+1,$H81-85)</f>
        <v>6</v>
      </c>
      <c r="H81" s="0" t="n">
        <v>5</v>
      </c>
    </row>
    <row r="82" customFormat="false" ht="13.8" hidden="false" customHeight="false" outlineLevel="0" collapsed="false">
      <c r="A82" s="0" t="n">
        <v>0</v>
      </c>
      <c r="B82" s="0" t="n">
        <v>81</v>
      </c>
      <c r="G82" s="0" t="n">
        <f aca="false">IF(AND($H82&gt;-1,$H82&lt;85),$H82+1,$H82-85)</f>
        <v>1</v>
      </c>
    </row>
    <row r="83" customFormat="false" ht="13.8" hidden="false" customHeight="false" outlineLevel="0" collapsed="false">
      <c r="A83" s="0" t="n">
        <v>0</v>
      </c>
      <c r="B83" s="0" t="n">
        <v>82</v>
      </c>
      <c r="E83" s="0" t="s">
        <v>525</v>
      </c>
      <c r="G83" s="0" t="n">
        <f aca="false">IF(AND($H83&gt;-1,$H83&lt;85),$H83+1,$H83-85)</f>
        <v>1</v>
      </c>
    </row>
    <row r="84" customFormat="false" ht="13.8" hidden="false" customHeight="false" outlineLevel="0" collapsed="false">
      <c r="A84" s="0" t="n">
        <v>0</v>
      </c>
      <c r="B84" s="0" t="n">
        <v>83</v>
      </c>
      <c r="C84" s="0" t="n">
        <v>0</v>
      </c>
      <c r="D84" s="0" t="s">
        <v>526</v>
      </c>
      <c r="E84" s="0" t="s">
        <v>527</v>
      </c>
      <c r="F84" s="0" t="n">
        <v>1</v>
      </c>
      <c r="G84" s="0" t="n">
        <f aca="false">IF(AND($H84&gt;-1,$H84&lt;85),$H84+1,$H84-85)</f>
        <v>17</v>
      </c>
      <c r="H84" s="0" t="n">
        <v>102</v>
      </c>
    </row>
    <row r="85" customFormat="false" ht="13.8" hidden="false" customHeight="false" outlineLevel="0" collapsed="false">
      <c r="A85" s="0" t="n">
        <v>0</v>
      </c>
      <c r="B85" s="0" t="n">
        <v>84</v>
      </c>
      <c r="C85" s="0" t="n">
        <v>0</v>
      </c>
      <c r="D85" s="0" t="s">
        <v>528</v>
      </c>
      <c r="E85" s="0" t="s">
        <v>529</v>
      </c>
      <c r="F85" s="0" t="n">
        <v>1</v>
      </c>
      <c r="G85" s="0" t="n">
        <f aca="false">IF(AND($H85&gt;-1,$H85&lt;85),$H85+1,$H85-85)</f>
        <v>16</v>
      </c>
      <c r="H85" s="0" t="n">
        <v>101</v>
      </c>
    </row>
    <row r="86" customFormat="false" ht="13.8" hidden="false" customHeight="false" outlineLevel="0" collapsed="false">
      <c r="A86" s="0" t="n">
        <v>0</v>
      </c>
      <c r="B86" s="0" t="n">
        <v>85</v>
      </c>
      <c r="C86" s="0" t="n">
        <v>0</v>
      </c>
      <c r="D86" s="0" t="s">
        <v>530</v>
      </c>
      <c r="E86" s="0" t="s">
        <v>531</v>
      </c>
      <c r="F86" s="0" t="n">
        <v>1</v>
      </c>
      <c r="G86" s="0" t="n">
        <f aca="false">IF(AND($H86&gt;-1,$H86&lt;85),$H86+1,$H86-85)</f>
        <v>84</v>
      </c>
      <c r="H86" s="0" t="n">
        <v>169</v>
      </c>
    </row>
    <row r="87" customFormat="false" ht="13.8" hidden="false" customHeight="false" outlineLevel="0" collapsed="false">
      <c r="A87" s="0" t="n">
        <v>0</v>
      </c>
      <c r="B87" s="0" t="n">
        <v>86</v>
      </c>
      <c r="C87" s="0" t="n">
        <v>0</v>
      </c>
      <c r="D87" s="0" t="s">
        <v>532</v>
      </c>
      <c r="E87" s="0" t="s">
        <v>533</v>
      </c>
      <c r="F87" s="0" t="n">
        <v>0</v>
      </c>
      <c r="G87" s="0" t="n">
        <f aca="false">IF(AND($H87&gt;-1,$H87&lt;85),$H87+1,$H87-85)</f>
        <v>11</v>
      </c>
      <c r="H87" s="0" t="n">
        <v>10</v>
      </c>
    </row>
    <row r="88" customFormat="false" ht="13.8" hidden="false" customHeight="false" outlineLevel="0" collapsed="false">
      <c r="A88" s="0" t="n">
        <v>0</v>
      </c>
      <c r="B88" s="0" t="n">
        <v>87</v>
      </c>
      <c r="E88" s="0" t="s">
        <v>423</v>
      </c>
      <c r="G88" s="0" t="n">
        <f aca="false">IF(AND($H88&gt;-1,$H88&lt;85),$H88+1,$H88-85)</f>
        <v>1</v>
      </c>
    </row>
    <row r="89" customFormat="false" ht="13.8" hidden="false" customHeight="false" outlineLevel="0" collapsed="false">
      <c r="A89" s="0" t="n">
        <v>0</v>
      </c>
      <c r="B89" s="0" t="n">
        <v>88</v>
      </c>
      <c r="E89" s="0" t="s">
        <v>423</v>
      </c>
      <c r="G89" s="0" t="n">
        <f aca="false">IF(AND($H89&gt;-1,$H89&lt;85),$H89+1,$H89-85)</f>
        <v>1</v>
      </c>
    </row>
    <row r="90" customFormat="false" ht="13.8" hidden="false" customHeight="false" outlineLevel="0" collapsed="false">
      <c r="A90" s="0" t="n">
        <v>0</v>
      </c>
      <c r="B90" s="0" t="n">
        <v>89</v>
      </c>
      <c r="C90" s="0" t="n">
        <v>0</v>
      </c>
      <c r="D90" s="0" t="s">
        <v>534</v>
      </c>
      <c r="E90" s="0" t="s">
        <v>535</v>
      </c>
      <c r="F90" s="0" t="n">
        <v>1</v>
      </c>
      <c r="G90" s="0" t="n">
        <f aca="false">IF(AND($H90&gt;-1,$H90&lt;85),$H90+1,$H90-85)</f>
        <v>20</v>
      </c>
      <c r="H90" s="0" t="n">
        <v>105</v>
      </c>
    </row>
    <row r="91" customFormat="false" ht="13.8" hidden="false" customHeight="false" outlineLevel="0" collapsed="false">
      <c r="A91" s="0" t="n">
        <v>0</v>
      </c>
      <c r="B91" s="0" t="n">
        <v>90</v>
      </c>
      <c r="C91" s="0" t="n">
        <v>0</v>
      </c>
      <c r="D91" s="0" t="s">
        <v>536</v>
      </c>
      <c r="E91" s="0" t="s">
        <v>537</v>
      </c>
      <c r="F91" s="0" t="n">
        <v>1</v>
      </c>
      <c r="G91" s="0" t="n">
        <f aca="false">IF(AND($H91&gt;-1,$H91&lt;85),$H91+1,$H91-85)</f>
        <v>22</v>
      </c>
      <c r="H91" s="0" t="n">
        <v>107</v>
      </c>
    </row>
    <row r="92" customFormat="false" ht="13.8" hidden="false" customHeight="false" outlineLevel="0" collapsed="false">
      <c r="A92" s="0" t="n">
        <v>0</v>
      </c>
      <c r="B92" s="0" t="n">
        <v>91</v>
      </c>
      <c r="C92" s="0" t="n">
        <v>0</v>
      </c>
      <c r="D92" s="0" t="s">
        <v>538</v>
      </c>
      <c r="E92" s="0" t="s">
        <v>539</v>
      </c>
      <c r="F92" s="0" t="n">
        <v>1</v>
      </c>
      <c r="G92" s="0" t="n">
        <f aca="false">IF(AND($H92&gt;-1,$H92&lt;85),$H92+1,$H92-85)</f>
        <v>80</v>
      </c>
      <c r="H92" s="0" t="n">
        <v>165</v>
      </c>
    </row>
    <row r="93" customFormat="false" ht="13.8" hidden="false" customHeight="false" outlineLevel="0" collapsed="false">
      <c r="A93" s="0" t="n">
        <v>0</v>
      </c>
      <c r="B93" s="0" t="n">
        <v>92</v>
      </c>
      <c r="C93" s="0" t="n">
        <v>0</v>
      </c>
      <c r="D93" s="0" t="s">
        <v>540</v>
      </c>
      <c r="E93" s="0" t="s">
        <v>541</v>
      </c>
      <c r="F93" s="0" t="n">
        <v>0</v>
      </c>
      <c r="G93" s="0" t="n">
        <f aca="false">IF(AND($H93&gt;-1,$H93&lt;85),$H93+1,$H93-85)</f>
        <v>10</v>
      </c>
      <c r="H93" s="0" t="n">
        <v>9</v>
      </c>
    </row>
    <row r="94" customFormat="false" ht="13.8" hidden="false" customHeight="false" outlineLevel="0" collapsed="false">
      <c r="A94" s="0" t="n">
        <v>0</v>
      </c>
      <c r="B94" s="0" t="n">
        <v>93</v>
      </c>
      <c r="E94" s="0" t="s">
        <v>542</v>
      </c>
      <c r="G94" s="0" t="n">
        <f aca="false">IF(AND($H94&gt;-1,$H94&lt;85),$H94+1,$H94-85)</f>
        <v>1</v>
      </c>
    </row>
    <row r="95" customFormat="false" ht="13.8" hidden="false" customHeight="false" outlineLevel="0" collapsed="false">
      <c r="A95" s="0" t="n">
        <v>0</v>
      </c>
      <c r="B95" s="0" t="n">
        <v>94</v>
      </c>
      <c r="E95" s="0" t="s">
        <v>543</v>
      </c>
      <c r="G95" s="0" t="n">
        <f aca="false">IF(AND($H95&gt;-1,$H95&lt;85),$H95+1,$H95-85)</f>
        <v>1</v>
      </c>
    </row>
    <row r="96" customFormat="false" ht="13.8" hidden="false" customHeight="false" outlineLevel="0" collapsed="false">
      <c r="A96" s="0" t="n">
        <v>0</v>
      </c>
      <c r="B96" s="0" t="n">
        <v>95</v>
      </c>
      <c r="C96" s="0" t="n">
        <v>0</v>
      </c>
      <c r="D96" s="0" t="s">
        <v>544</v>
      </c>
      <c r="E96" s="0" t="s">
        <v>545</v>
      </c>
      <c r="F96" s="0" t="n">
        <v>1</v>
      </c>
      <c r="G96" s="0" t="n">
        <f aca="false">IF(AND($H96&gt;-1,$H96&lt;85),$H96+1,$H96-85)</f>
        <v>25</v>
      </c>
      <c r="H96" s="0" t="n">
        <v>110</v>
      </c>
    </row>
    <row r="97" customFormat="false" ht="13.8" hidden="false" customHeight="false" outlineLevel="0" collapsed="false">
      <c r="A97" s="0" t="n">
        <v>0</v>
      </c>
      <c r="B97" s="0" t="n">
        <v>96</v>
      </c>
      <c r="C97" s="0" t="n">
        <v>0</v>
      </c>
      <c r="D97" s="0" t="s">
        <v>546</v>
      </c>
      <c r="E97" s="0" t="s">
        <v>547</v>
      </c>
      <c r="F97" s="0" t="n">
        <v>1</v>
      </c>
      <c r="G97" s="0" t="n">
        <f aca="false">IF(AND($H97&gt;-1,$H97&lt;85),$H97+1,$H97-85)</f>
        <v>21</v>
      </c>
      <c r="H97" s="0" t="n">
        <v>106</v>
      </c>
    </row>
    <row r="98" customFormat="false" ht="13.8" hidden="false" customHeight="false" outlineLevel="0" collapsed="false">
      <c r="A98" s="0" t="n">
        <v>0</v>
      </c>
      <c r="B98" s="0" t="n">
        <v>97</v>
      </c>
      <c r="C98" s="0" t="n">
        <v>0</v>
      </c>
      <c r="D98" s="0" t="s">
        <v>548</v>
      </c>
      <c r="E98" s="0" t="s">
        <v>549</v>
      </c>
      <c r="F98" s="0" t="n">
        <v>0</v>
      </c>
      <c r="G98" s="0" t="n">
        <f aca="false">IF(AND($H98&gt;-1,$H98&lt;85),$H98+1,$H98-85)</f>
        <v>2</v>
      </c>
      <c r="H98" s="0" t="n">
        <v>1</v>
      </c>
    </row>
    <row r="99" customFormat="false" ht="13.8" hidden="false" customHeight="false" outlineLevel="0" collapsed="false">
      <c r="A99" s="0" t="n">
        <v>0</v>
      </c>
      <c r="B99" s="0" t="n">
        <v>98</v>
      </c>
      <c r="C99" s="0" t="n">
        <v>0</v>
      </c>
      <c r="D99" s="0" t="s">
        <v>550</v>
      </c>
      <c r="E99" s="0" t="s">
        <v>551</v>
      </c>
      <c r="F99" s="0" t="n">
        <v>1</v>
      </c>
      <c r="G99" s="0" t="n">
        <f aca="false">IF(AND($H99&gt;-1,$H99&lt;85),$H99+1,$H99-85)</f>
        <v>83</v>
      </c>
      <c r="H99" s="0" t="n">
        <v>168</v>
      </c>
    </row>
    <row r="100" customFormat="false" ht="13.8" hidden="false" customHeight="false" outlineLevel="0" collapsed="false">
      <c r="A100" s="0" t="n">
        <v>0</v>
      </c>
      <c r="B100" s="0" t="n">
        <v>99</v>
      </c>
      <c r="E100" s="0" t="s">
        <v>552</v>
      </c>
      <c r="G100" s="0" t="n">
        <f aca="false">IF(AND($H100&gt;-1,$H100&lt;85),$H100+1,$H100-85)</f>
        <v>1</v>
      </c>
    </row>
    <row r="101" customFormat="false" ht="13.8" hidden="false" customHeight="false" outlineLevel="0" collapsed="false">
      <c r="A101" s="0" t="n">
        <v>0</v>
      </c>
      <c r="B101" s="0" t="n">
        <v>100</v>
      </c>
      <c r="E101" s="0" t="s">
        <v>553</v>
      </c>
      <c r="G101" s="0" t="n">
        <f aca="false">IF(AND($H101&gt;-1,$H101&lt;85),$H101+1,$H101-85)</f>
        <v>1</v>
      </c>
    </row>
    <row r="102" customFormat="false" ht="13.8" hidden="false" customHeight="false" outlineLevel="0" collapsed="false">
      <c r="A102" s="0" t="n">
        <v>0</v>
      </c>
      <c r="B102" s="0" t="n">
        <v>101</v>
      </c>
      <c r="C102" s="0" t="n">
        <v>0</v>
      </c>
      <c r="D102" s="0" t="s">
        <v>554</v>
      </c>
      <c r="E102" s="0" t="s">
        <v>555</v>
      </c>
      <c r="F102" s="0" t="n">
        <v>1</v>
      </c>
      <c r="G102" s="0" t="n">
        <f aca="false">IF(AND($H102&gt;-1,$H102&lt;85),$H102+1,$H102-85)</f>
        <v>26</v>
      </c>
      <c r="H102" s="0" t="n">
        <v>111</v>
      </c>
    </row>
    <row r="103" customFormat="false" ht="13.8" hidden="false" customHeight="false" outlineLevel="0" collapsed="false">
      <c r="A103" s="0" t="n">
        <v>0</v>
      </c>
      <c r="B103" s="0" t="n">
        <v>102</v>
      </c>
      <c r="C103" s="0" t="n">
        <v>0</v>
      </c>
      <c r="D103" s="0" t="s">
        <v>556</v>
      </c>
      <c r="E103" s="0" t="s">
        <v>557</v>
      </c>
      <c r="F103" s="0" t="n">
        <v>1</v>
      </c>
      <c r="G103" s="0" t="n">
        <f aca="false">IF(AND($H103&gt;-1,$H103&lt;85),$H103+1,$H103-85)</f>
        <v>27</v>
      </c>
      <c r="H103" s="0" t="n">
        <v>112</v>
      </c>
    </row>
    <row r="104" customFormat="false" ht="13.8" hidden="false" customHeight="false" outlineLevel="0" collapsed="false">
      <c r="A104" s="0" t="n">
        <v>0</v>
      </c>
      <c r="B104" s="0" t="n">
        <v>103</v>
      </c>
      <c r="C104" s="0" t="n">
        <v>0</v>
      </c>
      <c r="D104" s="0" t="s">
        <v>558</v>
      </c>
      <c r="E104" s="0" t="s">
        <v>559</v>
      </c>
      <c r="F104" s="0" t="n">
        <v>0</v>
      </c>
      <c r="G104" s="0" t="n">
        <f aca="false">IF(AND($H104&gt;-1,$H104&lt;85),$H104+1,$H104-85)</f>
        <v>79</v>
      </c>
      <c r="H104" s="0" t="n">
        <v>78</v>
      </c>
    </row>
    <row r="105" customFormat="false" ht="13.8" hidden="false" customHeight="false" outlineLevel="0" collapsed="false">
      <c r="A105" s="0" t="n">
        <v>0</v>
      </c>
      <c r="B105" s="0" t="n">
        <v>104</v>
      </c>
      <c r="C105" s="0" t="n">
        <v>0</v>
      </c>
      <c r="D105" s="0" t="s">
        <v>560</v>
      </c>
      <c r="E105" s="0" t="s">
        <v>561</v>
      </c>
      <c r="F105" s="0" t="n">
        <v>1</v>
      </c>
      <c r="G105" s="0" t="n">
        <f aca="false">IF(AND($H105&gt;-1,$H105&lt;85),$H105+1,$H105-85)</f>
        <v>81</v>
      </c>
      <c r="H105" s="0" t="n">
        <v>166</v>
      </c>
    </row>
    <row r="106" customFormat="false" ht="13.8" hidden="false" customHeight="false" outlineLevel="0" collapsed="false">
      <c r="A106" s="0" t="n">
        <v>0</v>
      </c>
      <c r="B106" s="0" t="n">
        <v>105</v>
      </c>
      <c r="E106" s="0" t="s">
        <v>562</v>
      </c>
      <c r="G106" s="0" t="n">
        <f aca="false">IF(AND($H106&gt;-1,$H106&lt;85),$H106+1,$H106-85)</f>
        <v>1</v>
      </c>
    </row>
    <row r="107" customFormat="false" ht="13.8" hidden="false" customHeight="false" outlineLevel="0" collapsed="false">
      <c r="A107" s="0" t="n">
        <v>0</v>
      </c>
      <c r="B107" s="0" t="n">
        <v>106</v>
      </c>
      <c r="E107" s="0" t="s">
        <v>563</v>
      </c>
      <c r="G107" s="0" t="n">
        <f aca="false">IF(AND($H107&gt;-1,$H107&lt;85),$H107+1,$H107-85)</f>
        <v>1</v>
      </c>
    </row>
    <row r="108" customFormat="false" ht="13.8" hidden="false" customHeight="false" outlineLevel="0" collapsed="false">
      <c r="A108" s="0" t="n">
        <v>0</v>
      </c>
      <c r="B108" s="0" t="n">
        <v>107</v>
      </c>
      <c r="C108" s="0" t="n">
        <v>0</v>
      </c>
      <c r="D108" s="0" t="s">
        <v>564</v>
      </c>
      <c r="E108" s="0" t="s">
        <v>565</v>
      </c>
      <c r="F108" s="0" t="n">
        <v>1</v>
      </c>
      <c r="G108" s="0" t="n">
        <f aca="false">IF(AND($H108&gt;-1,$H108&lt;85),$H108+1,$H108-85)</f>
        <v>28</v>
      </c>
      <c r="H108" s="0" t="n">
        <v>113</v>
      </c>
    </row>
    <row r="109" customFormat="false" ht="13.8" hidden="false" customHeight="false" outlineLevel="0" collapsed="false">
      <c r="A109" s="0" t="n">
        <v>0</v>
      </c>
      <c r="B109" s="0" t="n">
        <v>108</v>
      </c>
      <c r="C109" s="0" t="n">
        <v>0</v>
      </c>
      <c r="D109" s="0" t="s">
        <v>566</v>
      </c>
      <c r="E109" s="0" t="s">
        <v>567</v>
      </c>
      <c r="F109" s="0" t="n">
        <v>1</v>
      </c>
      <c r="G109" s="0" t="n">
        <f aca="false">IF(AND($H109&gt;-1,$H109&lt;85),$H109+1,$H109-85)</f>
        <v>24</v>
      </c>
      <c r="H109" s="0" t="n">
        <v>109</v>
      </c>
    </row>
    <row r="110" customFormat="false" ht="13.8" hidden="false" customHeight="false" outlineLevel="0" collapsed="false">
      <c r="A110" s="0" t="n">
        <v>0</v>
      </c>
      <c r="B110" s="0" t="n">
        <v>109</v>
      </c>
      <c r="C110" s="0" t="n">
        <v>0</v>
      </c>
      <c r="D110" s="0" t="s">
        <v>568</v>
      </c>
      <c r="E110" s="0" t="s">
        <v>569</v>
      </c>
      <c r="F110" s="0" t="n">
        <v>0</v>
      </c>
      <c r="G110" s="0" t="n">
        <f aca="false">IF(AND($H110&gt;-1,$H110&lt;85),$H110+1,$H110-85)</f>
        <v>14</v>
      </c>
      <c r="H110" s="0" t="n">
        <v>13</v>
      </c>
    </row>
    <row r="111" customFormat="false" ht="13.8" hidden="false" customHeight="false" outlineLevel="0" collapsed="false">
      <c r="A111" s="0" t="n">
        <v>0</v>
      </c>
      <c r="B111" s="0" t="n">
        <v>110</v>
      </c>
      <c r="C111" s="0" t="n">
        <v>0</v>
      </c>
      <c r="D111" s="0" t="s">
        <v>570</v>
      </c>
      <c r="E111" s="0" t="s">
        <v>571</v>
      </c>
      <c r="F111" s="0" t="n">
        <v>0</v>
      </c>
      <c r="G111" s="0" t="n">
        <f aca="false">IF(AND($H111&gt;-1,$H111&lt;85),$H111+1,$H111-85)</f>
        <v>12</v>
      </c>
      <c r="H111" s="0" t="n">
        <v>11</v>
      </c>
    </row>
    <row r="112" customFormat="false" ht="13.8" hidden="false" customHeight="false" outlineLevel="0" collapsed="false">
      <c r="A112" s="0" t="n">
        <v>0</v>
      </c>
      <c r="B112" s="0" t="n">
        <v>111</v>
      </c>
      <c r="E112" s="0" t="s">
        <v>572</v>
      </c>
      <c r="G112" s="0" t="n">
        <f aca="false">IF(AND($H112&gt;-1,$H112&lt;85),$H112+1,$H112-85)</f>
        <v>1</v>
      </c>
    </row>
    <row r="113" customFormat="false" ht="13.8" hidden="false" customHeight="false" outlineLevel="0" collapsed="false">
      <c r="A113" s="0" t="n">
        <v>0</v>
      </c>
      <c r="B113" s="0" t="n">
        <v>112</v>
      </c>
      <c r="E113" s="0" t="s">
        <v>573</v>
      </c>
      <c r="G113" s="0" t="n">
        <f aca="false">IF(AND($H113&gt;-1,$H113&lt;85),$H113+1,$H113-85)</f>
        <v>1</v>
      </c>
    </row>
    <row r="114" customFormat="false" ht="13.8" hidden="false" customHeight="false" outlineLevel="0" collapsed="false">
      <c r="A114" s="0" t="n">
        <v>0</v>
      </c>
      <c r="B114" s="0" t="n">
        <v>113</v>
      </c>
      <c r="C114" s="0" t="n">
        <v>0</v>
      </c>
      <c r="D114" s="0" t="s">
        <v>574</v>
      </c>
      <c r="E114" s="0" t="s">
        <v>575</v>
      </c>
      <c r="F114" s="0" t="n">
        <v>1</v>
      </c>
      <c r="G114" s="0" t="n">
        <f aca="false">IF(AND($H114&gt;-1,$H114&lt;85),$H114+1,$H114-85)</f>
        <v>13</v>
      </c>
      <c r="H114" s="0" t="n">
        <v>98</v>
      </c>
    </row>
    <row r="115" customFormat="false" ht="13.8" hidden="false" customHeight="false" outlineLevel="0" collapsed="false">
      <c r="A115" s="0" t="n">
        <v>0</v>
      </c>
      <c r="B115" s="0" t="n">
        <v>114</v>
      </c>
      <c r="C115" s="0" t="n">
        <v>0</v>
      </c>
      <c r="D115" s="0" t="s">
        <v>576</v>
      </c>
      <c r="E115" s="0" t="s">
        <v>577</v>
      </c>
      <c r="F115" s="0" t="n">
        <v>1</v>
      </c>
      <c r="G115" s="0" t="n">
        <f aca="false">IF(AND($H115&gt;-1,$H115&lt;85),$H115+1,$H115-85)</f>
        <v>12</v>
      </c>
      <c r="H115" s="0" t="n">
        <v>97</v>
      </c>
    </row>
    <row r="116" customFormat="false" ht="13.8" hidden="false" customHeight="false" outlineLevel="0" collapsed="false">
      <c r="A116" s="0" t="n">
        <v>0</v>
      </c>
      <c r="B116" s="0" t="n">
        <v>115</v>
      </c>
      <c r="C116" s="0" t="n">
        <v>0</v>
      </c>
      <c r="D116" s="0" t="s">
        <v>578</v>
      </c>
      <c r="E116" s="0" t="s">
        <v>579</v>
      </c>
      <c r="F116" s="0" t="n">
        <v>0</v>
      </c>
      <c r="G116" s="0" t="n">
        <f aca="false">IF(AND($H116&gt;-1,$H116&lt;85),$H116+1,$H116-85)</f>
        <v>8</v>
      </c>
      <c r="H116" s="0" t="n">
        <v>7</v>
      </c>
    </row>
    <row r="117" customFormat="false" ht="13.8" hidden="false" customHeight="false" outlineLevel="0" collapsed="false">
      <c r="A117" s="0" t="n">
        <v>0</v>
      </c>
      <c r="B117" s="0" t="n">
        <v>116</v>
      </c>
      <c r="C117" s="0" t="n">
        <v>0</v>
      </c>
      <c r="D117" s="0" t="s">
        <v>580</v>
      </c>
      <c r="E117" s="0" t="s">
        <v>581</v>
      </c>
      <c r="F117" s="0" t="n">
        <v>0</v>
      </c>
      <c r="G117" s="0" t="n">
        <f aca="false">IF(AND($H117&gt;-1,$H117&lt;85),$H117+1,$H117-85)</f>
        <v>13</v>
      </c>
      <c r="H117" s="0" t="n">
        <v>12</v>
      </c>
    </row>
    <row r="118" customFormat="false" ht="13.8" hidden="false" customHeight="false" outlineLevel="0" collapsed="false">
      <c r="A118" s="0" t="n">
        <v>0</v>
      </c>
      <c r="B118" s="0" t="n">
        <v>117</v>
      </c>
      <c r="E118" s="0" t="s">
        <v>423</v>
      </c>
      <c r="G118" s="0" t="n">
        <f aca="false">IF(AND($H118&gt;-1,$H118&lt;85),$H118+1,$H118-85)</f>
        <v>1</v>
      </c>
    </row>
    <row r="119" customFormat="false" ht="13.8" hidden="false" customHeight="false" outlineLevel="0" collapsed="false">
      <c r="A119" s="0" t="n">
        <v>0</v>
      </c>
      <c r="B119" s="0" t="n">
        <v>118</v>
      </c>
      <c r="E119" s="0" t="s">
        <v>423</v>
      </c>
      <c r="G119" s="0" t="n">
        <f aca="false">IF(AND($H119&gt;-1,$H119&lt;85),$H119+1,$H119-85)</f>
        <v>1</v>
      </c>
    </row>
    <row r="120" customFormat="false" ht="13.8" hidden="false" customHeight="false" outlineLevel="0" collapsed="false">
      <c r="A120" s="0" t="n">
        <v>0</v>
      </c>
      <c r="B120" s="0" t="n">
        <v>119</v>
      </c>
      <c r="C120" s="0" t="n">
        <v>0</v>
      </c>
      <c r="D120" s="0" t="s">
        <v>582</v>
      </c>
      <c r="E120" s="0" t="s">
        <v>583</v>
      </c>
      <c r="F120" s="0" t="n">
        <v>1</v>
      </c>
      <c r="G120" s="0" t="n">
        <f aca="false">IF(AND($H120&gt;-1,$H120&lt;85),$H120+1,$H120-85)</f>
        <v>8</v>
      </c>
      <c r="H120" s="0" t="n">
        <v>93</v>
      </c>
    </row>
    <row r="121" customFormat="false" ht="13.8" hidden="false" customHeight="false" outlineLevel="0" collapsed="false">
      <c r="A121" s="0" t="n">
        <v>0</v>
      </c>
      <c r="B121" s="0" t="n">
        <v>120</v>
      </c>
      <c r="C121" s="0" t="n">
        <v>0</v>
      </c>
      <c r="D121" s="0" t="s">
        <v>584</v>
      </c>
      <c r="E121" s="0" t="s">
        <v>585</v>
      </c>
      <c r="F121" s="0" t="n">
        <v>1</v>
      </c>
      <c r="G121" s="0" t="n">
        <f aca="false">IF(AND($H121&gt;-1,$H121&lt;85),$H121+1,$H121-85)</f>
        <v>29</v>
      </c>
      <c r="H121" s="0" t="n">
        <v>114</v>
      </c>
    </row>
    <row r="122" customFormat="false" ht="13.8" hidden="false" customHeight="false" outlineLevel="0" collapsed="false">
      <c r="A122" s="0" t="n">
        <v>0</v>
      </c>
      <c r="B122" s="0" t="n">
        <v>121</v>
      </c>
      <c r="C122" s="0" t="n">
        <v>0</v>
      </c>
      <c r="D122" s="0" t="s">
        <v>586</v>
      </c>
      <c r="E122" s="0" t="s">
        <v>587</v>
      </c>
      <c r="F122" s="0" t="n">
        <v>0</v>
      </c>
      <c r="G122" s="0" t="n">
        <f aca="false">IF(AND($H122&gt;-1,$H122&lt;85),$H122+1,$H122-85)</f>
        <v>84</v>
      </c>
      <c r="H122" s="0" t="n">
        <v>83</v>
      </c>
    </row>
    <row r="123" customFormat="false" ht="13.8" hidden="false" customHeight="false" outlineLevel="0" collapsed="false">
      <c r="A123" s="0" t="n">
        <v>0</v>
      </c>
      <c r="B123" s="0" t="n">
        <v>122</v>
      </c>
      <c r="C123" s="0" t="n">
        <v>0</v>
      </c>
      <c r="D123" s="0" t="s">
        <v>588</v>
      </c>
      <c r="E123" s="0" t="s">
        <v>589</v>
      </c>
      <c r="F123" s="0" t="n">
        <v>0</v>
      </c>
      <c r="G123" s="0" t="n">
        <f aca="false">IF(AND($H123&gt;-1,$H123&lt;85),$H123+1,$H123-85)</f>
        <v>81</v>
      </c>
      <c r="H123" s="0" t="n">
        <v>80</v>
      </c>
    </row>
    <row r="124" customFormat="false" ht="13.8" hidden="false" customHeight="false" outlineLevel="0" collapsed="false">
      <c r="A124" s="0" t="n">
        <v>0</v>
      </c>
      <c r="B124" s="0" t="n">
        <v>123</v>
      </c>
      <c r="E124" s="0" t="s">
        <v>590</v>
      </c>
      <c r="G124" s="0" t="n">
        <f aca="false">IF(AND($H124&gt;-1,$H124&lt;85),$H124+1,$H124-85)</f>
        <v>1</v>
      </c>
    </row>
    <row r="125" customFormat="false" ht="13.8" hidden="false" customHeight="false" outlineLevel="0" collapsed="false">
      <c r="A125" s="0" t="n">
        <v>0</v>
      </c>
      <c r="B125" s="0" t="n">
        <v>124</v>
      </c>
      <c r="E125" s="0" t="s">
        <v>590</v>
      </c>
      <c r="G125" s="0" t="n">
        <f aca="false">IF(AND($H125&gt;-1,$H125&lt;85),$H125+1,$H125-85)</f>
        <v>1</v>
      </c>
    </row>
    <row r="126" customFormat="false" ht="13.8" hidden="false" customHeight="false" outlineLevel="0" collapsed="false">
      <c r="A126" s="0" t="n">
        <v>0</v>
      </c>
      <c r="B126" s="0" t="n">
        <v>125</v>
      </c>
      <c r="C126" s="0" t="n">
        <v>0</v>
      </c>
      <c r="D126" s="0" t="s">
        <v>591</v>
      </c>
      <c r="E126" s="0" t="s">
        <v>592</v>
      </c>
      <c r="F126" s="0" t="n">
        <v>1</v>
      </c>
      <c r="G126" s="0" t="n">
        <f aca="false">IF(AND($H126&gt;-1,$H126&lt;85),$H126+1,$H126-85)</f>
        <v>4</v>
      </c>
      <c r="H126" s="0" t="n">
        <v>89</v>
      </c>
    </row>
    <row r="127" customFormat="false" ht="13.8" hidden="false" customHeight="false" outlineLevel="0" collapsed="false">
      <c r="A127" s="0" t="n">
        <v>0</v>
      </c>
      <c r="B127" s="0" t="n">
        <v>126</v>
      </c>
      <c r="C127" s="0" t="n">
        <v>0</v>
      </c>
      <c r="D127" s="0" t="s">
        <v>593</v>
      </c>
      <c r="E127" s="0" t="s">
        <v>594</v>
      </c>
      <c r="F127" s="0" t="n">
        <v>1</v>
      </c>
      <c r="G127" s="0" t="n">
        <f aca="false">IF(AND($H127&gt;-1,$H127&lt;85),$H127+1,$H127-85)</f>
        <v>9</v>
      </c>
      <c r="H127" s="0" t="n">
        <v>94</v>
      </c>
    </row>
    <row r="128" customFormat="false" ht="13.8" hidden="false" customHeight="false" outlineLevel="0" collapsed="false">
      <c r="A128" s="0" t="n">
        <v>0</v>
      </c>
      <c r="B128" s="0" t="n">
        <v>127</v>
      </c>
      <c r="C128" s="0" t="n">
        <v>0</v>
      </c>
      <c r="D128" s="0" t="s">
        <v>595</v>
      </c>
      <c r="E128" s="0" t="s">
        <v>596</v>
      </c>
      <c r="F128" s="0" t="n">
        <v>0</v>
      </c>
      <c r="G128" s="0" t="n">
        <f aca="false">IF(AND($H128&gt;-1,$H128&lt;85),$H128+1,$H128-85)</f>
        <v>85</v>
      </c>
      <c r="H128" s="0" t="n">
        <v>84</v>
      </c>
    </row>
    <row r="129" customFormat="false" ht="13.8" hidden="false" customHeight="false" outlineLevel="0" collapsed="false">
      <c r="A129" s="0" t="n">
        <v>0</v>
      </c>
      <c r="B129" s="0" t="n">
        <v>128</v>
      </c>
      <c r="C129" s="0" t="n">
        <v>0</v>
      </c>
      <c r="D129" s="0" t="s">
        <v>597</v>
      </c>
      <c r="E129" s="0" t="s">
        <v>598</v>
      </c>
      <c r="F129" s="0" t="n">
        <v>0</v>
      </c>
      <c r="G129" s="0" t="n">
        <f aca="false">IF(AND($H129&gt;-1,$H129&lt;85),$H129+1,$H129-85)</f>
        <v>80</v>
      </c>
      <c r="H129" s="0" t="n">
        <v>79</v>
      </c>
    </row>
    <row r="130" customFormat="false" ht="13.8" hidden="false" customHeight="false" outlineLevel="0" collapsed="false">
      <c r="A130" s="0" t="n">
        <v>0</v>
      </c>
      <c r="B130" s="0" t="n">
        <v>129</v>
      </c>
      <c r="E130" s="0" t="s">
        <v>423</v>
      </c>
      <c r="G130" s="0" t="n">
        <f aca="false">IF(AND($H130&gt;-1,$H130&lt;85),$H130+1,$H130-85)</f>
        <v>1</v>
      </c>
    </row>
    <row r="131" customFormat="false" ht="13.8" hidden="false" customHeight="false" outlineLevel="0" collapsed="false">
      <c r="A131" s="0" t="n">
        <v>0</v>
      </c>
      <c r="B131" s="0" t="n">
        <v>130</v>
      </c>
      <c r="E131" s="0" t="s">
        <v>599</v>
      </c>
      <c r="G131" s="0" t="n">
        <f aca="false">IF(AND($H131&gt;-1,$H131&lt;85),$H131+1,$H131-85)</f>
        <v>1</v>
      </c>
    </row>
    <row r="132" customFormat="false" ht="13.8" hidden="false" customHeight="false" outlineLevel="0" collapsed="false">
      <c r="A132" s="0" t="n">
        <v>0</v>
      </c>
      <c r="B132" s="0" t="n">
        <v>131</v>
      </c>
      <c r="C132" s="0" t="n">
        <v>0</v>
      </c>
      <c r="D132" s="0" t="s">
        <v>600</v>
      </c>
      <c r="E132" s="0" t="s">
        <v>601</v>
      </c>
      <c r="F132" s="0" t="n">
        <v>1</v>
      </c>
      <c r="G132" s="0" t="n">
        <f aca="false">IF(AND($H132&gt;-1,$H132&lt;85),$H132+1,$H132-85)</f>
        <v>6</v>
      </c>
      <c r="H132" s="0" t="n">
        <v>91</v>
      </c>
    </row>
    <row r="133" customFormat="false" ht="13.8" hidden="false" customHeight="false" outlineLevel="0" collapsed="false">
      <c r="A133" s="0" t="n">
        <v>0</v>
      </c>
      <c r="B133" s="0" t="n">
        <v>132</v>
      </c>
      <c r="C133" s="0" t="n">
        <v>0</v>
      </c>
      <c r="D133" s="0" t="s">
        <v>602</v>
      </c>
      <c r="E133" s="0" t="s">
        <v>603</v>
      </c>
      <c r="F133" s="0" t="n">
        <v>1</v>
      </c>
      <c r="G133" s="0" t="n">
        <f aca="false">IF(AND($H133&gt;-1,$H133&lt;85),$H133+1,$H133-85)</f>
        <v>5</v>
      </c>
      <c r="H133" s="0" t="n">
        <v>90</v>
      </c>
    </row>
    <row r="134" customFormat="false" ht="13.8" hidden="false" customHeight="false" outlineLevel="0" collapsed="false">
      <c r="A134" s="0" t="n">
        <v>0</v>
      </c>
      <c r="B134" s="0" t="n">
        <v>133</v>
      </c>
      <c r="C134" s="0" t="n">
        <v>0</v>
      </c>
      <c r="D134" s="0" t="s">
        <v>604</v>
      </c>
      <c r="E134" s="0" t="s">
        <v>605</v>
      </c>
      <c r="F134" s="0" t="n">
        <v>0</v>
      </c>
      <c r="G134" s="0" t="n">
        <f aca="false">IF(AND($H134&gt;-1,$H134&lt;85),$H134+1,$H134-85)</f>
        <v>77</v>
      </c>
      <c r="H134" s="0" t="n">
        <v>76</v>
      </c>
    </row>
    <row r="135" customFormat="false" ht="13.8" hidden="false" customHeight="false" outlineLevel="0" collapsed="false">
      <c r="A135" s="0" t="n">
        <v>0</v>
      </c>
      <c r="B135" s="0" t="n">
        <v>134</v>
      </c>
      <c r="C135" s="0" t="n">
        <v>0</v>
      </c>
      <c r="D135" s="0" t="s">
        <v>606</v>
      </c>
      <c r="E135" s="0" t="s">
        <v>607</v>
      </c>
      <c r="F135" s="0" t="n">
        <v>0</v>
      </c>
      <c r="G135" s="0" t="n">
        <f aca="false">IF(AND($H135&gt;-1,$H135&lt;85),$H135+1,$H135-85)</f>
        <v>76</v>
      </c>
      <c r="H135" s="0" t="n">
        <v>75</v>
      </c>
    </row>
    <row r="136" customFormat="false" ht="13.8" hidden="false" customHeight="false" outlineLevel="0" collapsed="false">
      <c r="A136" s="0" t="n">
        <v>0</v>
      </c>
      <c r="B136" s="0" t="n">
        <v>135</v>
      </c>
      <c r="E136" s="0" t="s">
        <v>423</v>
      </c>
      <c r="G136" s="0" t="n">
        <f aca="false">IF(AND($H136&gt;-1,$H136&lt;85),$H136+1,$H136-85)</f>
        <v>1</v>
      </c>
    </row>
    <row r="137" customFormat="false" ht="13.8" hidden="false" customHeight="false" outlineLevel="0" collapsed="false">
      <c r="A137" s="0" t="n">
        <v>0</v>
      </c>
      <c r="B137" s="0" t="n">
        <v>136</v>
      </c>
      <c r="E137" s="0" t="s">
        <v>608</v>
      </c>
      <c r="G137" s="0" t="n">
        <f aca="false">IF(AND($H137&gt;-1,$H137&lt;85),$H137+1,$H137-85)</f>
        <v>1</v>
      </c>
    </row>
    <row r="138" customFormat="false" ht="13.8" hidden="false" customHeight="false" outlineLevel="0" collapsed="false">
      <c r="A138" s="0" t="n">
        <v>0</v>
      </c>
      <c r="B138" s="0" t="n">
        <v>137</v>
      </c>
      <c r="C138" s="0" t="n">
        <v>0</v>
      </c>
      <c r="D138" s="0" t="s">
        <v>609</v>
      </c>
      <c r="E138" s="0" t="s">
        <v>610</v>
      </c>
      <c r="F138" s="0" t="n">
        <v>1</v>
      </c>
      <c r="G138" s="0" t="n">
        <f aca="false">IF(AND($H138&gt;-1,$H138&lt;85),$H138+1,$H138-85)</f>
        <v>10</v>
      </c>
      <c r="H138" s="0" t="n">
        <v>95</v>
      </c>
    </row>
    <row r="139" customFormat="false" ht="13.8" hidden="false" customHeight="false" outlineLevel="0" collapsed="false">
      <c r="A139" s="0" t="n">
        <v>0</v>
      </c>
      <c r="B139" s="0" t="n">
        <v>138</v>
      </c>
      <c r="C139" s="0" t="n">
        <v>0</v>
      </c>
      <c r="D139" s="0" t="s">
        <v>611</v>
      </c>
      <c r="E139" s="0" t="s">
        <v>612</v>
      </c>
      <c r="F139" s="0" t="n">
        <v>0</v>
      </c>
      <c r="G139" s="0" t="n">
        <f aca="false">IF(AND($H139&gt;-1,$H139&lt;85),$H139+1,$H139-85)</f>
        <v>78</v>
      </c>
      <c r="H139" s="0" t="n">
        <v>77</v>
      </c>
    </row>
    <row r="140" customFormat="false" ht="13.8" hidden="false" customHeight="false" outlineLevel="0" collapsed="false">
      <c r="A140" s="0" t="n">
        <v>0</v>
      </c>
      <c r="B140" s="0" t="n">
        <v>139</v>
      </c>
      <c r="C140" s="0" t="n">
        <v>0</v>
      </c>
      <c r="D140" s="0" t="s">
        <v>613</v>
      </c>
      <c r="E140" s="0" t="s">
        <v>614</v>
      </c>
      <c r="F140" s="0" t="n">
        <v>0</v>
      </c>
      <c r="G140" s="0" t="n">
        <f aca="false">IF(AND($H140&gt;-1,$H140&lt;85),$H140+1,$H140-85)</f>
        <v>56</v>
      </c>
      <c r="H140" s="0" t="n">
        <v>55</v>
      </c>
    </row>
    <row r="141" customFormat="false" ht="13.8" hidden="false" customHeight="false" outlineLevel="0" collapsed="false">
      <c r="A141" s="0" t="n">
        <v>0</v>
      </c>
      <c r="B141" s="0" t="n">
        <v>140</v>
      </c>
      <c r="C141" s="0" t="n">
        <v>0</v>
      </c>
      <c r="D141" s="0" t="s">
        <v>615</v>
      </c>
      <c r="E141" s="0" t="s">
        <v>616</v>
      </c>
      <c r="F141" s="0" t="n">
        <v>1</v>
      </c>
      <c r="G141" s="0" t="n">
        <f aca="false">IF(AND($H141&gt;-1,$H141&lt;85),$H141+1,$H141-85)</f>
        <v>0</v>
      </c>
      <c r="H141" s="0" t="n">
        <v>85</v>
      </c>
    </row>
    <row r="142" customFormat="false" ht="13.8" hidden="false" customHeight="false" outlineLevel="0" collapsed="false">
      <c r="A142" s="0" t="n">
        <v>0</v>
      </c>
      <c r="B142" s="0" t="n">
        <v>141</v>
      </c>
      <c r="E142" s="0" t="s">
        <v>617</v>
      </c>
      <c r="G142" s="0" t="n">
        <f aca="false">IF(AND($H142&gt;-1,$H142&lt;85),$H142+1,$H142-85)</f>
        <v>1</v>
      </c>
    </row>
    <row r="143" customFormat="false" ht="13.8" hidden="false" customHeight="false" outlineLevel="0" collapsed="false">
      <c r="A143" s="0" t="n">
        <v>0</v>
      </c>
      <c r="B143" s="0" t="n">
        <v>142</v>
      </c>
      <c r="E143" s="0" t="s">
        <v>618</v>
      </c>
      <c r="G143" s="0" t="n">
        <f aca="false">IF(AND($H143&gt;-1,$H143&lt;85),$H143+1,$H143-85)</f>
        <v>1</v>
      </c>
    </row>
    <row r="144" customFormat="false" ht="13.8" hidden="false" customHeight="false" outlineLevel="0" collapsed="false">
      <c r="A144" s="0" t="n">
        <v>0</v>
      </c>
      <c r="B144" s="0" t="n">
        <v>143</v>
      </c>
      <c r="C144" s="0" t="n">
        <v>0</v>
      </c>
      <c r="D144" s="0" t="s">
        <v>619</v>
      </c>
      <c r="E144" s="0" t="s">
        <v>620</v>
      </c>
      <c r="F144" s="0" t="n">
        <v>1</v>
      </c>
      <c r="G144" s="0" t="n">
        <f aca="false">IF(AND($H144&gt;-1,$H144&lt;85),$H144+1,$H144-85)</f>
        <v>7</v>
      </c>
      <c r="H144" s="0" t="n">
        <v>92</v>
      </c>
    </row>
    <row r="145" customFormat="false" ht="13.8" hidden="false" customHeight="false" outlineLevel="0" collapsed="false">
      <c r="A145" s="0" t="n">
        <v>0</v>
      </c>
      <c r="B145" s="0" t="n">
        <v>144</v>
      </c>
      <c r="C145" s="0" t="n">
        <v>0</v>
      </c>
      <c r="D145" s="0" t="s">
        <v>621</v>
      </c>
      <c r="E145" s="0" t="s">
        <v>622</v>
      </c>
      <c r="F145" s="0" t="n">
        <v>1</v>
      </c>
      <c r="G145" s="0" t="n">
        <f aca="false">IF(AND($H145&gt;-1,$H145&lt;85),$H145+1,$H145-85)</f>
        <v>2</v>
      </c>
      <c r="H145" s="0" t="n">
        <v>87</v>
      </c>
    </row>
    <row r="146" customFormat="false" ht="13.8" hidden="false" customHeight="false" outlineLevel="0" collapsed="false">
      <c r="A146" s="0" t="n">
        <v>0</v>
      </c>
      <c r="B146" s="0" t="n">
        <v>145</v>
      </c>
      <c r="C146" s="0" t="n">
        <v>0</v>
      </c>
      <c r="D146" s="0" t="s">
        <v>623</v>
      </c>
      <c r="E146" s="0" t="s">
        <v>624</v>
      </c>
      <c r="F146" s="0" t="n">
        <v>0</v>
      </c>
      <c r="G146" s="0" t="n">
        <f aca="false">IF(AND($H146&gt;-1,$H146&lt;85),$H146+1,$H146-85)</f>
        <v>57</v>
      </c>
      <c r="H146" s="0" t="n">
        <v>56</v>
      </c>
    </row>
    <row r="147" customFormat="false" ht="13.8" hidden="false" customHeight="false" outlineLevel="0" collapsed="false">
      <c r="A147" s="0" t="n">
        <v>0</v>
      </c>
      <c r="B147" s="0" t="n">
        <v>146</v>
      </c>
      <c r="C147" s="0" t="n">
        <v>0</v>
      </c>
      <c r="D147" s="0" t="s">
        <v>625</v>
      </c>
      <c r="E147" s="0" t="s">
        <v>626</v>
      </c>
      <c r="F147" s="0" t="n">
        <v>1</v>
      </c>
      <c r="G147" s="0" t="n">
        <f aca="false">IF(AND($H147&gt;-1,$H147&lt;85),$H147+1,$H147-85)</f>
        <v>1</v>
      </c>
      <c r="H147" s="0" t="n">
        <v>86</v>
      </c>
    </row>
    <row r="148" customFormat="false" ht="13.8" hidden="false" customHeight="false" outlineLevel="0" collapsed="false">
      <c r="A148" s="0" t="n">
        <v>0</v>
      </c>
      <c r="B148" s="0" t="n">
        <v>147</v>
      </c>
      <c r="E148" s="0" t="s">
        <v>590</v>
      </c>
      <c r="G148" s="0" t="n">
        <f aca="false">IF(AND($H148&gt;-1,$H148&lt;85),$H148+1,$H148-85)</f>
        <v>1</v>
      </c>
    </row>
    <row r="149" customFormat="false" ht="13.8" hidden="false" customHeight="false" outlineLevel="0" collapsed="false">
      <c r="A149" s="0" t="n">
        <v>0</v>
      </c>
      <c r="B149" s="0" t="n">
        <v>148</v>
      </c>
      <c r="E149" s="0" t="s">
        <v>590</v>
      </c>
      <c r="G149" s="0" t="n">
        <f aca="false">IF(AND($H149&gt;-1,$H149&lt;85),$H149+1,$H149-85)</f>
        <v>1</v>
      </c>
    </row>
    <row r="150" customFormat="false" ht="13.8" hidden="false" customHeight="false" outlineLevel="0" collapsed="false">
      <c r="A150" s="0" t="n">
        <v>0</v>
      </c>
      <c r="B150" s="0" t="n">
        <v>149</v>
      </c>
      <c r="C150" s="0" t="n">
        <v>0</v>
      </c>
      <c r="D150" s="0" t="s">
        <v>627</v>
      </c>
      <c r="E150" s="0" t="s">
        <v>628</v>
      </c>
      <c r="F150" s="0" t="n">
        <v>1</v>
      </c>
      <c r="G150" s="0" t="n">
        <f aca="false">IF(AND($H150&gt;-1,$H150&lt;85),$H150+1,$H150-85)</f>
        <v>3</v>
      </c>
      <c r="H150" s="0" t="n">
        <v>88</v>
      </c>
    </row>
    <row r="151" customFormat="false" ht="13.8" hidden="false" customHeight="false" outlineLevel="0" collapsed="false">
      <c r="A151" s="0" t="n">
        <v>0</v>
      </c>
      <c r="B151" s="0" t="n">
        <v>150</v>
      </c>
      <c r="C151" s="0" t="n">
        <v>0</v>
      </c>
      <c r="D151" s="0" t="s">
        <v>629</v>
      </c>
      <c r="E151" s="0" t="s">
        <v>630</v>
      </c>
      <c r="F151" s="0" t="n">
        <v>1</v>
      </c>
      <c r="G151" s="0" t="n">
        <f aca="false">IF(AND($H151&gt;-1,$H151&lt;85),$H151+1,$H151-85)</f>
        <v>11</v>
      </c>
      <c r="H151" s="0" t="n">
        <v>96</v>
      </c>
    </row>
    <row r="152" customFormat="false" ht="13.8" hidden="false" customHeight="false" outlineLevel="0" collapsed="false">
      <c r="A152" s="0" t="n">
        <v>0</v>
      </c>
      <c r="B152" s="0" t="n">
        <v>151</v>
      </c>
      <c r="C152" s="0" t="n">
        <v>0</v>
      </c>
      <c r="D152" s="0" t="s">
        <v>631</v>
      </c>
      <c r="E152" s="0" t="s">
        <v>632</v>
      </c>
      <c r="F152" s="0" t="n">
        <v>0</v>
      </c>
      <c r="G152" s="0" t="n">
        <f aca="false">IF(AND($H152&gt;-1,$H152&lt;85),$H152+1,$H152-85)</f>
        <v>82</v>
      </c>
      <c r="H152" s="0" t="n">
        <v>81</v>
      </c>
    </row>
    <row r="153" customFormat="false" ht="13.8" hidden="false" customHeight="false" outlineLevel="0" collapsed="false">
      <c r="A153" s="0" t="n">
        <v>0</v>
      </c>
      <c r="B153" s="0" t="n">
        <v>152</v>
      </c>
      <c r="C153" s="0" t="n">
        <v>0</v>
      </c>
      <c r="D153" s="0" t="s">
        <v>633</v>
      </c>
      <c r="E153" s="0" t="s">
        <v>634</v>
      </c>
      <c r="F153" s="0" t="n">
        <v>0</v>
      </c>
      <c r="G153" s="0" t="n">
        <f aca="false">IF(AND($H153&gt;-1,$H153&lt;85),$H153+1,$H153-85)</f>
        <v>74</v>
      </c>
      <c r="H153" s="0" t="n">
        <v>73</v>
      </c>
    </row>
    <row r="154" customFormat="false" ht="13.8" hidden="false" customHeight="false" outlineLevel="0" collapsed="false">
      <c r="A154" s="0" t="n">
        <v>0</v>
      </c>
      <c r="B154" s="0" t="n">
        <v>153</v>
      </c>
      <c r="E154" s="0" t="s">
        <v>635</v>
      </c>
      <c r="G154" s="0" t="n">
        <f aca="false">IF(AND($H154&gt;-1,$H154&lt;85),$H154+1,$H154-85)</f>
        <v>1</v>
      </c>
    </row>
    <row r="155" customFormat="false" ht="13.8" hidden="false" customHeight="false" outlineLevel="0" collapsed="false">
      <c r="A155" s="0" t="n">
        <v>0</v>
      </c>
      <c r="B155" s="0" t="n">
        <v>154</v>
      </c>
      <c r="G155" s="0" t="n">
        <f aca="false">IF(AND($H155&gt;-1,$H155&lt;85),$H155+1,$H155-85)</f>
        <v>1</v>
      </c>
    </row>
    <row r="156" customFormat="false" ht="13.8" hidden="false" customHeight="false" outlineLevel="0" collapsed="false">
      <c r="A156" s="0" t="n">
        <v>0</v>
      </c>
      <c r="B156" s="0" t="n">
        <v>155</v>
      </c>
      <c r="C156" s="0" t="n">
        <v>0</v>
      </c>
      <c r="D156" s="0" t="s">
        <v>636</v>
      </c>
      <c r="E156" s="0" t="s">
        <v>637</v>
      </c>
      <c r="F156" s="0" t="n">
        <v>0</v>
      </c>
      <c r="G156" s="0" t="n">
        <f aca="false">IF(AND($H156&gt;-1,$H156&lt;85),$H156+1,$H156-85)</f>
        <v>71</v>
      </c>
      <c r="H156" s="0" t="n">
        <v>70</v>
      </c>
    </row>
    <row r="157" customFormat="false" ht="13.8" hidden="false" customHeight="false" outlineLevel="0" collapsed="false">
      <c r="A157" s="0" t="n">
        <v>0</v>
      </c>
      <c r="B157" s="0" t="n">
        <v>156</v>
      </c>
      <c r="C157" s="0" t="n">
        <v>0</v>
      </c>
      <c r="D157" s="0" t="s">
        <v>638</v>
      </c>
      <c r="E157" s="0" t="s">
        <v>639</v>
      </c>
      <c r="F157" s="0" t="n">
        <v>0</v>
      </c>
      <c r="G157" s="0" t="n">
        <f aca="false">IF(AND($H157&gt;-1,$H157&lt;85),$H157+1,$H157-85)</f>
        <v>70</v>
      </c>
      <c r="H157" s="0" t="n">
        <v>69</v>
      </c>
    </row>
    <row r="158" customFormat="false" ht="13.8" hidden="false" customHeight="false" outlineLevel="0" collapsed="false">
      <c r="A158" s="0" t="n">
        <v>0</v>
      </c>
      <c r="B158" s="0" t="n">
        <v>157</v>
      </c>
      <c r="C158" s="0" t="n">
        <v>0</v>
      </c>
      <c r="D158" s="0" t="s">
        <v>640</v>
      </c>
      <c r="E158" s="0" t="s">
        <v>641</v>
      </c>
      <c r="F158" s="0" t="n">
        <v>0</v>
      </c>
      <c r="G158" s="0" t="n">
        <f aca="false">IF(AND($H158&gt;-1,$H158&lt;85),$H158+1,$H158-85)</f>
        <v>68</v>
      </c>
      <c r="H158" s="0" t="n">
        <v>67</v>
      </c>
    </row>
    <row r="159" customFormat="false" ht="13.8" hidden="false" customHeight="false" outlineLevel="0" collapsed="false">
      <c r="A159" s="0" t="n">
        <v>0</v>
      </c>
      <c r="B159" s="0" t="n">
        <v>158</v>
      </c>
      <c r="C159" s="0" t="n">
        <v>0</v>
      </c>
      <c r="D159" s="0" t="s">
        <v>642</v>
      </c>
      <c r="E159" s="0" t="s">
        <v>643</v>
      </c>
      <c r="F159" s="0" t="n">
        <v>0</v>
      </c>
      <c r="G159" s="0" t="n">
        <f aca="false">IF(AND($H159&gt;-1,$H159&lt;85),$H159+1,$H159-85)</f>
        <v>75</v>
      </c>
      <c r="H159" s="0" t="n">
        <v>74</v>
      </c>
    </row>
    <row r="160" customFormat="false" ht="13.8" hidden="false" customHeight="false" outlineLevel="0" collapsed="false">
      <c r="A160" s="0" t="n">
        <v>0</v>
      </c>
      <c r="B160" s="0" t="n">
        <v>159</v>
      </c>
      <c r="E160" s="0" t="s">
        <v>644</v>
      </c>
      <c r="G160" s="0" t="n">
        <f aca="false">IF(AND($H160&gt;-1,$H160&lt;85),$H160+1,$H160-85)</f>
        <v>1</v>
      </c>
    </row>
    <row r="161" customFormat="false" ht="13.8" hidden="false" customHeight="false" outlineLevel="0" collapsed="false">
      <c r="A161" s="0" t="n">
        <v>0</v>
      </c>
      <c r="B161" s="0" t="n">
        <v>160</v>
      </c>
      <c r="G161" s="0" t="n">
        <f aca="false">IF(AND($H161&gt;-1,$H161&lt;85),$H161+1,$H161-85)</f>
        <v>1</v>
      </c>
    </row>
    <row r="162" customFormat="false" ht="13.8" hidden="false" customHeight="false" outlineLevel="0" collapsed="false">
      <c r="A162" s="0" t="n">
        <v>0</v>
      </c>
      <c r="B162" s="0" t="n">
        <v>161</v>
      </c>
      <c r="C162" s="0" t="n">
        <v>0</v>
      </c>
      <c r="D162" s="0" t="s">
        <v>645</v>
      </c>
      <c r="E162" s="0" t="s">
        <v>646</v>
      </c>
      <c r="F162" s="0" t="n">
        <v>0</v>
      </c>
      <c r="G162" s="0" t="n">
        <f aca="false">IF(AND($H162&gt;-1,$H162&lt;85),$H162+1,$H162-85)</f>
        <v>66</v>
      </c>
      <c r="H162" s="0" t="n">
        <v>65</v>
      </c>
    </row>
    <row r="163" customFormat="false" ht="13.8" hidden="false" customHeight="false" outlineLevel="0" collapsed="false">
      <c r="A163" s="0" t="n">
        <v>0</v>
      </c>
      <c r="B163" s="0" t="n">
        <v>162</v>
      </c>
      <c r="C163" s="0" t="n">
        <v>0</v>
      </c>
      <c r="D163" s="0" t="s">
        <v>647</v>
      </c>
      <c r="E163" s="0" t="s">
        <v>648</v>
      </c>
      <c r="F163" s="0" t="n">
        <v>0</v>
      </c>
      <c r="G163" s="0" t="n">
        <f aca="false">IF(AND($H163&gt;-1,$H163&lt;85),$H163+1,$H163-85)</f>
        <v>72</v>
      </c>
      <c r="H163" s="0" t="n">
        <v>71</v>
      </c>
    </row>
    <row r="164" customFormat="false" ht="13.8" hidden="false" customHeight="false" outlineLevel="0" collapsed="false">
      <c r="A164" s="0" t="n">
        <v>0</v>
      </c>
      <c r="B164" s="0" t="n">
        <v>163</v>
      </c>
      <c r="C164" s="0" t="n">
        <v>0</v>
      </c>
      <c r="D164" s="0" t="s">
        <v>649</v>
      </c>
      <c r="E164" s="0" t="s">
        <v>650</v>
      </c>
      <c r="F164" s="0" t="n">
        <v>0</v>
      </c>
      <c r="G164" s="0" t="n">
        <f aca="false">IF(AND($H164&gt;-1,$H164&lt;85),$H164+1,$H164-85)</f>
        <v>60</v>
      </c>
      <c r="H164" s="0" t="n">
        <v>59</v>
      </c>
    </row>
    <row r="165" customFormat="false" ht="13.8" hidden="false" customHeight="false" outlineLevel="0" collapsed="false">
      <c r="A165" s="0" t="n">
        <v>0</v>
      </c>
      <c r="B165" s="0" t="n">
        <v>164</v>
      </c>
      <c r="C165" s="0" t="n">
        <v>0</v>
      </c>
      <c r="D165" s="0" t="s">
        <v>651</v>
      </c>
      <c r="E165" s="0" t="s">
        <v>652</v>
      </c>
      <c r="F165" s="0" t="n">
        <v>0</v>
      </c>
      <c r="G165" s="0" t="n">
        <f aca="false">IF(AND($H165&gt;-1,$H165&lt;85),$H165+1,$H165-85)</f>
        <v>83</v>
      </c>
      <c r="H165" s="0" t="n">
        <v>82</v>
      </c>
    </row>
    <row r="166" customFormat="false" ht="13.8" hidden="false" customHeight="false" outlineLevel="0" collapsed="false">
      <c r="A166" s="0" t="n">
        <v>0</v>
      </c>
      <c r="B166" s="0" t="n">
        <v>165</v>
      </c>
      <c r="E166" s="0" t="s">
        <v>423</v>
      </c>
      <c r="G166" s="0" t="n">
        <f aca="false">IF(AND($H166&gt;-1,$H166&lt;85),$H166+1,$H166-85)</f>
        <v>1</v>
      </c>
    </row>
    <row r="167" customFormat="false" ht="13.8" hidden="false" customHeight="false" outlineLevel="0" collapsed="false">
      <c r="A167" s="0" t="n">
        <v>0</v>
      </c>
      <c r="B167" s="0" t="n">
        <v>166</v>
      </c>
      <c r="E167" s="0" t="s">
        <v>423</v>
      </c>
      <c r="G167" s="0" t="n">
        <f aca="false">IF(AND($H167&gt;-1,$H167&lt;85),$H167+1,$H167-85)</f>
        <v>1</v>
      </c>
    </row>
    <row r="168" customFormat="false" ht="13.8" hidden="false" customHeight="false" outlineLevel="0" collapsed="false">
      <c r="A168" s="0" t="n">
        <v>0</v>
      </c>
      <c r="B168" s="0" t="n">
        <v>167</v>
      </c>
      <c r="C168" s="0" t="n">
        <v>0</v>
      </c>
      <c r="D168" s="0" t="s">
        <v>653</v>
      </c>
      <c r="E168" s="0" t="s">
        <v>654</v>
      </c>
      <c r="F168" s="0" t="n">
        <v>0</v>
      </c>
      <c r="G168" s="0" t="n">
        <f aca="false">IF(AND($H168&gt;-1,$H168&lt;85),$H168+1,$H168-85)</f>
        <v>67</v>
      </c>
      <c r="H168" s="0" t="n">
        <v>66</v>
      </c>
    </row>
    <row r="169" customFormat="false" ht="13.8" hidden="false" customHeight="false" outlineLevel="0" collapsed="false">
      <c r="A169" s="0" t="n">
        <v>0</v>
      </c>
      <c r="B169" s="0" t="n">
        <v>168</v>
      </c>
      <c r="C169" s="0" t="n">
        <v>0</v>
      </c>
      <c r="D169" s="0" t="s">
        <v>655</v>
      </c>
      <c r="E169" s="0" t="s">
        <v>656</v>
      </c>
      <c r="F169" s="0" t="n">
        <v>0</v>
      </c>
      <c r="G169" s="0" t="n">
        <f aca="false">IF(AND($H169&gt;-1,$H169&lt;85),$H169+1,$H169-85)</f>
        <v>73</v>
      </c>
      <c r="H169" s="0" t="n">
        <v>72</v>
      </c>
    </row>
    <row r="170" customFormat="false" ht="13.8" hidden="false" customHeight="false" outlineLevel="0" collapsed="false">
      <c r="A170" s="0" t="n">
        <v>0</v>
      </c>
      <c r="B170" s="0" t="n">
        <v>169</v>
      </c>
      <c r="C170" s="0" t="n">
        <v>0</v>
      </c>
      <c r="D170" s="0" t="s">
        <v>657</v>
      </c>
      <c r="E170" s="0" t="s">
        <v>658</v>
      </c>
      <c r="F170" s="0" t="n">
        <v>0</v>
      </c>
      <c r="G170" s="0" t="n">
        <f aca="false">IF(AND($H170&gt;-1,$H170&lt;85),$H170+1,$H170-85)</f>
        <v>58</v>
      </c>
      <c r="H170" s="0" t="n">
        <v>57</v>
      </c>
    </row>
    <row r="171" customFormat="false" ht="13.8" hidden="false" customHeight="false" outlineLevel="0" collapsed="false">
      <c r="A171" s="0" t="n">
        <v>0</v>
      </c>
      <c r="B171" s="0" t="n">
        <v>170</v>
      </c>
      <c r="C171" s="0" t="n">
        <v>0</v>
      </c>
      <c r="D171" s="0" t="s">
        <v>659</v>
      </c>
      <c r="E171" s="0" t="s">
        <v>660</v>
      </c>
      <c r="F171" s="0" t="n">
        <v>0</v>
      </c>
      <c r="G171" s="0" t="n">
        <f aca="false">IF(AND($H171&gt;-1,$H171&lt;85),$H171+1,$H171-85)</f>
        <v>52</v>
      </c>
      <c r="H171" s="0" t="n">
        <v>51</v>
      </c>
    </row>
    <row r="172" customFormat="false" ht="13.8" hidden="false" customHeight="false" outlineLevel="0" collapsed="false">
      <c r="A172" s="0" t="n">
        <v>0</v>
      </c>
      <c r="B172" s="0" t="n">
        <v>171</v>
      </c>
      <c r="C172" s="0" t="n">
        <v>0</v>
      </c>
      <c r="D172" s="0" t="s">
        <v>661</v>
      </c>
      <c r="E172" s="0" t="s">
        <v>662</v>
      </c>
      <c r="F172" s="0" t="n">
        <v>0</v>
      </c>
      <c r="G172" s="0" t="n">
        <f aca="false">IF(AND($H172&gt;-1,$H172&lt;85),$H172+1,$H172-85)</f>
        <v>53</v>
      </c>
      <c r="H172" s="0" t="n">
        <v>52</v>
      </c>
    </row>
    <row r="173" customFormat="false" ht="13.8" hidden="false" customHeight="false" outlineLevel="0" collapsed="false">
      <c r="A173" s="0" t="n">
        <v>0</v>
      </c>
      <c r="B173" s="0" t="n">
        <v>172</v>
      </c>
      <c r="C173" s="0" t="n">
        <v>0</v>
      </c>
      <c r="D173" s="0" t="s">
        <v>663</v>
      </c>
      <c r="E173" s="0" t="s">
        <v>664</v>
      </c>
      <c r="F173" s="0" t="n">
        <v>0</v>
      </c>
      <c r="G173" s="0" t="n">
        <f aca="false">IF(AND($H173&gt;-1,$H173&lt;85),$H173+1,$H173-85)</f>
        <v>54</v>
      </c>
      <c r="H173" s="0" t="n">
        <v>53</v>
      </c>
    </row>
    <row r="174" customFormat="false" ht="13.8" hidden="false" customHeight="false" outlineLevel="0" collapsed="false">
      <c r="A174" s="0" t="n">
        <v>0</v>
      </c>
      <c r="B174" s="0" t="n">
        <v>173</v>
      </c>
      <c r="C174" s="0" t="n">
        <v>0</v>
      </c>
      <c r="D174" s="0" t="s">
        <v>665</v>
      </c>
      <c r="E174" s="0" t="s">
        <v>666</v>
      </c>
      <c r="F174" s="0" t="n">
        <v>0</v>
      </c>
      <c r="G174" s="0" t="n">
        <f aca="false">IF(AND($H174&gt;-1,$H174&lt;85),$H174+1,$H174-85)</f>
        <v>64</v>
      </c>
      <c r="H174" s="0" t="n">
        <v>63</v>
      </c>
    </row>
    <row r="175" customFormat="false" ht="13.8" hidden="false" customHeight="false" outlineLevel="0" collapsed="false">
      <c r="A175" s="0" t="n">
        <v>0</v>
      </c>
      <c r="B175" s="0" t="n">
        <v>174</v>
      </c>
      <c r="C175" s="0" t="n">
        <v>0</v>
      </c>
      <c r="D175" s="0" t="s">
        <v>667</v>
      </c>
      <c r="E175" s="0" t="s">
        <v>668</v>
      </c>
      <c r="F175" s="0" t="n">
        <v>0</v>
      </c>
      <c r="G175" s="0" t="n">
        <f aca="false">IF(AND($H175&gt;-1,$H175&lt;85),$H175+1,$H175-85)</f>
        <v>69</v>
      </c>
      <c r="H175" s="0" t="n">
        <v>68</v>
      </c>
    </row>
    <row r="176" customFormat="false" ht="13.8" hidden="false" customHeight="false" outlineLevel="0" collapsed="false">
      <c r="A176" s="0" t="n">
        <v>0</v>
      </c>
      <c r="B176" s="0" t="n">
        <v>175</v>
      </c>
      <c r="C176" s="0" t="n">
        <v>0</v>
      </c>
      <c r="D176" s="0" t="s">
        <v>669</v>
      </c>
      <c r="E176" s="0" t="s">
        <v>670</v>
      </c>
      <c r="F176" s="0" t="n">
        <v>0</v>
      </c>
      <c r="G176" s="0" t="n">
        <f aca="false">IF(AND($H176&gt;-1,$H176&lt;85),$H176+1,$H176-85)</f>
        <v>61</v>
      </c>
      <c r="H176" s="0" t="n">
        <v>60</v>
      </c>
    </row>
    <row r="177" customFormat="false" ht="13.8" hidden="false" customHeight="false" outlineLevel="0" collapsed="false">
      <c r="A177" s="0" t="n">
        <v>0</v>
      </c>
      <c r="B177" s="0" t="n">
        <v>176</v>
      </c>
      <c r="C177" s="0" t="n">
        <v>0</v>
      </c>
      <c r="D177" s="0" t="s">
        <v>671</v>
      </c>
      <c r="E177" s="0" t="s">
        <v>672</v>
      </c>
      <c r="F177" s="0" t="n">
        <v>1</v>
      </c>
      <c r="G177" s="0" t="n">
        <f aca="false">IF(AND($H177&gt;-1,$H177&lt;85),$H177+1,$H177-85)</f>
        <v>14</v>
      </c>
      <c r="H177" s="0" t="n">
        <v>99</v>
      </c>
    </row>
    <row r="178" customFormat="false" ht="13.8" hidden="false" customHeight="false" outlineLevel="0" collapsed="false">
      <c r="A178" s="0" t="n">
        <v>0</v>
      </c>
      <c r="B178" s="0" t="n">
        <v>177</v>
      </c>
      <c r="C178" s="0" t="n">
        <v>0</v>
      </c>
      <c r="D178" s="0" t="s">
        <v>673</v>
      </c>
      <c r="E178" s="0" t="s">
        <v>674</v>
      </c>
      <c r="F178" s="0" t="n">
        <v>0</v>
      </c>
      <c r="G178" s="0" t="n">
        <f aca="false">IF(AND($H178&gt;-1,$H178&lt;85),$H178+1,$H178-85)</f>
        <v>59</v>
      </c>
      <c r="H178" s="0" t="n">
        <v>58</v>
      </c>
    </row>
    <row r="179" customFormat="false" ht="13.8" hidden="false" customHeight="false" outlineLevel="0" collapsed="false">
      <c r="A179" s="0" t="n">
        <v>0</v>
      </c>
      <c r="B179" s="0" t="n">
        <v>178</v>
      </c>
      <c r="C179" s="0" t="n">
        <v>0</v>
      </c>
      <c r="D179" s="0" t="s">
        <v>675</v>
      </c>
      <c r="E179" s="0" t="s">
        <v>676</v>
      </c>
      <c r="F179" s="0" t="n">
        <v>0</v>
      </c>
      <c r="G179" s="0" t="n">
        <f aca="false">IF(AND($H179&gt;-1,$H179&lt;85),$H179+1,$H179-85)</f>
        <v>55</v>
      </c>
      <c r="H179" s="0" t="n">
        <v>54</v>
      </c>
    </row>
    <row r="180" customFormat="false" ht="13.8" hidden="false" customHeight="false" outlineLevel="0" collapsed="false">
      <c r="A180" s="0" t="n">
        <v>0</v>
      </c>
      <c r="B180" s="0" t="n">
        <v>179</v>
      </c>
      <c r="C180" s="0" t="n">
        <v>0</v>
      </c>
      <c r="D180" s="0" t="s">
        <v>677</v>
      </c>
      <c r="E180" s="0" t="s">
        <v>678</v>
      </c>
      <c r="F180" s="0" t="n">
        <v>0</v>
      </c>
      <c r="G180" s="0" t="n">
        <f aca="false">IF(AND($H180&gt;-1,$H180&lt;85),$H180+1,$H180-85)</f>
        <v>63</v>
      </c>
      <c r="H180" s="0" t="n">
        <v>62</v>
      </c>
    </row>
    <row r="181" customFormat="false" ht="13.8" hidden="false" customHeight="false" outlineLevel="0" collapsed="false">
      <c r="A181" s="0" t="n">
        <v>0</v>
      </c>
      <c r="B181" s="0" t="n">
        <v>180</v>
      </c>
      <c r="C181" s="0" t="n">
        <v>0</v>
      </c>
      <c r="D181" s="0" t="s">
        <v>679</v>
      </c>
      <c r="E181" s="0" t="s">
        <v>680</v>
      </c>
      <c r="F181" s="0" t="n">
        <v>0</v>
      </c>
      <c r="G181" s="0" t="n">
        <f aca="false">IF(AND($H181&gt;-1,$H181&lt;85),$H181+1,$H181-85)</f>
        <v>62</v>
      </c>
      <c r="H181" s="0" t="n">
        <v>61</v>
      </c>
    </row>
    <row r="182" customFormat="false" ht="13.8" hidden="false" customHeight="false" outlineLevel="0" collapsed="false">
      <c r="A182" s="0" t="n">
        <v>1</v>
      </c>
      <c r="B182" s="0" t="n">
        <v>1</v>
      </c>
      <c r="C182" s="0" t="n">
        <v>1</v>
      </c>
      <c r="D182" s="0" t="s">
        <v>397</v>
      </c>
      <c r="E182" s="0" t="s">
        <v>681</v>
      </c>
      <c r="F182" s="0" t="n">
        <v>2</v>
      </c>
      <c r="G182" s="0" t="n">
        <f aca="false">IF(AND($H182&gt;-1,$H182&lt;85),$H182+1,$H182-85)</f>
        <v>32</v>
      </c>
      <c r="H182" s="0" t="n">
        <v>31</v>
      </c>
    </row>
    <row r="183" customFormat="false" ht="13.8" hidden="false" customHeight="false" outlineLevel="0" collapsed="false">
      <c r="A183" s="0" t="n">
        <v>1</v>
      </c>
      <c r="B183" s="0" t="n">
        <v>2</v>
      </c>
      <c r="C183" s="0" t="n">
        <v>1</v>
      </c>
      <c r="D183" s="0" t="s">
        <v>399</v>
      </c>
      <c r="E183" s="0" t="s">
        <v>682</v>
      </c>
      <c r="F183" s="0" t="n">
        <v>2</v>
      </c>
      <c r="G183" s="0" t="n">
        <f aca="false">IF(AND($H183&gt;-1,$H183&lt;85),$H183+1,$H183-85)</f>
        <v>7</v>
      </c>
      <c r="H183" s="0" t="n">
        <v>6</v>
      </c>
    </row>
    <row r="184" customFormat="false" ht="13.8" hidden="false" customHeight="false" outlineLevel="0" collapsed="false">
      <c r="A184" s="0" t="n">
        <v>1</v>
      </c>
      <c r="B184" s="0" t="n">
        <v>3</v>
      </c>
      <c r="C184" s="0" t="n">
        <v>1</v>
      </c>
      <c r="D184" s="0" t="s">
        <v>411</v>
      </c>
      <c r="E184" s="0" t="s">
        <v>683</v>
      </c>
      <c r="F184" s="0" t="n">
        <v>2</v>
      </c>
      <c r="G184" s="0" t="n">
        <f aca="false">IF(AND($H184&gt;-1,$H184&lt;85),$H184+1,$H184-85)</f>
        <v>4</v>
      </c>
      <c r="H184" s="0" t="n">
        <v>3</v>
      </c>
    </row>
    <row r="185" customFormat="false" ht="13.8" hidden="false" customHeight="false" outlineLevel="0" collapsed="false">
      <c r="A185" s="0" t="n">
        <v>1</v>
      </c>
      <c r="B185" s="0" t="n">
        <v>4</v>
      </c>
      <c r="C185" s="0" t="n">
        <v>1</v>
      </c>
      <c r="D185" s="0" t="s">
        <v>487</v>
      </c>
      <c r="E185" s="0" t="s">
        <v>684</v>
      </c>
      <c r="F185" s="0" t="n">
        <v>3</v>
      </c>
      <c r="G185" s="0" t="n">
        <f aca="false">IF(AND($H185&gt;-1,$H185&lt;85),$H185+1,$H185-85)</f>
        <v>38</v>
      </c>
      <c r="H185" s="0" t="n">
        <v>123</v>
      </c>
    </row>
    <row r="186" customFormat="false" ht="13.8" hidden="false" customHeight="false" outlineLevel="0" collapsed="false">
      <c r="A186" s="0" t="n">
        <v>1</v>
      </c>
      <c r="B186" s="0" t="n">
        <v>5</v>
      </c>
      <c r="C186" s="0" t="n">
        <v>1</v>
      </c>
      <c r="D186" s="0" t="s">
        <v>509</v>
      </c>
      <c r="E186" s="0" t="s">
        <v>685</v>
      </c>
      <c r="F186" s="0" t="n">
        <v>3</v>
      </c>
      <c r="G186" s="0" t="n">
        <f aca="false">IF(AND($H186&gt;-1,$H186&lt;85),$H186+1,$H186-85)</f>
        <v>15</v>
      </c>
      <c r="H186" s="0" t="n">
        <v>100</v>
      </c>
    </row>
    <row r="187" customFormat="false" ht="13.8" hidden="false" customHeight="false" outlineLevel="0" collapsed="false">
      <c r="A187" s="0" t="n">
        <v>1</v>
      </c>
      <c r="B187" s="0" t="n">
        <v>6</v>
      </c>
      <c r="C187" s="0" t="n">
        <v>1</v>
      </c>
      <c r="D187" s="0" t="s">
        <v>497</v>
      </c>
      <c r="E187" s="0" t="s">
        <v>686</v>
      </c>
      <c r="F187" s="0" t="n">
        <v>3</v>
      </c>
      <c r="G187" s="0" t="n">
        <f aca="false">IF(AND($H187&gt;-1,$H187&lt;85),$H187+1,$H187-85)</f>
        <v>30</v>
      </c>
      <c r="H187" s="0" t="n">
        <v>115</v>
      </c>
    </row>
    <row r="188" customFormat="false" ht="13.8" hidden="false" customHeight="false" outlineLevel="0" collapsed="false">
      <c r="A188" s="0" t="n">
        <v>1</v>
      </c>
      <c r="B188" s="0" t="n">
        <v>7</v>
      </c>
      <c r="C188" s="0" t="n">
        <v>1</v>
      </c>
      <c r="D188" s="0" t="s">
        <v>409</v>
      </c>
      <c r="E188" s="0" t="s">
        <v>687</v>
      </c>
      <c r="F188" s="0" t="n">
        <v>2</v>
      </c>
      <c r="G188" s="0" t="n">
        <f aca="false">IF(AND($H188&gt;-1,$H188&lt;85),$H188+1,$H188-85)</f>
        <v>9</v>
      </c>
      <c r="H188" s="0" t="n">
        <v>8</v>
      </c>
    </row>
    <row r="189" customFormat="false" ht="13.8" hidden="false" customHeight="false" outlineLevel="0" collapsed="false">
      <c r="A189" s="0" t="n">
        <v>1</v>
      </c>
      <c r="B189" s="0" t="n">
        <v>8</v>
      </c>
      <c r="C189" s="0" t="n">
        <v>1</v>
      </c>
      <c r="D189" s="0" t="s">
        <v>395</v>
      </c>
      <c r="E189" s="0" t="s">
        <v>688</v>
      </c>
      <c r="F189" s="0" t="n">
        <v>2</v>
      </c>
      <c r="G189" s="0" t="n">
        <f aca="false">IF(AND($H189&gt;-1,$H189&lt;85),$H189+1,$H189-85)</f>
        <v>3</v>
      </c>
      <c r="H189" s="0" t="n">
        <v>2</v>
      </c>
    </row>
    <row r="190" customFormat="false" ht="13.8" hidden="false" customHeight="false" outlineLevel="0" collapsed="false">
      <c r="A190" s="0" t="n">
        <v>1</v>
      </c>
      <c r="B190" s="0" t="n">
        <v>9</v>
      </c>
      <c r="C190" s="0" t="n">
        <v>1</v>
      </c>
      <c r="D190" s="0" t="s">
        <v>407</v>
      </c>
      <c r="E190" s="0" t="s">
        <v>689</v>
      </c>
      <c r="F190" s="0" t="n">
        <v>2</v>
      </c>
      <c r="G190" s="0" t="n">
        <f aca="false">IF(AND($H190&gt;-1,$H190&lt;85),$H190+1,$H190-85)</f>
        <v>5</v>
      </c>
      <c r="H190" s="0" t="n">
        <v>4</v>
      </c>
    </row>
    <row r="191" customFormat="false" ht="13.8" hidden="false" customHeight="false" outlineLevel="0" collapsed="false">
      <c r="A191" s="0" t="n">
        <v>1</v>
      </c>
      <c r="B191" s="0" t="n">
        <v>10</v>
      </c>
      <c r="C191" s="0" t="n">
        <v>1</v>
      </c>
      <c r="D191" s="0" t="s">
        <v>499</v>
      </c>
      <c r="E191" s="0" t="s">
        <v>690</v>
      </c>
      <c r="F191" s="0" t="n">
        <v>3</v>
      </c>
      <c r="G191" s="0" t="n">
        <f aca="false">IF(AND($H191&gt;-1,$H191&lt;85),$H191+1,$H191-85)</f>
        <v>37</v>
      </c>
      <c r="H191" s="0" t="n">
        <v>122</v>
      </c>
    </row>
    <row r="192" customFormat="false" ht="13.8" hidden="false" customHeight="false" outlineLevel="0" collapsed="false">
      <c r="A192" s="0" t="n">
        <v>1</v>
      </c>
      <c r="B192" s="0" t="n">
        <v>11</v>
      </c>
      <c r="C192" s="0" t="n">
        <v>1</v>
      </c>
      <c r="D192" s="0" t="s">
        <v>519</v>
      </c>
      <c r="E192" s="0" t="s">
        <v>691</v>
      </c>
      <c r="F192" s="0" t="n">
        <v>3</v>
      </c>
      <c r="G192" s="0" t="n">
        <f aca="false">IF(AND($H192&gt;-1,$H192&lt;85),$H192+1,$H192-85)</f>
        <v>18</v>
      </c>
      <c r="H192" s="0" t="n">
        <v>103</v>
      </c>
    </row>
    <row r="193" customFormat="false" ht="13.8" hidden="false" customHeight="false" outlineLevel="0" collapsed="false">
      <c r="A193" s="0" t="n">
        <v>1</v>
      </c>
      <c r="B193" s="0" t="n">
        <v>12</v>
      </c>
      <c r="C193" s="0" t="n">
        <v>1</v>
      </c>
      <c r="D193" s="0" t="s">
        <v>507</v>
      </c>
      <c r="E193" s="0" t="s">
        <v>692</v>
      </c>
      <c r="F193" s="0" t="n">
        <v>3</v>
      </c>
      <c r="G193" s="0" t="n">
        <f aca="false">IF(AND($H193&gt;-1,$H193&lt;85),$H193+1,$H193-85)</f>
        <v>19</v>
      </c>
      <c r="H193" s="0" t="n">
        <v>104</v>
      </c>
    </row>
    <row r="194" customFormat="false" ht="13.8" hidden="false" customHeight="false" outlineLevel="0" collapsed="false">
      <c r="A194" s="0" t="n">
        <v>1</v>
      </c>
      <c r="B194" s="0" t="n">
        <v>13</v>
      </c>
      <c r="C194" s="0" t="n">
        <v>1</v>
      </c>
      <c r="D194" s="0" t="s">
        <v>419</v>
      </c>
      <c r="E194" s="0" t="s">
        <v>693</v>
      </c>
      <c r="F194" s="0" t="n">
        <v>2</v>
      </c>
      <c r="G194" s="0" t="n">
        <f aca="false">IF(AND($H194&gt;-1,$H194&lt;85),$H194+1,$H194-85)</f>
        <v>1</v>
      </c>
      <c r="H194" s="0" t="n">
        <v>0</v>
      </c>
    </row>
    <row r="195" customFormat="false" ht="13.8" hidden="false" customHeight="false" outlineLevel="0" collapsed="false">
      <c r="A195" s="0" t="n">
        <v>1</v>
      </c>
      <c r="B195" s="0" t="n">
        <v>14</v>
      </c>
      <c r="C195" s="0" t="n">
        <v>1</v>
      </c>
      <c r="D195" s="0" t="s">
        <v>421</v>
      </c>
      <c r="E195" s="0" t="s">
        <v>694</v>
      </c>
      <c r="F195" s="0" t="n">
        <v>2</v>
      </c>
      <c r="G195" s="0" t="n">
        <f aca="false">IF(AND($H195&gt;-1,$H195&lt;85),$H195+1,$H195-85)</f>
        <v>50</v>
      </c>
      <c r="H195" s="0" t="n">
        <v>49</v>
      </c>
    </row>
    <row r="196" customFormat="false" ht="13.8" hidden="false" customHeight="false" outlineLevel="0" collapsed="false">
      <c r="A196" s="0" t="n">
        <v>1</v>
      </c>
      <c r="B196" s="0" t="n">
        <v>15</v>
      </c>
      <c r="E196" s="0" t="s">
        <v>423</v>
      </c>
      <c r="G196" s="0" t="n">
        <f aca="false">IF(AND($H196&gt;-1,$H196&lt;85),$H196+1,$H196-85)</f>
        <v>1</v>
      </c>
    </row>
    <row r="197" customFormat="false" ht="13.8" hidden="false" customHeight="false" outlineLevel="0" collapsed="false">
      <c r="A197" s="0" t="n">
        <v>1</v>
      </c>
      <c r="B197" s="0" t="n">
        <v>16</v>
      </c>
      <c r="E197" s="0" t="s">
        <v>423</v>
      </c>
      <c r="G197" s="0" t="n">
        <f aca="false">IF(AND($H197&gt;-1,$H197&lt;85),$H197+1,$H197-85)</f>
        <v>1</v>
      </c>
    </row>
    <row r="198" customFormat="false" ht="13.8" hidden="false" customHeight="false" outlineLevel="0" collapsed="false">
      <c r="A198" s="0" t="n">
        <v>1</v>
      </c>
      <c r="B198" s="0" t="n">
        <v>17</v>
      </c>
      <c r="C198" s="0" t="n">
        <v>1</v>
      </c>
      <c r="D198" s="0" t="s">
        <v>528</v>
      </c>
      <c r="E198" s="0" t="s">
        <v>695</v>
      </c>
      <c r="F198" s="0" t="n">
        <v>3</v>
      </c>
      <c r="G198" s="0" t="n">
        <f aca="false">IF(AND($H198&gt;-1,$H198&lt;85),$H198+1,$H198-85)</f>
        <v>16</v>
      </c>
      <c r="H198" s="0" t="n">
        <v>101</v>
      </c>
    </row>
    <row r="199" customFormat="false" ht="13.8" hidden="false" customHeight="false" outlineLevel="0" collapsed="false">
      <c r="A199" s="0" t="n">
        <v>1</v>
      </c>
      <c r="B199" s="0" t="n">
        <v>18</v>
      </c>
      <c r="C199" s="0" t="n">
        <v>1</v>
      </c>
      <c r="D199" s="0" t="s">
        <v>517</v>
      </c>
      <c r="E199" s="0" t="s">
        <v>696</v>
      </c>
      <c r="F199" s="0" t="n">
        <v>3</v>
      </c>
      <c r="G199" s="0" t="n">
        <f aca="false">IF(AND($H199&gt;-1,$H199&lt;85),$H199+1,$H199-85)</f>
        <v>23</v>
      </c>
      <c r="H199" s="0" t="n">
        <v>108</v>
      </c>
    </row>
    <row r="200" customFormat="false" ht="13.8" hidden="false" customHeight="false" outlineLevel="0" collapsed="false">
      <c r="A200" s="0" t="n">
        <v>1</v>
      </c>
      <c r="B200" s="0" t="n">
        <v>19</v>
      </c>
      <c r="C200" s="0" t="n">
        <v>1</v>
      </c>
      <c r="D200" s="0" t="s">
        <v>530</v>
      </c>
      <c r="E200" s="0" t="s">
        <v>697</v>
      </c>
      <c r="F200" s="0" t="n">
        <v>3</v>
      </c>
      <c r="G200" s="0" t="n">
        <f aca="false">IF(AND($H200&gt;-1,$H200&lt;85),$H200+1,$H200-85)</f>
        <v>84</v>
      </c>
      <c r="H200" s="0" t="n">
        <v>169</v>
      </c>
    </row>
    <row r="201" customFormat="false" ht="13.8" hidden="false" customHeight="false" outlineLevel="0" collapsed="false">
      <c r="A201" s="0" t="n">
        <v>1</v>
      </c>
      <c r="B201" s="0" t="n">
        <v>20</v>
      </c>
      <c r="C201" s="0" t="n">
        <v>1</v>
      </c>
      <c r="D201" s="0" t="s">
        <v>532</v>
      </c>
      <c r="E201" s="0" t="s">
        <v>698</v>
      </c>
      <c r="F201" s="0" t="n">
        <v>2</v>
      </c>
      <c r="G201" s="0" t="n">
        <f aca="false">IF(AND($H201&gt;-1,$H201&lt;85),$H201+1,$H201-85)</f>
        <v>11</v>
      </c>
      <c r="H201" s="0" t="n">
        <v>10</v>
      </c>
    </row>
    <row r="202" customFormat="false" ht="13.8" hidden="false" customHeight="false" outlineLevel="0" collapsed="false">
      <c r="A202" s="0" t="n">
        <v>1</v>
      </c>
      <c r="B202" s="0" t="n">
        <v>21</v>
      </c>
      <c r="E202" s="0" t="s">
        <v>432</v>
      </c>
      <c r="G202" s="0" t="n">
        <f aca="false">IF(AND($H202&gt;-1,$H202&lt;85),$H202+1,$H202-85)</f>
        <v>1</v>
      </c>
    </row>
    <row r="203" customFormat="false" ht="13.8" hidden="false" customHeight="false" outlineLevel="0" collapsed="false">
      <c r="A203" s="0" t="n">
        <v>1</v>
      </c>
      <c r="B203" s="0" t="n">
        <v>22</v>
      </c>
      <c r="G203" s="0" t="n">
        <f aca="false">IF(AND($H203&gt;-1,$H203&lt;85),$H203+1,$H203-85)</f>
        <v>1</v>
      </c>
    </row>
    <row r="204" customFormat="false" ht="13.8" hidden="false" customHeight="false" outlineLevel="0" collapsed="false">
      <c r="A204" s="0" t="n">
        <v>1</v>
      </c>
      <c r="B204" s="0" t="n">
        <v>23</v>
      </c>
      <c r="C204" s="0" t="n">
        <v>1</v>
      </c>
      <c r="D204" s="0" t="s">
        <v>536</v>
      </c>
      <c r="E204" s="0" t="s">
        <v>699</v>
      </c>
      <c r="F204" s="0" t="n">
        <v>3</v>
      </c>
      <c r="G204" s="0" t="n">
        <f aca="false">IF(AND($H204&gt;-1,$H204&lt;85),$H204+1,$H204-85)</f>
        <v>22</v>
      </c>
      <c r="H204" s="0" t="n">
        <v>107</v>
      </c>
    </row>
    <row r="205" customFormat="false" ht="13.8" hidden="false" customHeight="false" outlineLevel="0" collapsed="false">
      <c r="A205" s="0" t="n">
        <v>1</v>
      </c>
      <c r="B205" s="0" t="n">
        <v>24</v>
      </c>
      <c r="C205" s="0" t="n">
        <v>1</v>
      </c>
      <c r="D205" s="0" t="s">
        <v>526</v>
      </c>
      <c r="E205" s="0" t="s">
        <v>700</v>
      </c>
      <c r="F205" s="0" t="n">
        <v>3</v>
      </c>
      <c r="G205" s="0" t="n">
        <f aca="false">IF(AND($H205&gt;-1,$H205&lt;85),$H205+1,$H205-85)</f>
        <v>17</v>
      </c>
      <c r="H205" s="0" t="n">
        <v>102</v>
      </c>
    </row>
    <row r="206" customFormat="false" ht="13.8" hidden="false" customHeight="false" outlineLevel="0" collapsed="false">
      <c r="A206" s="0" t="n">
        <v>1</v>
      </c>
      <c r="B206" s="0" t="n">
        <v>25</v>
      </c>
      <c r="C206" s="0" t="n">
        <v>1</v>
      </c>
      <c r="D206" s="0" t="s">
        <v>538</v>
      </c>
      <c r="E206" s="0" t="s">
        <v>701</v>
      </c>
      <c r="F206" s="0" t="n">
        <v>3</v>
      </c>
      <c r="G206" s="0" t="n">
        <f aca="false">IF(AND($H206&gt;-1,$H206&lt;85),$H206+1,$H206-85)</f>
        <v>80</v>
      </c>
      <c r="H206" s="0" t="n">
        <v>165</v>
      </c>
    </row>
    <row r="207" customFormat="false" ht="13.8" hidden="false" customHeight="false" outlineLevel="0" collapsed="false">
      <c r="A207" s="0" t="n">
        <v>1</v>
      </c>
      <c r="B207" s="0" t="n">
        <v>26</v>
      </c>
      <c r="C207" s="0" t="n">
        <v>1</v>
      </c>
      <c r="D207" s="0" t="s">
        <v>540</v>
      </c>
      <c r="E207" s="0" t="s">
        <v>702</v>
      </c>
      <c r="F207" s="0" t="n">
        <v>2</v>
      </c>
      <c r="G207" s="0" t="n">
        <f aca="false">IF(AND($H207&gt;-1,$H207&lt;85),$H207+1,$H207-85)</f>
        <v>10</v>
      </c>
      <c r="H207" s="0" t="n">
        <v>9</v>
      </c>
    </row>
    <row r="208" customFormat="false" ht="13.8" hidden="false" customHeight="false" outlineLevel="0" collapsed="false">
      <c r="A208" s="0" t="n">
        <v>1</v>
      </c>
      <c r="B208" s="0" t="n">
        <v>27</v>
      </c>
      <c r="E208" s="0" t="s">
        <v>703</v>
      </c>
      <c r="G208" s="0" t="n">
        <f aca="false">IF(AND($H208&gt;-1,$H208&lt;85),$H208+1,$H208-85)</f>
        <v>1</v>
      </c>
    </row>
    <row r="209" customFormat="false" ht="13.8" hidden="false" customHeight="false" outlineLevel="0" collapsed="false">
      <c r="A209" s="0" t="n">
        <v>1</v>
      </c>
      <c r="B209" s="0" t="n">
        <v>28</v>
      </c>
      <c r="E209" s="0" t="s">
        <v>704</v>
      </c>
      <c r="G209" s="0" t="n">
        <f aca="false">IF(AND($H209&gt;-1,$H209&lt;85),$H209+1,$H209-85)</f>
        <v>1</v>
      </c>
    </row>
    <row r="210" customFormat="false" ht="13.8" hidden="false" customHeight="false" outlineLevel="0" collapsed="false">
      <c r="A210" s="0" t="n">
        <v>1</v>
      </c>
      <c r="B210" s="0" t="n">
        <v>29</v>
      </c>
      <c r="C210" s="0" t="n">
        <v>1</v>
      </c>
      <c r="D210" s="0" t="s">
        <v>546</v>
      </c>
      <c r="E210" s="0" t="s">
        <v>705</v>
      </c>
      <c r="F210" s="0" t="n">
        <v>3</v>
      </c>
      <c r="G210" s="0" t="n">
        <f aca="false">IF(AND($H210&gt;-1,$H210&lt;85),$H210+1,$H210-85)</f>
        <v>21</v>
      </c>
      <c r="H210" s="0" t="n">
        <v>106</v>
      </c>
    </row>
    <row r="211" customFormat="false" ht="13.8" hidden="false" customHeight="false" outlineLevel="0" collapsed="false">
      <c r="A211" s="0" t="n">
        <v>1</v>
      </c>
      <c r="B211" s="0" t="n">
        <v>30</v>
      </c>
      <c r="C211" s="0" t="n">
        <v>1</v>
      </c>
      <c r="D211" s="0" t="s">
        <v>534</v>
      </c>
      <c r="E211" s="0" t="s">
        <v>706</v>
      </c>
      <c r="F211" s="0" t="n">
        <v>3</v>
      </c>
      <c r="G211" s="0" t="n">
        <f aca="false">IF(AND($H211&gt;-1,$H211&lt;85),$H211+1,$H211-85)</f>
        <v>20</v>
      </c>
      <c r="H211" s="0" t="n">
        <v>105</v>
      </c>
    </row>
    <row r="212" customFormat="false" ht="13.8" hidden="false" customHeight="false" outlineLevel="0" collapsed="false">
      <c r="A212" s="0" t="n">
        <v>1</v>
      </c>
      <c r="B212" s="0" t="n">
        <v>31</v>
      </c>
      <c r="C212" s="0" t="n">
        <v>1</v>
      </c>
      <c r="D212" s="0" t="s">
        <v>548</v>
      </c>
      <c r="E212" s="0" t="s">
        <v>707</v>
      </c>
      <c r="F212" s="0" t="n">
        <v>2</v>
      </c>
      <c r="G212" s="0" t="n">
        <f aca="false">IF(AND($H212&gt;-1,$H212&lt;85),$H212+1,$H212-85)</f>
        <v>2</v>
      </c>
      <c r="H212" s="0" t="n">
        <v>1</v>
      </c>
    </row>
    <row r="213" customFormat="false" ht="13.8" hidden="false" customHeight="false" outlineLevel="0" collapsed="false">
      <c r="A213" s="0" t="n">
        <v>1</v>
      </c>
      <c r="B213" s="0" t="n">
        <v>32</v>
      </c>
      <c r="C213" s="0" t="n">
        <v>1</v>
      </c>
      <c r="D213" s="0" t="s">
        <v>550</v>
      </c>
      <c r="E213" s="0" t="s">
        <v>708</v>
      </c>
      <c r="F213" s="0" t="n">
        <v>3</v>
      </c>
      <c r="G213" s="0" t="n">
        <f aca="false">IF(AND($H213&gt;-1,$H213&lt;85),$H213+1,$H213-85)</f>
        <v>83</v>
      </c>
      <c r="H213" s="0" t="n">
        <v>168</v>
      </c>
    </row>
    <row r="214" customFormat="false" ht="13.8" hidden="false" customHeight="false" outlineLevel="0" collapsed="false">
      <c r="A214" s="0" t="n">
        <v>1</v>
      </c>
      <c r="B214" s="0" t="n">
        <v>33</v>
      </c>
      <c r="E214" s="0" t="s">
        <v>423</v>
      </c>
      <c r="G214" s="0" t="n">
        <f aca="false">IF(AND($H214&gt;-1,$H214&lt;85),$H214+1,$H214-85)</f>
        <v>1</v>
      </c>
    </row>
    <row r="215" customFormat="false" ht="13.8" hidden="false" customHeight="false" outlineLevel="0" collapsed="false">
      <c r="A215" s="0" t="n">
        <v>1</v>
      </c>
      <c r="B215" s="0" t="n">
        <v>34</v>
      </c>
      <c r="E215" s="0" t="s">
        <v>709</v>
      </c>
      <c r="G215" s="0" t="n">
        <f aca="false">IF(AND($H215&gt;-1,$H215&lt;85),$H215+1,$H215-85)</f>
        <v>1</v>
      </c>
    </row>
    <row r="216" customFormat="false" ht="13.8" hidden="false" customHeight="false" outlineLevel="0" collapsed="false">
      <c r="A216" s="0" t="n">
        <v>1</v>
      </c>
      <c r="B216" s="0" t="n">
        <v>35</v>
      </c>
      <c r="C216" s="0" t="n">
        <v>1</v>
      </c>
      <c r="D216" s="0" t="s">
        <v>556</v>
      </c>
      <c r="E216" s="0" t="s">
        <v>710</v>
      </c>
      <c r="F216" s="0" t="n">
        <v>3</v>
      </c>
      <c r="G216" s="0" t="n">
        <f aca="false">IF(AND($H216&gt;-1,$H216&lt;85),$H216+1,$H216-85)</f>
        <v>27</v>
      </c>
      <c r="H216" s="0" t="n">
        <v>112</v>
      </c>
    </row>
    <row r="217" customFormat="false" ht="13.8" hidden="false" customHeight="false" outlineLevel="0" collapsed="false">
      <c r="A217" s="0" t="n">
        <v>1</v>
      </c>
      <c r="B217" s="0" t="n">
        <v>36</v>
      </c>
      <c r="C217" s="0" t="n">
        <v>1</v>
      </c>
      <c r="D217" s="0" t="s">
        <v>544</v>
      </c>
      <c r="E217" s="0" t="s">
        <v>711</v>
      </c>
      <c r="F217" s="0" t="n">
        <v>3</v>
      </c>
      <c r="G217" s="0" t="n">
        <f aca="false">IF(AND($H217&gt;-1,$H217&lt;85),$H217+1,$H217-85)</f>
        <v>25</v>
      </c>
      <c r="H217" s="0" t="n">
        <v>110</v>
      </c>
    </row>
    <row r="218" customFormat="false" ht="13.8" hidden="false" customHeight="false" outlineLevel="0" collapsed="false">
      <c r="A218" s="0" t="n">
        <v>1</v>
      </c>
      <c r="B218" s="0" t="n">
        <v>37</v>
      </c>
      <c r="C218" s="0" t="n">
        <v>1</v>
      </c>
      <c r="D218" s="0" t="s">
        <v>558</v>
      </c>
      <c r="E218" s="0" t="s">
        <v>712</v>
      </c>
      <c r="F218" s="0" t="n">
        <v>2</v>
      </c>
      <c r="G218" s="0" t="n">
        <f aca="false">IF(AND($H218&gt;-1,$H218&lt;85),$H218+1,$H218-85)</f>
        <v>79</v>
      </c>
      <c r="H218" s="0" t="n">
        <v>78</v>
      </c>
    </row>
    <row r="219" customFormat="false" ht="13.8" hidden="false" customHeight="false" outlineLevel="0" collapsed="false">
      <c r="A219" s="0" t="n">
        <v>1</v>
      </c>
      <c r="B219" s="0" t="n">
        <v>38</v>
      </c>
      <c r="C219" s="0" t="n">
        <v>1</v>
      </c>
      <c r="D219" s="0" t="s">
        <v>560</v>
      </c>
      <c r="E219" s="0" t="s">
        <v>713</v>
      </c>
      <c r="F219" s="0" t="n">
        <v>3</v>
      </c>
      <c r="G219" s="0" t="n">
        <f aca="false">IF(AND($H219&gt;-1,$H219&lt;85),$H219+1,$H219-85)</f>
        <v>81</v>
      </c>
      <c r="H219" s="0" t="n">
        <v>166</v>
      </c>
    </row>
    <row r="220" customFormat="false" ht="13.8" hidden="false" customHeight="false" outlineLevel="0" collapsed="false">
      <c r="A220" s="0" t="n">
        <v>1</v>
      </c>
      <c r="B220" s="0" t="n">
        <v>39</v>
      </c>
      <c r="E220" s="0" t="s">
        <v>714</v>
      </c>
      <c r="G220" s="0" t="n">
        <f aca="false">IF(AND($H220&gt;-1,$H220&lt;85),$H220+1,$H220-85)</f>
        <v>1</v>
      </c>
    </row>
    <row r="221" customFormat="false" ht="13.8" hidden="false" customHeight="false" outlineLevel="0" collapsed="false">
      <c r="A221" s="0" t="n">
        <v>1</v>
      </c>
      <c r="B221" s="0" t="n">
        <v>40</v>
      </c>
      <c r="G221" s="0" t="n">
        <f aca="false">IF(AND($H221&gt;-1,$H221&lt;85),$H221+1,$H221-85)</f>
        <v>1</v>
      </c>
    </row>
    <row r="222" customFormat="false" ht="13.8" hidden="false" customHeight="false" outlineLevel="0" collapsed="false">
      <c r="A222" s="0" t="n">
        <v>1</v>
      </c>
      <c r="B222" s="0" t="n">
        <v>41</v>
      </c>
      <c r="C222" s="0" t="n">
        <v>1</v>
      </c>
      <c r="D222" s="0" t="s">
        <v>566</v>
      </c>
      <c r="E222" s="0" t="s">
        <v>715</v>
      </c>
      <c r="F222" s="0" t="n">
        <v>3</v>
      </c>
      <c r="G222" s="0" t="n">
        <f aca="false">IF(AND($H222&gt;-1,$H222&lt;85),$H222+1,$H222-85)</f>
        <v>24</v>
      </c>
      <c r="H222" s="0" t="n">
        <v>109</v>
      </c>
    </row>
    <row r="223" customFormat="false" ht="13.8" hidden="false" customHeight="false" outlineLevel="0" collapsed="false">
      <c r="A223" s="0" t="n">
        <v>1</v>
      </c>
      <c r="B223" s="0" t="n">
        <v>42</v>
      </c>
      <c r="C223" s="0" t="n">
        <v>1</v>
      </c>
      <c r="D223" s="0" t="s">
        <v>554</v>
      </c>
      <c r="E223" s="0" t="s">
        <v>716</v>
      </c>
      <c r="F223" s="0" t="n">
        <v>3</v>
      </c>
      <c r="G223" s="0" t="n">
        <f aca="false">IF(AND($H223&gt;-1,$H223&lt;85),$H223+1,$H223-85)</f>
        <v>26</v>
      </c>
      <c r="H223" s="0" t="n">
        <v>111</v>
      </c>
    </row>
    <row r="224" customFormat="false" ht="13.8" hidden="false" customHeight="false" outlineLevel="0" collapsed="false">
      <c r="A224" s="0" t="n">
        <v>1</v>
      </c>
      <c r="B224" s="0" t="n">
        <v>43</v>
      </c>
      <c r="C224" s="0" t="n">
        <v>1</v>
      </c>
      <c r="D224" s="0" t="s">
        <v>568</v>
      </c>
      <c r="E224" s="0" t="s">
        <v>717</v>
      </c>
      <c r="F224" s="0" t="n">
        <v>2</v>
      </c>
      <c r="G224" s="0" t="n">
        <f aca="false">IF(AND($H224&gt;-1,$H224&lt;85),$H224+1,$H224-85)</f>
        <v>14</v>
      </c>
      <c r="H224" s="0" t="n">
        <v>13</v>
      </c>
    </row>
    <row r="225" customFormat="false" ht="13.8" hidden="false" customHeight="false" outlineLevel="0" collapsed="false">
      <c r="A225" s="0" t="n">
        <v>1</v>
      </c>
      <c r="B225" s="0" t="n">
        <v>44</v>
      </c>
      <c r="C225" s="0" t="n">
        <v>1</v>
      </c>
      <c r="D225" s="0" t="s">
        <v>570</v>
      </c>
      <c r="E225" s="0" t="s">
        <v>718</v>
      </c>
      <c r="F225" s="0" t="n">
        <v>2</v>
      </c>
      <c r="G225" s="0" t="n">
        <f aca="false">IF(AND($H225&gt;-1,$H225&lt;85),$H225+1,$H225-85)</f>
        <v>12</v>
      </c>
      <c r="H225" s="0" t="n">
        <v>11</v>
      </c>
    </row>
    <row r="226" customFormat="false" ht="13.8" hidden="false" customHeight="false" outlineLevel="0" collapsed="false">
      <c r="A226" s="0" t="n">
        <v>1</v>
      </c>
      <c r="B226" s="0" t="n">
        <v>45</v>
      </c>
      <c r="E226" s="0" t="s">
        <v>423</v>
      </c>
      <c r="G226" s="0" t="n">
        <f aca="false">IF(AND($H226&gt;-1,$H226&lt;85),$H226+1,$H226-85)</f>
        <v>1</v>
      </c>
    </row>
    <row r="227" customFormat="false" ht="13.8" hidden="false" customHeight="false" outlineLevel="0" collapsed="false">
      <c r="A227" s="0" t="n">
        <v>1</v>
      </c>
      <c r="B227" s="0" t="n">
        <v>46</v>
      </c>
      <c r="E227" s="0" t="s">
        <v>719</v>
      </c>
      <c r="G227" s="0" t="n">
        <f aca="false">IF(AND($H227&gt;-1,$H227&lt;85),$H227+1,$H227-85)</f>
        <v>1</v>
      </c>
    </row>
    <row r="228" customFormat="false" ht="13.8" hidden="false" customHeight="false" outlineLevel="0" collapsed="false">
      <c r="A228" s="0" t="n">
        <v>1</v>
      </c>
      <c r="B228" s="0" t="n">
        <v>47</v>
      </c>
      <c r="C228" s="0" t="n">
        <v>1</v>
      </c>
      <c r="D228" s="0" t="s">
        <v>576</v>
      </c>
      <c r="E228" s="0" t="s">
        <v>720</v>
      </c>
      <c r="F228" s="0" t="n">
        <v>3</v>
      </c>
      <c r="G228" s="0" t="n">
        <f aca="false">IF(AND($H228&gt;-1,$H228&lt;85),$H228+1,$H228-85)</f>
        <v>12</v>
      </c>
      <c r="H228" s="0" t="n">
        <v>97</v>
      </c>
    </row>
    <row r="229" customFormat="false" ht="13.8" hidden="false" customHeight="false" outlineLevel="0" collapsed="false">
      <c r="A229" s="0" t="n">
        <v>1</v>
      </c>
      <c r="B229" s="0" t="n">
        <v>48</v>
      </c>
      <c r="C229" s="0" t="n">
        <v>1</v>
      </c>
      <c r="D229" s="0" t="s">
        <v>564</v>
      </c>
      <c r="E229" s="0" t="s">
        <v>721</v>
      </c>
      <c r="F229" s="0" t="n">
        <v>3</v>
      </c>
      <c r="G229" s="0" t="n">
        <f aca="false">IF(AND($H229&gt;-1,$H229&lt;85),$H229+1,$H229-85)</f>
        <v>28</v>
      </c>
      <c r="H229" s="0" t="n">
        <v>113</v>
      </c>
    </row>
    <row r="230" customFormat="false" ht="13.8" hidden="false" customHeight="false" outlineLevel="0" collapsed="false">
      <c r="A230" s="0" t="n">
        <v>1</v>
      </c>
      <c r="B230" s="0" t="n">
        <v>49</v>
      </c>
      <c r="C230" s="0" t="n">
        <v>1</v>
      </c>
      <c r="D230" s="0" t="s">
        <v>578</v>
      </c>
      <c r="E230" s="0" t="s">
        <v>722</v>
      </c>
      <c r="F230" s="0" t="n">
        <v>2</v>
      </c>
      <c r="G230" s="0" t="n">
        <f aca="false">IF(AND($H230&gt;-1,$H230&lt;85),$H230+1,$H230-85)</f>
        <v>8</v>
      </c>
      <c r="H230" s="0" t="n">
        <v>7</v>
      </c>
    </row>
    <row r="231" customFormat="false" ht="13.8" hidden="false" customHeight="false" outlineLevel="0" collapsed="false">
      <c r="A231" s="0" t="n">
        <v>1</v>
      </c>
      <c r="B231" s="0" t="n">
        <v>50</v>
      </c>
      <c r="C231" s="0" t="n">
        <v>1</v>
      </c>
      <c r="D231" s="0" t="s">
        <v>580</v>
      </c>
      <c r="E231" s="0" t="s">
        <v>723</v>
      </c>
      <c r="F231" s="0" t="n">
        <v>2</v>
      </c>
      <c r="G231" s="0" t="n">
        <f aca="false">IF(AND($H231&gt;-1,$H231&lt;85),$H231+1,$H231-85)</f>
        <v>13</v>
      </c>
      <c r="H231" s="0" t="n">
        <v>12</v>
      </c>
    </row>
    <row r="232" customFormat="false" ht="13.8" hidden="false" customHeight="false" outlineLevel="0" collapsed="false">
      <c r="A232" s="0" t="n">
        <v>1</v>
      </c>
      <c r="B232" s="0" t="n">
        <v>51</v>
      </c>
      <c r="E232" s="0" t="s">
        <v>423</v>
      </c>
      <c r="G232" s="0" t="n">
        <f aca="false">IF(AND($H232&gt;-1,$H232&lt;85),$H232+1,$H232-85)</f>
        <v>1</v>
      </c>
    </row>
    <row r="233" customFormat="false" ht="13.8" hidden="false" customHeight="false" outlineLevel="0" collapsed="false">
      <c r="A233" s="0" t="n">
        <v>1</v>
      </c>
      <c r="B233" s="0" t="n">
        <v>52</v>
      </c>
      <c r="E233" s="0" t="s">
        <v>724</v>
      </c>
      <c r="G233" s="0" t="n">
        <f aca="false">IF(AND($H233&gt;-1,$H233&lt;85),$H233+1,$H233-85)</f>
        <v>1</v>
      </c>
    </row>
    <row r="234" customFormat="false" ht="13.8" hidden="false" customHeight="false" outlineLevel="0" collapsed="false">
      <c r="A234" s="0" t="n">
        <v>1</v>
      </c>
      <c r="B234" s="0" t="n">
        <v>53</v>
      </c>
      <c r="C234" s="0" t="n">
        <v>1</v>
      </c>
      <c r="D234" s="0" t="s">
        <v>584</v>
      </c>
      <c r="E234" s="0" t="s">
        <v>725</v>
      </c>
      <c r="F234" s="0" t="n">
        <v>3</v>
      </c>
      <c r="G234" s="0" t="n">
        <f aca="false">IF(AND($H234&gt;-1,$H234&lt;85),$H234+1,$H234-85)</f>
        <v>29</v>
      </c>
      <c r="H234" s="0" t="n">
        <v>114</v>
      </c>
    </row>
    <row r="235" customFormat="false" ht="13.8" hidden="false" customHeight="false" outlineLevel="0" collapsed="false">
      <c r="A235" s="0" t="n">
        <v>1</v>
      </c>
      <c r="B235" s="0" t="n">
        <v>54</v>
      </c>
      <c r="C235" s="0" t="n">
        <v>1</v>
      </c>
      <c r="D235" s="0" t="s">
        <v>574</v>
      </c>
      <c r="E235" s="0" t="s">
        <v>726</v>
      </c>
      <c r="F235" s="0" t="n">
        <v>3</v>
      </c>
      <c r="G235" s="0" t="n">
        <f aca="false">IF(AND($H235&gt;-1,$H235&lt;85),$H235+1,$H235-85)</f>
        <v>13</v>
      </c>
      <c r="H235" s="0" t="n">
        <v>98</v>
      </c>
    </row>
    <row r="236" customFormat="false" ht="13.8" hidden="false" customHeight="false" outlineLevel="0" collapsed="false">
      <c r="A236" s="0" t="n">
        <v>1</v>
      </c>
      <c r="B236" s="0" t="n">
        <v>55</v>
      </c>
      <c r="C236" s="0" t="n">
        <v>1</v>
      </c>
      <c r="D236" s="0" t="s">
        <v>586</v>
      </c>
      <c r="E236" s="0" t="s">
        <v>727</v>
      </c>
      <c r="F236" s="0" t="n">
        <v>2</v>
      </c>
      <c r="G236" s="0" t="n">
        <f aca="false">IF(AND($H236&gt;-1,$H236&lt;85),$H236+1,$H236-85)</f>
        <v>84</v>
      </c>
      <c r="H236" s="0" t="n">
        <v>83</v>
      </c>
    </row>
    <row r="237" customFormat="false" ht="13.8" hidden="false" customHeight="false" outlineLevel="0" collapsed="false">
      <c r="A237" s="0" t="n">
        <v>1</v>
      </c>
      <c r="B237" s="0" t="n">
        <v>56</v>
      </c>
      <c r="C237" s="0" t="n">
        <v>1</v>
      </c>
      <c r="D237" s="0" t="s">
        <v>588</v>
      </c>
      <c r="E237" s="0" t="s">
        <v>728</v>
      </c>
      <c r="F237" s="0" t="n">
        <v>2</v>
      </c>
      <c r="G237" s="0" t="n">
        <f aca="false">IF(AND($H237&gt;-1,$H237&lt;85),$H237+1,$H237-85)</f>
        <v>81</v>
      </c>
      <c r="H237" s="0" t="n">
        <v>80</v>
      </c>
    </row>
    <row r="238" customFormat="false" ht="13.8" hidden="false" customHeight="false" outlineLevel="0" collapsed="false">
      <c r="A238" s="0" t="n">
        <v>1</v>
      </c>
      <c r="B238" s="0" t="n">
        <v>57</v>
      </c>
      <c r="E238" s="0" t="s">
        <v>423</v>
      </c>
      <c r="G238" s="0" t="n">
        <f aca="false">IF(AND($H238&gt;-1,$H238&lt;85),$H238+1,$H238-85)</f>
        <v>1</v>
      </c>
    </row>
    <row r="239" customFormat="false" ht="13.8" hidden="false" customHeight="false" outlineLevel="0" collapsed="false">
      <c r="A239" s="0" t="n">
        <v>1</v>
      </c>
      <c r="B239" s="0" t="n">
        <v>58</v>
      </c>
      <c r="E239" s="0" t="s">
        <v>423</v>
      </c>
      <c r="G239" s="0" t="n">
        <f aca="false">IF(AND($H239&gt;-1,$H239&lt;85),$H239+1,$H239-85)</f>
        <v>1</v>
      </c>
    </row>
    <row r="240" customFormat="false" ht="13.8" hidden="false" customHeight="false" outlineLevel="0" collapsed="false">
      <c r="A240" s="0" t="n">
        <v>1</v>
      </c>
      <c r="B240" s="0" t="n">
        <v>59</v>
      </c>
      <c r="C240" s="0" t="n">
        <v>1</v>
      </c>
      <c r="D240" s="0" t="s">
        <v>593</v>
      </c>
      <c r="E240" s="0" t="s">
        <v>729</v>
      </c>
      <c r="F240" s="0" t="n">
        <v>3</v>
      </c>
      <c r="G240" s="0" t="n">
        <f aca="false">IF(AND($H240&gt;-1,$H240&lt;85),$H240+1,$H240-85)</f>
        <v>9</v>
      </c>
      <c r="H240" s="0" t="n">
        <v>94</v>
      </c>
    </row>
    <row r="241" customFormat="false" ht="13.8" hidden="false" customHeight="false" outlineLevel="0" collapsed="false">
      <c r="A241" s="0" t="n">
        <v>1</v>
      </c>
      <c r="B241" s="0" t="n">
        <v>60</v>
      </c>
      <c r="C241" s="0" t="n">
        <v>1</v>
      </c>
      <c r="D241" s="0" t="s">
        <v>582</v>
      </c>
      <c r="E241" s="0" t="s">
        <v>730</v>
      </c>
      <c r="F241" s="0" t="n">
        <v>3</v>
      </c>
      <c r="G241" s="0" t="n">
        <f aca="false">IF(AND($H241&gt;-1,$H241&lt;85),$H241+1,$H241-85)</f>
        <v>8</v>
      </c>
      <c r="H241" s="0" t="n">
        <v>93</v>
      </c>
    </row>
    <row r="242" customFormat="false" ht="13.8" hidden="false" customHeight="false" outlineLevel="0" collapsed="false">
      <c r="A242" s="0" t="n">
        <v>1</v>
      </c>
      <c r="B242" s="0" t="n">
        <v>61</v>
      </c>
      <c r="C242" s="0" t="n">
        <v>1</v>
      </c>
      <c r="D242" s="0" t="s">
        <v>595</v>
      </c>
      <c r="E242" s="0" t="s">
        <v>731</v>
      </c>
      <c r="F242" s="0" t="n">
        <v>2</v>
      </c>
      <c r="G242" s="0" t="n">
        <f aca="false">IF(AND($H242&gt;-1,$H242&lt;85),$H242+1,$H242-85)</f>
        <v>85</v>
      </c>
      <c r="H242" s="0" t="n">
        <v>84</v>
      </c>
    </row>
    <row r="243" customFormat="false" ht="13.8" hidden="false" customHeight="false" outlineLevel="0" collapsed="false">
      <c r="A243" s="0" t="n">
        <v>1</v>
      </c>
      <c r="B243" s="0" t="n">
        <v>62</v>
      </c>
      <c r="C243" s="0" t="n">
        <v>1</v>
      </c>
      <c r="D243" s="0" t="s">
        <v>597</v>
      </c>
      <c r="E243" s="0" t="s">
        <v>732</v>
      </c>
      <c r="F243" s="0" t="n">
        <v>2</v>
      </c>
      <c r="G243" s="0" t="n">
        <f aca="false">IF(AND($H243&gt;-1,$H243&lt;85),$H243+1,$H243-85)</f>
        <v>80</v>
      </c>
      <c r="H243" s="0" t="n">
        <v>79</v>
      </c>
    </row>
    <row r="244" customFormat="false" ht="13.8" hidden="false" customHeight="false" outlineLevel="0" collapsed="false">
      <c r="A244" s="0" t="n">
        <v>1</v>
      </c>
      <c r="B244" s="0" t="n">
        <v>63</v>
      </c>
      <c r="E244" s="0" t="s">
        <v>733</v>
      </c>
      <c r="G244" s="0" t="n">
        <f aca="false">IF(AND($H244&gt;-1,$H244&lt;85),$H244+1,$H244-85)</f>
        <v>1</v>
      </c>
    </row>
    <row r="245" customFormat="false" ht="13.8" hidden="false" customHeight="false" outlineLevel="0" collapsed="false">
      <c r="A245" s="0" t="n">
        <v>1</v>
      </c>
      <c r="B245" s="0" t="n">
        <v>64</v>
      </c>
      <c r="E245" s="0" t="s">
        <v>496</v>
      </c>
      <c r="G245" s="0" t="n">
        <f aca="false">IF(AND($H245&gt;-1,$H245&lt;85),$H245+1,$H245-85)</f>
        <v>1</v>
      </c>
    </row>
    <row r="246" customFormat="false" ht="13.8" hidden="false" customHeight="false" outlineLevel="0" collapsed="false">
      <c r="A246" s="0" t="n">
        <v>1</v>
      </c>
      <c r="B246" s="0" t="n">
        <v>65</v>
      </c>
      <c r="C246" s="0" t="n">
        <v>1</v>
      </c>
      <c r="D246" s="0" t="s">
        <v>602</v>
      </c>
      <c r="E246" s="0" t="s">
        <v>734</v>
      </c>
      <c r="F246" s="0" t="n">
        <v>3</v>
      </c>
      <c r="G246" s="0" t="n">
        <f aca="false">IF(AND($H246&gt;-1,$H246&lt;85),$H246+1,$H246-85)</f>
        <v>5</v>
      </c>
      <c r="H246" s="0" t="n">
        <v>90</v>
      </c>
    </row>
    <row r="247" customFormat="false" ht="13.8" hidden="false" customHeight="false" outlineLevel="0" collapsed="false">
      <c r="A247" s="0" t="n">
        <v>1</v>
      </c>
      <c r="B247" s="0" t="n">
        <v>66</v>
      </c>
      <c r="C247" s="0" t="n">
        <v>1</v>
      </c>
      <c r="D247" s="0" t="s">
        <v>591</v>
      </c>
      <c r="E247" s="0" t="s">
        <v>735</v>
      </c>
      <c r="F247" s="0" t="n">
        <v>3</v>
      </c>
      <c r="G247" s="0" t="n">
        <f aca="false">IF(AND($H247&gt;-1,$H247&lt;85),$H247+1,$H247-85)</f>
        <v>4</v>
      </c>
      <c r="H247" s="0" t="n">
        <v>89</v>
      </c>
    </row>
    <row r="248" customFormat="false" ht="13.8" hidden="false" customHeight="false" outlineLevel="0" collapsed="false">
      <c r="A248" s="0" t="n">
        <v>1</v>
      </c>
      <c r="B248" s="0" t="n">
        <v>67</v>
      </c>
      <c r="C248" s="0" t="n">
        <v>1</v>
      </c>
      <c r="D248" s="0" t="s">
        <v>604</v>
      </c>
      <c r="E248" s="0" t="s">
        <v>736</v>
      </c>
      <c r="F248" s="0" t="n">
        <v>2</v>
      </c>
      <c r="G248" s="0" t="n">
        <f aca="false">IF(AND($H248&gt;-1,$H248&lt;85),$H248+1,$H248-85)</f>
        <v>77</v>
      </c>
      <c r="H248" s="0" t="n">
        <v>76</v>
      </c>
    </row>
    <row r="249" customFormat="false" ht="13.8" hidden="false" customHeight="false" outlineLevel="0" collapsed="false">
      <c r="A249" s="0" t="n">
        <v>1</v>
      </c>
      <c r="B249" s="0" t="n">
        <v>68</v>
      </c>
      <c r="C249" s="0" t="n">
        <v>1</v>
      </c>
      <c r="D249" s="0" t="s">
        <v>606</v>
      </c>
      <c r="E249" s="0" t="s">
        <v>737</v>
      </c>
      <c r="F249" s="0" t="n">
        <v>2</v>
      </c>
      <c r="G249" s="0" t="n">
        <f aca="false">IF(AND($H249&gt;-1,$H249&lt;85),$H249+1,$H249-85)</f>
        <v>76</v>
      </c>
      <c r="H249" s="0" t="n">
        <v>75</v>
      </c>
    </row>
    <row r="250" customFormat="false" ht="13.8" hidden="false" customHeight="false" outlineLevel="0" collapsed="false">
      <c r="A250" s="0" t="n">
        <v>1</v>
      </c>
      <c r="B250" s="0" t="n">
        <v>69</v>
      </c>
      <c r="E250" s="0" t="s">
        <v>505</v>
      </c>
      <c r="G250" s="0" t="n">
        <f aca="false">IF(AND($H250&gt;-1,$H250&lt;85),$H250+1,$H250-85)</f>
        <v>1</v>
      </c>
    </row>
    <row r="251" customFormat="false" ht="13.8" hidden="false" customHeight="false" outlineLevel="0" collapsed="false">
      <c r="A251" s="0" t="n">
        <v>1</v>
      </c>
      <c r="B251" s="0" t="n">
        <v>70</v>
      </c>
      <c r="E251" s="0" t="s">
        <v>506</v>
      </c>
      <c r="G251" s="0" t="n">
        <f aca="false">IF(AND($H251&gt;-1,$H251&lt;85),$H251+1,$H251-85)</f>
        <v>1</v>
      </c>
    </row>
    <row r="252" customFormat="false" ht="13.8" hidden="false" customHeight="false" outlineLevel="0" collapsed="false">
      <c r="A252" s="0" t="n">
        <v>1</v>
      </c>
      <c r="B252" s="0" t="n">
        <v>71</v>
      </c>
      <c r="C252" s="0" t="n">
        <v>1</v>
      </c>
      <c r="D252" s="0" t="s">
        <v>611</v>
      </c>
      <c r="E252" s="0" t="s">
        <v>738</v>
      </c>
      <c r="F252" s="0" t="n">
        <v>2</v>
      </c>
      <c r="G252" s="0" t="n">
        <f aca="false">IF(AND($H252&gt;-1,$H252&lt;85),$H252+1,$H252-85)</f>
        <v>78</v>
      </c>
      <c r="H252" s="0" t="n">
        <v>77</v>
      </c>
    </row>
    <row r="253" customFormat="false" ht="13.8" hidden="false" customHeight="false" outlineLevel="0" collapsed="false">
      <c r="A253" s="0" t="n">
        <v>1</v>
      </c>
      <c r="B253" s="0" t="n">
        <v>72</v>
      </c>
      <c r="C253" s="0" t="n">
        <v>1</v>
      </c>
      <c r="D253" s="0" t="s">
        <v>600</v>
      </c>
      <c r="E253" s="0" t="s">
        <v>739</v>
      </c>
      <c r="F253" s="0" t="n">
        <v>3</v>
      </c>
      <c r="G253" s="0" t="n">
        <f aca="false">IF(AND($H253&gt;-1,$H253&lt;85),$H253+1,$H253-85)</f>
        <v>6</v>
      </c>
      <c r="H253" s="0" t="n">
        <v>91</v>
      </c>
    </row>
    <row r="254" customFormat="false" ht="13.8" hidden="false" customHeight="false" outlineLevel="0" collapsed="false">
      <c r="A254" s="0" t="n">
        <v>1</v>
      </c>
      <c r="B254" s="0" t="n">
        <v>73</v>
      </c>
      <c r="C254" s="0" t="n">
        <v>1</v>
      </c>
      <c r="D254" s="0" t="s">
        <v>613</v>
      </c>
      <c r="E254" s="0" t="s">
        <v>740</v>
      </c>
      <c r="F254" s="0" t="n">
        <v>2</v>
      </c>
      <c r="G254" s="0" t="n">
        <f aca="false">IF(AND($H254&gt;-1,$H254&lt;85),$H254+1,$H254-85)</f>
        <v>56</v>
      </c>
      <c r="H254" s="0" t="n">
        <v>55</v>
      </c>
    </row>
    <row r="255" customFormat="false" ht="13.8" hidden="false" customHeight="false" outlineLevel="0" collapsed="false">
      <c r="A255" s="0" t="n">
        <v>1</v>
      </c>
      <c r="B255" s="0" t="n">
        <v>74</v>
      </c>
      <c r="C255" s="0" t="n">
        <v>1</v>
      </c>
      <c r="D255" s="0" t="s">
        <v>615</v>
      </c>
      <c r="E255" s="0" t="s">
        <v>741</v>
      </c>
      <c r="F255" s="0" t="n">
        <v>3</v>
      </c>
      <c r="G255" s="0" t="n">
        <f aca="false">IF(AND($H255&gt;-1,$H255&lt;85),$H255+1,$H255-85)</f>
        <v>0</v>
      </c>
      <c r="H255" s="0" t="n">
        <v>85</v>
      </c>
    </row>
    <row r="256" customFormat="false" ht="13.8" hidden="false" customHeight="false" outlineLevel="0" collapsed="false">
      <c r="A256" s="0" t="n">
        <v>1</v>
      </c>
      <c r="B256" s="0" t="n">
        <v>75</v>
      </c>
      <c r="E256" s="0" t="s">
        <v>515</v>
      </c>
      <c r="G256" s="0" t="n">
        <f aca="false">IF(AND($H256&gt;-1,$H256&lt;85),$H256+1,$H256-85)</f>
        <v>1</v>
      </c>
    </row>
    <row r="257" customFormat="false" ht="13.8" hidden="false" customHeight="false" outlineLevel="0" collapsed="false">
      <c r="A257" s="0" t="n">
        <v>1</v>
      </c>
      <c r="B257" s="0" t="n">
        <v>76</v>
      </c>
      <c r="E257" s="0" t="s">
        <v>516</v>
      </c>
      <c r="G257" s="0" t="n">
        <f aca="false">IF(AND($H257&gt;-1,$H257&lt;85),$H257+1,$H257-85)</f>
        <v>1</v>
      </c>
    </row>
    <row r="258" customFormat="false" ht="13.8" hidden="false" customHeight="false" outlineLevel="0" collapsed="false">
      <c r="A258" s="0" t="n">
        <v>1</v>
      </c>
      <c r="B258" s="0" t="n">
        <v>77</v>
      </c>
      <c r="C258" s="0" t="n">
        <v>1</v>
      </c>
      <c r="D258" s="0" t="s">
        <v>621</v>
      </c>
      <c r="E258" s="0" t="s">
        <v>742</v>
      </c>
      <c r="F258" s="0" t="n">
        <v>3</v>
      </c>
      <c r="G258" s="0" t="n">
        <f aca="false">IF(AND($H258&gt;-1,$H258&lt;85),$H258+1,$H258-85)</f>
        <v>2</v>
      </c>
      <c r="H258" s="0" t="n">
        <v>87</v>
      </c>
    </row>
    <row r="259" customFormat="false" ht="13.8" hidden="false" customHeight="false" outlineLevel="0" collapsed="false">
      <c r="A259" s="0" t="n">
        <v>1</v>
      </c>
      <c r="B259" s="0" t="n">
        <v>78</v>
      </c>
      <c r="C259" s="0" t="n">
        <v>1</v>
      </c>
      <c r="D259" s="0" t="s">
        <v>609</v>
      </c>
      <c r="E259" s="0" t="s">
        <v>743</v>
      </c>
      <c r="F259" s="0" t="n">
        <v>3</v>
      </c>
      <c r="G259" s="0" t="n">
        <f aca="false">IF(AND($H259&gt;-1,$H259&lt;85),$H259+1,$H259-85)</f>
        <v>10</v>
      </c>
      <c r="H259" s="0" t="n">
        <v>95</v>
      </c>
    </row>
    <row r="260" customFormat="false" ht="13.8" hidden="false" customHeight="false" outlineLevel="0" collapsed="false">
      <c r="A260" s="0" t="n">
        <v>1</v>
      </c>
      <c r="B260" s="0" t="n">
        <v>79</v>
      </c>
      <c r="C260" s="0" t="n">
        <v>1</v>
      </c>
      <c r="D260" s="0" t="s">
        <v>623</v>
      </c>
      <c r="E260" s="0" t="s">
        <v>744</v>
      </c>
      <c r="F260" s="0" t="n">
        <v>2</v>
      </c>
      <c r="G260" s="0" t="n">
        <f aca="false">IF(AND($H260&gt;-1,$H260&lt;85),$H260+1,$H260-85)</f>
        <v>57</v>
      </c>
      <c r="H260" s="0" t="n">
        <v>56</v>
      </c>
    </row>
    <row r="261" customFormat="false" ht="13.8" hidden="false" customHeight="false" outlineLevel="0" collapsed="false">
      <c r="A261" s="0" t="n">
        <v>1</v>
      </c>
      <c r="B261" s="0" t="n">
        <v>80</v>
      </c>
      <c r="C261" s="0" t="n">
        <v>1</v>
      </c>
      <c r="D261" s="0" t="s">
        <v>625</v>
      </c>
      <c r="E261" s="0" t="s">
        <v>745</v>
      </c>
      <c r="F261" s="0" t="n">
        <v>3</v>
      </c>
      <c r="G261" s="0" t="n">
        <f aca="false">IF(AND($H261&gt;-1,$H261&lt;85),$H261+1,$H261-85)</f>
        <v>1</v>
      </c>
      <c r="H261" s="0" t="n">
        <v>86</v>
      </c>
    </row>
    <row r="262" customFormat="false" ht="13.8" hidden="false" customHeight="false" outlineLevel="0" collapsed="false">
      <c r="A262" s="0" t="n">
        <v>1</v>
      </c>
      <c r="B262" s="0" t="n">
        <v>81</v>
      </c>
      <c r="G262" s="0" t="n">
        <f aca="false">IF(AND($H262&gt;-1,$H262&lt;85),$H262+1,$H262-85)</f>
        <v>1</v>
      </c>
    </row>
    <row r="263" customFormat="false" ht="13.8" hidden="false" customHeight="false" outlineLevel="0" collapsed="false">
      <c r="A263" s="0" t="n">
        <v>1</v>
      </c>
      <c r="B263" s="0" t="n">
        <v>82</v>
      </c>
      <c r="E263" s="0" t="s">
        <v>525</v>
      </c>
      <c r="G263" s="0" t="n">
        <f aca="false">IF(AND($H263&gt;-1,$H263&lt;85),$H263+1,$H263-85)</f>
        <v>1</v>
      </c>
    </row>
    <row r="264" customFormat="false" ht="13.8" hidden="false" customHeight="false" outlineLevel="0" collapsed="false">
      <c r="A264" s="0" t="n">
        <v>1</v>
      </c>
      <c r="B264" s="0" t="n">
        <v>83</v>
      </c>
      <c r="C264" s="0" t="n">
        <v>1</v>
      </c>
      <c r="D264" s="0" t="s">
        <v>629</v>
      </c>
      <c r="E264" s="0" t="s">
        <v>746</v>
      </c>
      <c r="F264" s="0" t="n">
        <v>3</v>
      </c>
      <c r="G264" s="0" t="n">
        <f aca="false">IF(AND($H264&gt;-1,$H264&lt;85),$H264+1,$H264-85)</f>
        <v>11</v>
      </c>
      <c r="H264" s="0" t="n">
        <v>96</v>
      </c>
    </row>
    <row r="265" customFormat="false" ht="13.8" hidden="false" customHeight="false" outlineLevel="0" collapsed="false">
      <c r="A265" s="0" t="n">
        <v>1</v>
      </c>
      <c r="B265" s="0" t="n">
        <v>84</v>
      </c>
      <c r="C265" s="0" t="n">
        <v>1</v>
      </c>
      <c r="D265" s="0" t="s">
        <v>619</v>
      </c>
      <c r="E265" s="0" t="s">
        <v>747</v>
      </c>
      <c r="F265" s="0" t="n">
        <v>3</v>
      </c>
      <c r="G265" s="0" t="n">
        <f aca="false">IF(AND($H265&gt;-1,$H265&lt;85),$H265+1,$H265-85)</f>
        <v>7</v>
      </c>
      <c r="H265" s="0" t="n">
        <v>92</v>
      </c>
    </row>
    <row r="266" customFormat="false" ht="13.8" hidden="false" customHeight="false" outlineLevel="0" collapsed="false">
      <c r="A266" s="0" t="n">
        <v>1</v>
      </c>
      <c r="B266" s="0" t="n">
        <v>85</v>
      </c>
      <c r="C266" s="0" t="n">
        <v>1</v>
      </c>
      <c r="D266" s="0" t="s">
        <v>631</v>
      </c>
      <c r="E266" s="0" t="s">
        <v>748</v>
      </c>
      <c r="F266" s="0" t="n">
        <v>2</v>
      </c>
      <c r="G266" s="0" t="n">
        <f aca="false">IF(AND($H266&gt;-1,$H266&lt;85),$H266+1,$H266-85)</f>
        <v>82</v>
      </c>
      <c r="H266" s="0" t="n">
        <v>81</v>
      </c>
    </row>
    <row r="267" customFormat="false" ht="13.8" hidden="false" customHeight="false" outlineLevel="0" collapsed="false">
      <c r="A267" s="0" t="n">
        <v>1</v>
      </c>
      <c r="B267" s="0" t="n">
        <v>86</v>
      </c>
      <c r="C267" s="0" t="n">
        <v>1</v>
      </c>
      <c r="D267" s="0" t="s">
        <v>633</v>
      </c>
      <c r="E267" s="0" t="s">
        <v>749</v>
      </c>
      <c r="F267" s="0" t="n">
        <v>2</v>
      </c>
      <c r="G267" s="0" t="n">
        <f aca="false">IF(AND($H267&gt;-1,$H267&lt;85),$H267+1,$H267-85)</f>
        <v>74</v>
      </c>
      <c r="H267" s="0" t="n">
        <v>73</v>
      </c>
    </row>
    <row r="268" customFormat="false" ht="13.8" hidden="false" customHeight="false" outlineLevel="0" collapsed="false">
      <c r="A268" s="0" t="n">
        <v>1</v>
      </c>
      <c r="B268" s="0" t="n">
        <v>87</v>
      </c>
      <c r="E268" s="0" t="s">
        <v>423</v>
      </c>
      <c r="G268" s="0" t="n">
        <f aca="false">IF(AND($H268&gt;-1,$H268&lt;85),$H268+1,$H268-85)</f>
        <v>1</v>
      </c>
    </row>
    <row r="269" customFormat="false" ht="13.8" hidden="false" customHeight="false" outlineLevel="0" collapsed="false">
      <c r="A269" s="0" t="n">
        <v>1</v>
      </c>
      <c r="B269" s="0" t="n">
        <v>88</v>
      </c>
      <c r="E269" s="0" t="s">
        <v>423</v>
      </c>
      <c r="G269" s="0" t="n">
        <f aca="false">IF(AND($H269&gt;-1,$H269&lt;85),$H269+1,$H269-85)</f>
        <v>1</v>
      </c>
    </row>
    <row r="270" customFormat="false" ht="13.8" hidden="false" customHeight="false" outlineLevel="0" collapsed="false">
      <c r="A270" s="0" t="n">
        <v>1</v>
      </c>
      <c r="B270" s="0" t="n">
        <v>89</v>
      </c>
      <c r="C270" s="0" t="n">
        <v>1</v>
      </c>
      <c r="D270" s="0" t="s">
        <v>638</v>
      </c>
      <c r="E270" s="0" t="s">
        <v>750</v>
      </c>
      <c r="F270" s="0" t="n">
        <v>2</v>
      </c>
      <c r="G270" s="0" t="n">
        <f aca="false">IF(AND($H270&gt;-1,$H270&lt;85),$H270+1,$H270-85)</f>
        <v>70</v>
      </c>
      <c r="H270" s="0" t="n">
        <v>69</v>
      </c>
    </row>
    <row r="271" customFormat="false" ht="13.8" hidden="false" customHeight="false" outlineLevel="0" collapsed="false">
      <c r="A271" s="0" t="n">
        <v>1</v>
      </c>
      <c r="B271" s="0" t="n">
        <v>90</v>
      </c>
      <c r="C271" s="0" t="n">
        <v>1</v>
      </c>
      <c r="D271" s="0" t="s">
        <v>627</v>
      </c>
      <c r="E271" s="0" t="s">
        <v>751</v>
      </c>
      <c r="F271" s="0" t="n">
        <v>3</v>
      </c>
      <c r="G271" s="0" t="n">
        <f aca="false">IF(AND($H271&gt;-1,$H271&lt;85),$H271+1,$H271-85)</f>
        <v>3</v>
      </c>
      <c r="H271" s="0" t="n">
        <v>88</v>
      </c>
    </row>
    <row r="272" customFormat="false" ht="13.8" hidden="false" customHeight="false" outlineLevel="0" collapsed="false">
      <c r="A272" s="0" t="n">
        <v>1</v>
      </c>
      <c r="B272" s="0" t="n">
        <v>91</v>
      </c>
      <c r="C272" s="0" t="n">
        <v>1</v>
      </c>
      <c r="D272" s="0" t="s">
        <v>640</v>
      </c>
      <c r="E272" s="0" t="s">
        <v>752</v>
      </c>
      <c r="F272" s="0" t="n">
        <v>2</v>
      </c>
      <c r="G272" s="0" t="n">
        <f aca="false">IF(AND($H272&gt;-1,$H272&lt;85),$H272+1,$H272-85)</f>
        <v>68</v>
      </c>
      <c r="H272" s="0" t="n">
        <v>67</v>
      </c>
    </row>
    <row r="273" customFormat="false" ht="13.8" hidden="false" customHeight="false" outlineLevel="0" collapsed="false">
      <c r="A273" s="0" t="n">
        <v>1</v>
      </c>
      <c r="B273" s="0" t="n">
        <v>92</v>
      </c>
      <c r="C273" s="0" t="n">
        <v>1</v>
      </c>
      <c r="D273" s="0" t="s">
        <v>642</v>
      </c>
      <c r="E273" s="0" t="s">
        <v>753</v>
      </c>
      <c r="F273" s="0" t="n">
        <v>2</v>
      </c>
      <c r="G273" s="0" t="n">
        <f aca="false">IF(AND($H273&gt;-1,$H273&lt;85),$H273+1,$H273-85)</f>
        <v>75</v>
      </c>
      <c r="H273" s="0" t="n">
        <v>74</v>
      </c>
    </row>
    <row r="274" customFormat="false" ht="13.8" hidden="false" customHeight="false" outlineLevel="0" collapsed="false">
      <c r="A274" s="0" t="n">
        <v>1</v>
      </c>
      <c r="B274" s="0" t="n">
        <v>93</v>
      </c>
      <c r="E274" s="0" t="s">
        <v>542</v>
      </c>
      <c r="G274" s="0" t="n">
        <f aca="false">IF(AND($H274&gt;-1,$H274&lt;85),$H274+1,$H274-85)</f>
        <v>1</v>
      </c>
    </row>
    <row r="275" customFormat="false" ht="13.8" hidden="false" customHeight="false" outlineLevel="0" collapsed="false">
      <c r="A275" s="0" t="n">
        <v>1</v>
      </c>
      <c r="B275" s="0" t="n">
        <v>94</v>
      </c>
      <c r="E275" s="0" t="s">
        <v>543</v>
      </c>
      <c r="G275" s="0" t="n">
        <f aca="false">IF(AND($H275&gt;-1,$H275&lt;85),$H275+1,$H275-85)</f>
        <v>1</v>
      </c>
    </row>
    <row r="276" customFormat="false" ht="13.8" hidden="false" customHeight="false" outlineLevel="0" collapsed="false">
      <c r="A276" s="0" t="n">
        <v>1</v>
      </c>
      <c r="B276" s="0" t="n">
        <v>95</v>
      </c>
      <c r="C276" s="0" t="n">
        <v>1</v>
      </c>
      <c r="D276" s="0" t="s">
        <v>647</v>
      </c>
      <c r="E276" s="0" t="s">
        <v>754</v>
      </c>
      <c r="F276" s="0" t="n">
        <v>2</v>
      </c>
      <c r="G276" s="0" t="n">
        <f aca="false">IF(AND($H276&gt;-1,$H276&lt;85),$H276+1,$H276-85)</f>
        <v>72</v>
      </c>
      <c r="H276" s="0" t="n">
        <v>71</v>
      </c>
    </row>
    <row r="277" customFormat="false" ht="13.8" hidden="false" customHeight="false" outlineLevel="0" collapsed="false">
      <c r="A277" s="0" t="n">
        <v>1</v>
      </c>
      <c r="B277" s="0" t="n">
        <v>96</v>
      </c>
      <c r="C277" s="0" t="n">
        <v>1</v>
      </c>
      <c r="D277" s="0" t="s">
        <v>636</v>
      </c>
      <c r="E277" s="0" t="s">
        <v>755</v>
      </c>
      <c r="F277" s="0" t="n">
        <v>2</v>
      </c>
      <c r="G277" s="0" t="n">
        <f aca="false">IF(AND($H277&gt;-1,$H277&lt;85),$H277+1,$H277-85)</f>
        <v>71</v>
      </c>
      <c r="H277" s="0" t="n">
        <v>70</v>
      </c>
    </row>
    <row r="278" customFormat="false" ht="13.8" hidden="false" customHeight="false" outlineLevel="0" collapsed="false">
      <c r="A278" s="0" t="n">
        <v>1</v>
      </c>
      <c r="B278" s="0" t="n">
        <v>97</v>
      </c>
      <c r="C278" s="0" t="n">
        <v>1</v>
      </c>
      <c r="D278" s="0" t="s">
        <v>659</v>
      </c>
      <c r="E278" s="0" t="s">
        <v>756</v>
      </c>
      <c r="F278" s="0" t="n">
        <v>2</v>
      </c>
      <c r="G278" s="0" t="n">
        <f aca="false">IF(AND($H278&gt;-1,$H278&lt;85),$H278+1,$H278-85)</f>
        <v>52</v>
      </c>
      <c r="H278" s="0" t="n">
        <v>51</v>
      </c>
    </row>
    <row r="279" customFormat="false" ht="13.8" hidden="false" customHeight="false" outlineLevel="0" collapsed="false">
      <c r="A279" s="0" t="n">
        <v>1</v>
      </c>
      <c r="B279" s="0" t="n">
        <v>98</v>
      </c>
      <c r="C279" s="0" t="n">
        <v>1</v>
      </c>
      <c r="D279" s="0" t="s">
        <v>651</v>
      </c>
      <c r="E279" s="0" t="s">
        <v>757</v>
      </c>
      <c r="F279" s="0" t="n">
        <v>2</v>
      </c>
      <c r="G279" s="0" t="n">
        <f aca="false">IF(AND($H279&gt;-1,$H279&lt;85),$H279+1,$H279-85)</f>
        <v>83</v>
      </c>
      <c r="H279" s="0" t="n">
        <v>82</v>
      </c>
    </row>
    <row r="280" customFormat="false" ht="13.8" hidden="false" customHeight="false" outlineLevel="0" collapsed="false">
      <c r="A280" s="0" t="n">
        <v>1</v>
      </c>
      <c r="B280" s="0" t="n">
        <v>99</v>
      </c>
      <c r="E280" s="0" t="s">
        <v>552</v>
      </c>
      <c r="G280" s="0" t="n">
        <f aca="false">IF(AND($H280&gt;-1,$H280&lt;85),$H280+1,$H280-85)</f>
        <v>1</v>
      </c>
    </row>
    <row r="281" customFormat="false" ht="13.8" hidden="false" customHeight="false" outlineLevel="0" collapsed="false">
      <c r="A281" s="0" t="n">
        <v>1</v>
      </c>
      <c r="B281" s="0" t="n">
        <v>100</v>
      </c>
      <c r="E281" s="0" t="s">
        <v>553</v>
      </c>
      <c r="G281" s="0" t="n">
        <f aca="false">IF(AND($H281&gt;-1,$H281&lt;85),$H281+1,$H281-85)</f>
        <v>1</v>
      </c>
    </row>
    <row r="282" customFormat="false" ht="13.8" hidden="false" customHeight="false" outlineLevel="0" collapsed="false">
      <c r="A282" s="0" t="n">
        <v>1</v>
      </c>
      <c r="B282" s="0" t="n">
        <v>101</v>
      </c>
      <c r="C282" s="0" t="n">
        <v>1</v>
      </c>
      <c r="D282" s="0" t="s">
        <v>655</v>
      </c>
      <c r="E282" s="0" t="s">
        <v>758</v>
      </c>
      <c r="F282" s="0" t="n">
        <v>2</v>
      </c>
      <c r="G282" s="0" t="n">
        <f aca="false">IF(AND($H282&gt;-1,$H282&lt;85),$H282+1,$H282-85)</f>
        <v>73</v>
      </c>
      <c r="H282" s="0" t="n">
        <v>72</v>
      </c>
    </row>
    <row r="283" customFormat="false" ht="13.8" hidden="false" customHeight="false" outlineLevel="0" collapsed="false">
      <c r="A283" s="0" t="n">
        <v>1</v>
      </c>
      <c r="B283" s="0" t="n">
        <v>102</v>
      </c>
      <c r="C283" s="0" t="n">
        <v>1</v>
      </c>
      <c r="D283" s="0" t="s">
        <v>645</v>
      </c>
      <c r="E283" s="0" t="s">
        <v>759</v>
      </c>
      <c r="F283" s="0" t="n">
        <v>2</v>
      </c>
      <c r="G283" s="0" t="n">
        <f aca="false">IF(AND($H283&gt;-1,$H283&lt;85),$H283+1,$H283-85)</f>
        <v>66</v>
      </c>
      <c r="H283" s="0" t="n">
        <v>65</v>
      </c>
    </row>
    <row r="284" customFormat="false" ht="13.8" hidden="false" customHeight="false" outlineLevel="0" collapsed="false">
      <c r="A284" s="0" t="n">
        <v>1</v>
      </c>
      <c r="B284" s="0" t="n">
        <v>103</v>
      </c>
      <c r="C284" s="0" t="n">
        <v>1</v>
      </c>
      <c r="D284" s="0" t="s">
        <v>649</v>
      </c>
      <c r="E284" s="0" t="s">
        <v>760</v>
      </c>
      <c r="F284" s="0" t="n">
        <v>2</v>
      </c>
      <c r="G284" s="0" t="n">
        <f aca="false">IF(AND($H284&gt;-1,$H284&lt;85),$H284+1,$H284-85)</f>
        <v>60</v>
      </c>
      <c r="H284" s="0" t="n">
        <v>59</v>
      </c>
    </row>
    <row r="285" customFormat="false" ht="13.8" hidden="false" customHeight="false" outlineLevel="0" collapsed="false">
      <c r="A285" s="0" t="n">
        <v>1</v>
      </c>
      <c r="B285" s="0" t="n">
        <v>104</v>
      </c>
      <c r="C285" s="0" t="n">
        <v>1</v>
      </c>
      <c r="D285" s="0" t="s">
        <v>661</v>
      </c>
      <c r="E285" s="0" t="s">
        <v>761</v>
      </c>
      <c r="F285" s="0" t="n">
        <v>2</v>
      </c>
      <c r="G285" s="0" t="n">
        <f aca="false">IF(AND($H285&gt;-1,$H285&lt;85),$H285+1,$H285-85)</f>
        <v>53</v>
      </c>
      <c r="H285" s="0" t="n">
        <v>52</v>
      </c>
    </row>
    <row r="286" customFormat="false" ht="13.8" hidden="false" customHeight="false" outlineLevel="0" collapsed="false">
      <c r="A286" s="0" t="n">
        <v>1</v>
      </c>
      <c r="B286" s="0" t="n">
        <v>105</v>
      </c>
      <c r="E286" s="0" t="s">
        <v>762</v>
      </c>
      <c r="G286" s="0" t="n">
        <f aca="false">IF(AND($H286&gt;-1,$H286&lt;85),$H286+1,$H286-85)</f>
        <v>1</v>
      </c>
    </row>
    <row r="287" customFormat="false" ht="13.8" hidden="false" customHeight="false" outlineLevel="0" collapsed="false">
      <c r="A287" s="0" t="n">
        <v>1</v>
      </c>
      <c r="B287" s="0" t="n">
        <v>106</v>
      </c>
      <c r="E287" s="0" t="s">
        <v>563</v>
      </c>
      <c r="G287" s="0" t="n">
        <f aca="false">IF(AND($H287&gt;-1,$H287&lt;85),$H287+1,$H287-85)</f>
        <v>1</v>
      </c>
    </row>
    <row r="288" customFormat="false" ht="13.8" hidden="false" customHeight="false" outlineLevel="0" collapsed="false">
      <c r="A288" s="0" t="n">
        <v>1</v>
      </c>
      <c r="B288" s="0" t="n">
        <v>107</v>
      </c>
      <c r="C288" s="0" t="n">
        <v>1</v>
      </c>
      <c r="D288" s="0" t="s">
        <v>667</v>
      </c>
      <c r="E288" s="0" t="s">
        <v>763</v>
      </c>
      <c r="F288" s="0" t="n">
        <v>2</v>
      </c>
      <c r="G288" s="0" t="n">
        <f aca="false">IF(AND($H288&gt;-1,$H288&lt;85),$H288+1,$H288-85)</f>
        <v>69</v>
      </c>
      <c r="H288" s="0" t="n">
        <v>68</v>
      </c>
    </row>
    <row r="289" customFormat="false" ht="13.8" hidden="false" customHeight="false" outlineLevel="0" collapsed="false">
      <c r="A289" s="0" t="n">
        <v>1</v>
      </c>
      <c r="B289" s="0" t="n">
        <v>108</v>
      </c>
      <c r="C289" s="0" t="n">
        <v>1</v>
      </c>
      <c r="D289" s="0" t="s">
        <v>653</v>
      </c>
      <c r="E289" s="0" t="s">
        <v>764</v>
      </c>
      <c r="F289" s="0" t="n">
        <v>2</v>
      </c>
      <c r="G289" s="0" t="n">
        <f aca="false">IF(AND($H289&gt;-1,$H289&lt;85),$H289+1,$H289-85)</f>
        <v>67</v>
      </c>
      <c r="H289" s="0" t="n">
        <v>66</v>
      </c>
    </row>
    <row r="290" customFormat="false" ht="13.8" hidden="false" customHeight="false" outlineLevel="0" collapsed="false">
      <c r="A290" s="0" t="n">
        <v>1</v>
      </c>
      <c r="B290" s="0" t="n">
        <v>109</v>
      </c>
      <c r="C290" s="0" t="n">
        <v>1</v>
      </c>
      <c r="D290" s="0" t="s">
        <v>669</v>
      </c>
      <c r="E290" s="0" t="s">
        <v>765</v>
      </c>
      <c r="F290" s="0" t="n">
        <v>2</v>
      </c>
      <c r="G290" s="0" t="n">
        <f aca="false">IF(AND($H290&gt;-1,$H290&lt;85),$H290+1,$H290-85)</f>
        <v>61</v>
      </c>
      <c r="H290" s="0" t="n">
        <v>60</v>
      </c>
    </row>
    <row r="291" customFormat="false" ht="13.8" hidden="false" customHeight="false" outlineLevel="0" collapsed="false">
      <c r="A291" s="0" t="n">
        <v>1</v>
      </c>
      <c r="B291" s="0" t="n">
        <v>110</v>
      </c>
      <c r="C291" s="0" t="n">
        <v>1</v>
      </c>
      <c r="D291" s="0" t="s">
        <v>657</v>
      </c>
      <c r="E291" s="0" t="s">
        <v>766</v>
      </c>
      <c r="F291" s="0" t="n">
        <v>2</v>
      </c>
      <c r="G291" s="0" t="n">
        <f aca="false">IF(AND($H291&gt;-1,$H291&lt;85),$H291+1,$H291-85)</f>
        <v>58</v>
      </c>
      <c r="H291" s="0" t="n">
        <v>57</v>
      </c>
    </row>
    <row r="292" customFormat="false" ht="13.8" hidden="false" customHeight="false" outlineLevel="0" collapsed="false">
      <c r="A292" s="0" t="n">
        <v>1</v>
      </c>
      <c r="B292" s="0" t="n">
        <v>111</v>
      </c>
      <c r="E292" s="0" t="s">
        <v>767</v>
      </c>
      <c r="G292" s="0" t="n">
        <f aca="false">IF(AND($H292&gt;-1,$H292&lt;85),$H292+1,$H292-85)</f>
        <v>1</v>
      </c>
    </row>
    <row r="293" customFormat="false" ht="13.8" hidden="false" customHeight="false" outlineLevel="0" collapsed="false">
      <c r="A293" s="0" t="n">
        <v>1</v>
      </c>
      <c r="B293" s="0" t="n">
        <v>112</v>
      </c>
      <c r="E293" s="0" t="s">
        <v>573</v>
      </c>
      <c r="G293" s="0" t="n">
        <f aca="false">IF(AND($H293&gt;-1,$H293&lt;85),$H293+1,$H293-85)</f>
        <v>1</v>
      </c>
    </row>
    <row r="294" customFormat="false" ht="13.8" hidden="false" customHeight="false" outlineLevel="0" collapsed="false">
      <c r="A294" s="0" t="n">
        <v>1</v>
      </c>
      <c r="B294" s="0" t="n">
        <v>113</v>
      </c>
      <c r="C294" s="0" t="n">
        <v>1</v>
      </c>
      <c r="D294" s="0" t="s">
        <v>679</v>
      </c>
      <c r="E294" s="0" t="s">
        <v>768</v>
      </c>
      <c r="F294" s="0" t="n">
        <v>2</v>
      </c>
      <c r="G294" s="0" t="n">
        <f aca="false">IF(AND($H294&gt;-1,$H294&lt;85),$H294+1,$H294-85)</f>
        <v>62</v>
      </c>
      <c r="H294" s="0" t="n">
        <v>61</v>
      </c>
    </row>
    <row r="295" customFormat="false" ht="13.8" hidden="false" customHeight="false" outlineLevel="0" collapsed="false">
      <c r="A295" s="0" t="n">
        <v>1</v>
      </c>
      <c r="B295" s="0" t="n">
        <v>114</v>
      </c>
      <c r="C295" s="0" t="n">
        <v>1</v>
      </c>
      <c r="D295" s="0" t="s">
        <v>665</v>
      </c>
      <c r="E295" s="0" t="s">
        <v>769</v>
      </c>
      <c r="F295" s="0" t="n">
        <v>2</v>
      </c>
      <c r="G295" s="0" t="n">
        <f aca="false">IF(AND($H295&gt;-1,$H295&lt;85),$H295+1,$H295-85)</f>
        <v>64</v>
      </c>
      <c r="H295" s="0" t="n">
        <v>63</v>
      </c>
    </row>
    <row r="296" customFormat="false" ht="13.8" hidden="false" customHeight="false" outlineLevel="0" collapsed="false">
      <c r="A296" s="0" t="n">
        <v>1</v>
      </c>
      <c r="B296" s="0" t="n">
        <v>115</v>
      </c>
      <c r="C296" s="0" t="n">
        <v>1</v>
      </c>
      <c r="D296" s="0" t="s">
        <v>671</v>
      </c>
      <c r="E296" s="0" t="s">
        <v>770</v>
      </c>
      <c r="F296" s="0" t="n">
        <v>3</v>
      </c>
      <c r="G296" s="0" t="n">
        <f aca="false">IF(AND($H296&gt;-1,$H296&lt;85),$H296+1,$H296-85)</f>
        <v>14</v>
      </c>
      <c r="H296" s="0" t="n">
        <v>99</v>
      </c>
    </row>
    <row r="297" customFormat="false" ht="13.8" hidden="false" customHeight="false" outlineLevel="0" collapsed="false">
      <c r="A297" s="0" t="n">
        <v>1</v>
      </c>
      <c r="B297" s="0" t="n">
        <v>116</v>
      </c>
      <c r="C297" s="0" t="n">
        <v>1</v>
      </c>
      <c r="D297" s="0" t="s">
        <v>673</v>
      </c>
      <c r="E297" s="0" t="s">
        <v>771</v>
      </c>
      <c r="F297" s="0" t="n">
        <v>2</v>
      </c>
      <c r="G297" s="0" t="n">
        <f aca="false">IF(AND($H297&gt;-1,$H297&lt;85),$H297+1,$H297-85)</f>
        <v>59</v>
      </c>
      <c r="H297" s="0" t="n">
        <v>58</v>
      </c>
    </row>
    <row r="298" customFormat="false" ht="13.8" hidden="false" customHeight="false" outlineLevel="0" collapsed="false">
      <c r="A298" s="0" t="n">
        <v>1</v>
      </c>
      <c r="B298" s="0" t="n">
        <v>117</v>
      </c>
      <c r="E298" s="0" t="s">
        <v>423</v>
      </c>
      <c r="G298" s="0" t="n">
        <f aca="false">IF(AND($H298&gt;-1,$H298&lt;85),$H298+1,$H298-85)</f>
        <v>1</v>
      </c>
    </row>
    <row r="299" customFormat="false" ht="13.8" hidden="false" customHeight="false" outlineLevel="0" collapsed="false">
      <c r="A299" s="0" t="n">
        <v>1</v>
      </c>
      <c r="B299" s="0" t="n">
        <v>118</v>
      </c>
      <c r="E299" s="0" t="s">
        <v>423</v>
      </c>
      <c r="G299" s="0" t="n">
        <f aca="false">IF(AND($H299&gt;-1,$H299&lt;85),$H299+1,$H299-85)</f>
        <v>1</v>
      </c>
    </row>
    <row r="300" customFormat="false" ht="13.8" hidden="false" customHeight="false" outlineLevel="0" collapsed="false">
      <c r="A300" s="0" t="n">
        <v>1</v>
      </c>
      <c r="B300" s="0" t="n">
        <v>119</v>
      </c>
      <c r="C300" s="0" t="n">
        <v>1</v>
      </c>
      <c r="D300" s="0" t="s">
        <v>663</v>
      </c>
      <c r="E300" s="0" t="s">
        <v>772</v>
      </c>
      <c r="F300" s="0" t="n">
        <v>2</v>
      </c>
      <c r="G300" s="0" t="n">
        <f aca="false">IF(AND($H300&gt;-1,$H300&lt;85),$H300+1,$H300-85)</f>
        <v>54</v>
      </c>
      <c r="H300" s="0" t="n">
        <v>53</v>
      </c>
    </row>
    <row r="301" customFormat="false" ht="13.8" hidden="false" customHeight="false" outlineLevel="0" collapsed="false">
      <c r="A301" s="0" t="n">
        <v>1</v>
      </c>
      <c r="B301" s="0" t="n">
        <v>120</v>
      </c>
      <c r="C301" s="0" t="n">
        <v>1</v>
      </c>
      <c r="D301" s="0" t="s">
        <v>677</v>
      </c>
      <c r="E301" s="0" t="s">
        <v>773</v>
      </c>
      <c r="F301" s="0" t="n">
        <v>2</v>
      </c>
      <c r="G301" s="0" t="n">
        <f aca="false">IF(AND($H301&gt;-1,$H301&lt;85),$H301+1,$H301-85)</f>
        <v>63</v>
      </c>
      <c r="H301" s="0" t="n">
        <v>62</v>
      </c>
    </row>
    <row r="302" customFormat="false" ht="13.8" hidden="false" customHeight="false" outlineLevel="0" collapsed="false">
      <c r="A302" s="0" t="n">
        <v>1</v>
      </c>
      <c r="B302" s="0" t="n">
        <v>121</v>
      </c>
      <c r="C302" s="0" t="n">
        <v>0</v>
      </c>
      <c r="D302" s="0" t="s">
        <v>774</v>
      </c>
      <c r="E302" s="0" t="s">
        <v>775</v>
      </c>
      <c r="F302" s="0" t="n">
        <v>1</v>
      </c>
      <c r="G302" s="0" t="n">
        <f aca="false">IF(AND($H302&gt;-1,$H302&lt;85),$H302+1,$H302-85)</f>
        <v>76</v>
      </c>
      <c r="H302" s="0" t="n">
        <v>161</v>
      </c>
    </row>
    <row r="303" customFormat="false" ht="13.8" hidden="false" customHeight="false" outlineLevel="0" collapsed="false">
      <c r="A303" s="0" t="n">
        <v>1</v>
      </c>
      <c r="B303" s="0" t="n">
        <v>122</v>
      </c>
      <c r="C303" s="0" t="n">
        <v>0</v>
      </c>
      <c r="D303" s="0" t="s">
        <v>776</v>
      </c>
      <c r="E303" s="0" t="s">
        <v>777</v>
      </c>
      <c r="F303" s="0" t="n">
        <v>0</v>
      </c>
      <c r="G303" s="0" t="n">
        <f aca="false">IF(AND($H303&gt;-1,$H303&lt;85),$H303+1,$H303-85)</f>
        <v>65</v>
      </c>
      <c r="H303" s="0" t="n">
        <v>64</v>
      </c>
    </row>
    <row r="304" customFormat="false" ht="13.8" hidden="false" customHeight="false" outlineLevel="0" collapsed="false">
      <c r="A304" s="0" t="n">
        <v>1</v>
      </c>
      <c r="B304" s="0" t="n">
        <v>123</v>
      </c>
      <c r="E304" s="0" t="s">
        <v>590</v>
      </c>
      <c r="G304" s="0" t="n">
        <f aca="false">IF(AND($H304&gt;-1,$H304&lt;85),$H304+1,$H304-85)</f>
        <v>1</v>
      </c>
    </row>
    <row r="305" customFormat="false" ht="13.8" hidden="false" customHeight="false" outlineLevel="0" collapsed="false">
      <c r="A305" s="0" t="n">
        <v>1</v>
      </c>
      <c r="B305" s="0" t="n">
        <v>124</v>
      </c>
      <c r="E305" s="0" t="s">
        <v>590</v>
      </c>
      <c r="G305" s="0" t="n">
        <f aca="false">IF(AND($H305&gt;-1,$H305&lt;85),$H305+1,$H305-85)</f>
        <v>1</v>
      </c>
    </row>
    <row r="306" customFormat="false" ht="13.8" hidden="false" customHeight="false" outlineLevel="0" collapsed="false">
      <c r="A306" s="0" t="n">
        <v>1</v>
      </c>
      <c r="B306" s="0" t="n">
        <v>125</v>
      </c>
      <c r="C306" s="0" t="n">
        <v>0</v>
      </c>
      <c r="D306" s="0" t="s">
        <v>778</v>
      </c>
      <c r="E306" s="0" t="s">
        <v>779</v>
      </c>
      <c r="F306" s="0" t="n">
        <v>1</v>
      </c>
      <c r="G306" s="0" t="n">
        <f aca="false">IF(AND($H306&gt;-1,$H306&lt;85),$H306+1,$H306-85)</f>
        <v>62</v>
      </c>
      <c r="H306" s="0" t="n">
        <v>147</v>
      </c>
    </row>
    <row r="307" customFormat="false" ht="13.8" hidden="false" customHeight="false" outlineLevel="0" collapsed="false">
      <c r="A307" s="0" t="n">
        <v>1</v>
      </c>
      <c r="B307" s="0" t="n">
        <v>126</v>
      </c>
      <c r="C307" s="0" t="n">
        <v>1</v>
      </c>
      <c r="D307" s="0" t="s">
        <v>675</v>
      </c>
      <c r="E307" s="0" t="s">
        <v>780</v>
      </c>
      <c r="F307" s="0" t="n">
        <v>2</v>
      </c>
      <c r="G307" s="0" t="n">
        <f aca="false">IF(AND($H307&gt;-1,$H307&lt;85),$H307+1,$H307-85)</f>
        <v>55</v>
      </c>
      <c r="H307" s="0" t="n">
        <v>54</v>
      </c>
    </row>
    <row r="308" customFormat="false" ht="13.8" hidden="false" customHeight="false" outlineLevel="0" collapsed="false">
      <c r="A308" s="0" t="n">
        <v>1</v>
      </c>
      <c r="B308" s="0" t="n">
        <v>127</v>
      </c>
      <c r="C308" s="0" t="n">
        <v>0</v>
      </c>
      <c r="D308" s="0" t="s">
        <v>781</v>
      </c>
      <c r="E308" s="0" t="s">
        <v>782</v>
      </c>
      <c r="F308" s="0" t="n">
        <v>1</v>
      </c>
      <c r="G308" s="0" t="n">
        <f aca="false">IF(AND($H308&gt;-1,$H308&lt;85),$H308+1,$H308-85)</f>
        <v>78</v>
      </c>
      <c r="H308" s="0" t="n">
        <v>163</v>
      </c>
    </row>
    <row r="309" customFormat="false" ht="13.8" hidden="false" customHeight="false" outlineLevel="0" collapsed="false">
      <c r="A309" s="0" t="n">
        <v>1</v>
      </c>
      <c r="B309" s="0" t="n">
        <v>128</v>
      </c>
      <c r="C309" s="0" t="n">
        <v>0</v>
      </c>
      <c r="D309" s="0" t="s">
        <v>783</v>
      </c>
      <c r="E309" s="0" t="s">
        <v>784</v>
      </c>
      <c r="F309" s="0" t="n">
        <v>1</v>
      </c>
      <c r="G309" s="0" t="n">
        <f aca="false">IF(AND($H309&gt;-1,$H309&lt;85),$H309+1,$H309-85)</f>
        <v>77</v>
      </c>
      <c r="H309" s="0" t="n">
        <v>162</v>
      </c>
    </row>
    <row r="310" customFormat="false" ht="13.8" hidden="false" customHeight="false" outlineLevel="0" collapsed="false">
      <c r="A310" s="0" t="n">
        <v>1</v>
      </c>
      <c r="B310" s="0" t="n">
        <v>129</v>
      </c>
      <c r="E310" s="0" t="s">
        <v>423</v>
      </c>
      <c r="G310" s="0" t="n">
        <f aca="false">IF(AND($H310&gt;-1,$H310&lt;85),$H310+1,$H310-85)</f>
        <v>1</v>
      </c>
    </row>
    <row r="311" customFormat="false" ht="13.8" hidden="false" customHeight="false" outlineLevel="0" collapsed="false">
      <c r="A311" s="0" t="n">
        <v>1</v>
      </c>
      <c r="B311" s="0" t="n">
        <v>130</v>
      </c>
      <c r="E311" s="0" t="s">
        <v>785</v>
      </c>
      <c r="G311" s="0" t="n">
        <f aca="false">IF(AND($H311&gt;-1,$H311&lt;85),$H311+1,$H311-85)</f>
        <v>1</v>
      </c>
    </row>
    <row r="312" customFormat="false" ht="13.8" hidden="false" customHeight="false" outlineLevel="0" collapsed="false">
      <c r="A312" s="0" t="n">
        <v>1</v>
      </c>
      <c r="B312" s="0" t="n">
        <v>131</v>
      </c>
      <c r="C312" s="0" t="n">
        <v>0</v>
      </c>
      <c r="D312" s="0" t="s">
        <v>786</v>
      </c>
      <c r="E312" s="0" t="s">
        <v>787</v>
      </c>
      <c r="F312" s="0" t="n">
        <v>1</v>
      </c>
      <c r="G312" s="0" t="n">
        <f aca="false">IF(AND($H312&gt;-1,$H312&lt;85),$H312+1,$H312-85)</f>
        <v>61</v>
      </c>
      <c r="H312" s="0" t="n">
        <v>146</v>
      </c>
    </row>
    <row r="313" customFormat="false" ht="13.8" hidden="false" customHeight="false" outlineLevel="0" collapsed="false">
      <c r="A313" s="0" t="n">
        <v>1</v>
      </c>
      <c r="B313" s="0" t="n">
        <v>132</v>
      </c>
      <c r="C313" s="0" t="n">
        <v>0</v>
      </c>
      <c r="D313" s="0" t="s">
        <v>788</v>
      </c>
      <c r="E313" s="0" t="s">
        <v>789</v>
      </c>
      <c r="F313" s="0" t="n">
        <v>1</v>
      </c>
      <c r="G313" s="0" t="n">
        <f aca="false">IF(AND($H313&gt;-1,$H313&lt;85),$H313+1,$H313-85)</f>
        <v>59</v>
      </c>
      <c r="H313" s="0" t="n">
        <v>144</v>
      </c>
    </row>
    <row r="314" customFormat="false" ht="13.8" hidden="false" customHeight="false" outlineLevel="0" collapsed="false">
      <c r="A314" s="0" t="n">
        <v>1</v>
      </c>
      <c r="B314" s="0" t="n">
        <v>133</v>
      </c>
      <c r="C314" s="0" t="n">
        <v>0</v>
      </c>
      <c r="D314" s="0" t="s">
        <v>790</v>
      </c>
      <c r="E314" s="0" t="s">
        <v>791</v>
      </c>
      <c r="F314" s="0" t="n">
        <v>1</v>
      </c>
      <c r="G314" s="0" t="n">
        <f aca="false">IF(AND($H314&gt;-1,$H314&lt;85),$H314+1,$H314-85)</f>
        <v>73</v>
      </c>
      <c r="H314" s="0" t="n">
        <v>158</v>
      </c>
    </row>
    <row r="315" customFormat="false" ht="13.8" hidden="false" customHeight="false" outlineLevel="0" collapsed="false">
      <c r="A315" s="0" t="n">
        <v>1</v>
      </c>
      <c r="B315" s="0" t="n">
        <v>134</v>
      </c>
      <c r="C315" s="0" t="n">
        <v>0</v>
      </c>
      <c r="D315" s="0" t="s">
        <v>792</v>
      </c>
      <c r="E315" s="0" t="s">
        <v>793</v>
      </c>
      <c r="F315" s="0" t="n">
        <v>1</v>
      </c>
      <c r="G315" s="0" t="n">
        <f aca="false">IF(AND($H315&gt;-1,$H315&lt;85),$H315+1,$H315-85)</f>
        <v>74</v>
      </c>
      <c r="H315" s="0" t="n">
        <v>159</v>
      </c>
    </row>
    <row r="316" customFormat="false" ht="13.8" hidden="false" customHeight="false" outlineLevel="0" collapsed="false">
      <c r="A316" s="0" t="n">
        <v>1</v>
      </c>
      <c r="B316" s="0" t="n">
        <v>135</v>
      </c>
      <c r="E316" s="0" t="s">
        <v>423</v>
      </c>
      <c r="G316" s="0" t="n">
        <f aca="false">IF(AND($H316&gt;-1,$H316&lt;85),$H316+1,$H316-85)</f>
        <v>1</v>
      </c>
    </row>
    <row r="317" customFormat="false" ht="13.8" hidden="false" customHeight="false" outlineLevel="0" collapsed="false">
      <c r="A317" s="0" t="n">
        <v>1</v>
      </c>
      <c r="B317" s="0" t="n">
        <v>136</v>
      </c>
      <c r="E317" s="0" t="s">
        <v>794</v>
      </c>
      <c r="G317" s="0" t="n">
        <f aca="false">IF(AND($H317&gt;-1,$H317&lt;85),$H317+1,$H317-85)</f>
        <v>1</v>
      </c>
    </row>
    <row r="318" customFormat="false" ht="13.8" hidden="false" customHeight="false" outlineLevel="0" collapsed="false">
      <c r="A318" s="0" t="n">
        <v>1</v>
      </c>
      <c r="B318" s="0" t="n">
        <v>137</v>
      </c>
      <c r="C318" s="0" t="n">
        <v>0</v>
      </c>
      <c r="D318" s="0" t="s">
        <v>795</v>
      </c>
      <c r="E318" s="0" t="s">
        <v>796</v>
      </c>
      <c r="F318" s="0" t="n">
        <v>1</v>
      </c>
      <c r="G318" s="0" t="n">
        <f aca="false">IF(AND($H318&gt;-1,$H318&lt;85),$H318+1,$H318-85)</f>
        <v>49</v>
      </c>
      <c r="H318" s="0" t="n">
        <v>134</v>
      </c>
    </row>
    <row r="319" customFormat="false" ht="13.8" hidden="false" customHeight="false" outlineLevel="0" collapsed="false">
      <c r="A319" s="0" t="n">
        <v>1</v>
      </c>
      <c r="B319" s="0" t="n">
        <v>138</v>
      </c>
      <c r="C319" s="0" t="n">
        <v>0</v>
      </c>
      <c r="D319" s="0" t="s">
        <v>797</v>
      </c>
      <c r="E319" s="0" t="s">
        <v>798</v>
      </c>
      <c r="F319" s="0" t="n">
        <v>1</v>
      </c>
      <c r="G319" s="0" t="n">
        <f aca="false">IF(AND($H319&gt;-1,$H319&lt;85),$H319+1,$H319-85)</f>
        <v>58</v>
      </c>
      <c r="H319" s="0" t="n">
        <v>143</v>
      </c>
    </row>
    <row r="320" customFormat="false" ht="13.8" hidden="false" customHeight="false" outlineLevel="0" collapsed="false">
      <c r="A320" s="0" t="n">
        <v>1</v>
      </c>
      <c r="B320" s="0" t="n">
        <v>139</v>
      </c>
      <c r="C320" s="0" t="n">
        <v>0</v>
      </c>
      <c r="D320" s="0" t="s">
        <v>799</v>
      </c>
      <c r="E320" s="0" t="s">
        <v>800</v>
      </c>
      <c r="F320" s="0" t="n">
        <v>1</v>
      </c>
      <c r="G320" s="0" t="n">
        <f aca="false">IF(AND($H320&gt;-1,$H320&lt;85),$H320+1,$H320-85)</f>
        <v>71</v>
      </c>
      <c r="H320" s="0" t="n">
        <v>156</v>
      </c>
    </row>
    <row r="321" customFormat="false" ht="13.8" hidden="false" customHeight="false" outlineLevel="0" collapsed="false">
      <c r="A321" s="0" t="n">
        <v>1</v>
      </c>
      <c r="B321" s="0" t="n">
        <v>140</v>
      </c>
      <c r="C321" s="0" t="n">
        <v>0</v>
      </c>
      <c r="D321" s="0" t="s">
        <v>801</v>
      </c>
      <c r="E321" s="0" t="s">
        <v>802</v>
      </c>
      <c r="F321" s="0" t="n">
        <v>1</v>
      </c>
      <c r="G321" s="0" t="n">
        <f aca="false">IF(AND($H321&gt;-1,$H321&lt;85),$H321+1,$H321-85)</f>
        <v>75</v>
      </c>
      <c r="H321" s="0" t="n">
        <v>160</v>
      </c>
    </row>
    <row r="322" customFormat="false" ht="13.8" hidden="false" customHeight="false" outlineLevel="0" collapsed="false">
      <c r="A322" s="0" t="n">
        <v>1</v>
      </c>
      <c r="B322" s="0" t="n">
        <v>141</v>
      </c>
      <c r="E322" s="0" t="s">
        <v>803</v>
      </c>
      <c r="G322" s="0" t="n">
        <f aca="false">IF(AND($H322&gt;-1,$H322&lt;85),$H322+1,$H322-85)</f>
        <v>1</v>
      </c>
    </row>
    <row r="323" customFormat="false" ht="13.8" hidden="false" customHeight="false" outlineLevel="0" collapsed="false">
      <c r="A323" s="0" t="n">
        <v>1</v>
      </c>
      <c r="B323" s="0" t="n">
        <v>142</v>
      </c>
      <c r="E323" s="0" t="s">
        <v>804</v>
      </c>
      <c r="G323" s="0" t="n">
        <f aca="false">IF(AND($H323&gt;-1,$H323&lt;85),$H323+1,$H323-85)</f>
        <v>1</v>
      </c>
    </row>
    <row r="324" customFormat="false" ht="13.8" hidden="false" customHeight="false" outlineLevel="0" collapsed="false">
      <c r="A324" s="0" t="n">
        <v>1</v>
      </c>
      <c r="B324" s="0" t="n">
        <v>143</v>
      </c>
      <c r="C324" s="0" t="n">
        <v>0</v>
      </c>
      <c r="D324" s="0" t="s">
        <v>805</v>
      </c>
      <c r="E324" s="0" t="s">
        <v>806</v>
      </c>
      <c r="F324" s="0" t="n">
        <v>1</v>
      </c>
      <c r="G324" s="0" t="n">
        <f aca="false">IF(AND($H324&gt;-1,$H324&lt;85),$H324+1,$H324-85)</f>
        <v>56</v>
      </c>
      <c r="H324" s="0" t="n">
        <v>141</v>
      </c>
    </row>
    <row r="325" customFormat="false" ht="13.8" hidden="false" customHeight="false" outlineLevel="0" collapsed="false">
      <c r="A325" s="0" t="n">
        <v>1</v>
      </c>
      <c r="B325" s="0" t="n">
        <v>144</v>
      </c>
      <c r="C325" s="0" t="n">
        <v>0</v>
      </c>
      <c r="D325" s="0" t="s">
        <v>807</v>
      </c>
      <c r="E325" s="0" t="s">
        <v>808</v>
      </c>
      <c r="F325" s="0" t="n">
        <v>1</v>
      </c>
      <c r="G325" s="0" t="n">
        <f aca="false">IF(AND($H325&gt;-1,$H325&lt;85),$H325+1,$H325-85)</f>
        <v>48</v>
      </c>
      <c r="H325" s="0" t="n">
        <v>133</v>
      </c>
    </row>
    <row r="326" customFormat="false" ht="13.8" hidden="false" customHeight="false" outlineLevel="0" collapsed="false">
      <c r="A326" s="0" t="n">
        <v>1</v>
      </c>
      <c r="B326" s="0" t="n">
        <v>145</v>
      </c>
      <c r="C326" s="0" t="n">
        <v>0</v>
      </c>
      <c r="D326" s="0" t="s">
        <v>809</v>
      </c>
      <c r="E326" s="0" t="s">
        <v>810</v>
      </c>
      <c r="F326" s="0" t="n">
        <v>1</v>
      </c>
      <c r="G326" s="0" t="n">
        <f aca="false">IF(AND($H326&gt;-1,$H326&lt;85),$H326+1,$H326-85)</f>
        <v>63</v>
      </c>
      <c r="H326" s="0" t="n">
        <v>148</v>
      </c>
    </row>
    <row r="327" customFormat="false" ht="13.8" hidden="false" customHeight="false" outlineLevel="0" collapsed="false">
      <c r="A327" s="0" t="n">
        <v>1</v>
      </c>
      <c r="B327" s="0" t="n">
        <v>146</v>
      </c>
      <c r="C327" s="0" t="n">
        <v>0</v>
      </c>
      <c r="D327" s="0" t="s">
        <v>811</v>
      </c>
      <c r="E327" s="0" t="s">
        <v>812</v>
      </c>
      <c r="F327" s="0" t="n">
        <v>1</v>
      </c>
      <c r="G327" s="0" t="n">
        <f aca="false">IF(AND($H327&gt;-1,$H327&lt;85),$H327+1,$H327-85)</f>
        <v>72</v>
      </c>
      <c r="H327" s="0" t="n">
        <v>157</v>
      </c>
    </row>
    <row r="328" customFormat="false" ht="13.8" hidden="false" customHeight="false" outlineLevel="0" collapsed="false">
      <c r="A328" s="0" t="n">
        <v>1</v>
      </c>
      <c r="B328" s="0" t="n">
        <v>147</v>
      </c>
      <c r="E328" s="0" t="s">
        <v>590</v>
      </c>
      <c r="G328" s="0" t="n">
        <f aca="false">IF(AND($H328&gt;-1,$H328&lt;85),$H328+1,$H328-85)</f>
        <v>1</v>
      </c>
    </row>
    <row r="329" customFormat="false" ht="13.8" hidden="false" customHeight="false" outlineLevel="0" collapsed="false">
      <c r="A329" s="0" t="n">
        <v>1</v>
      </c>
      <c r="B329" s="0" t="n">
        <v>148</v>
      </c>
      <c r="E329" s="0" t="s">
        <v>590</v>
      </c>
      <c r="G329" s="0" t="n">
        <f aca="false">IF(AND($H329&gt;-1,$H329&lt;85),$H329+1,$H329-85)</f>
        <v>1</v>
      </c>
    </row>
    <row r="330" customFormat="false" ht="13.8" hidden="false" customHeight="false" outlineLevel="0" collapsed="false">
      <c r="A330" s="0" t="n">
        <v>1</v>
      </c>
      <c r="B330" s="0" t="n">
        <v>149</v>
      </c>
      <c r="C330" s="0" t="n">
        <v>0</v>
      </c>
      <c r="D330" s="0" t="s">
        <v>813</v>
      </c>
      <c r="E330" s="0" t="s">
        <v>814</v>
      </c>
      <c r="F330" s="0" t="n">
        <v>1</v>
      </c>
      <c r="G330" s="0" t="n">
        <f aca="false">IF(AND($H330&gt;-1,$H330&lt;85),$H330+1,$H330-85)</f>
        <v>57</v>
      </c>
      <c r="H330" s="0" t="n">
        <v>142</v>
      </c>
    </row>
    <row r="331" customFormat="false" ht="13.8" hidden="false" customHeight="false" outlineLevel="0" collapsed="false">
      <c r="A331" s="0" t="n">
        <v>1</v>
      </c>
      <c r="B331" s="0" t="n">
        <v>150</v>
      </c>
      <c r="C331" s="0" t="n">
        <v>0</v>
      </c>
      <c r="D331" s="0" t="s">
        <v>815</v>
      </c>
      <c r="E331" s="0" t="s">
        <v>816</v>
      </c>
      <c r="F331" s="0" t="n">
        <v>1</v>
      </c>
      <c r="G331" s="0" t="n">
        <f aca="false">IF(AND($H331&gt;-1,$H331&lt;85),$H331+1,$H331-85)</f>
        <v>52</v>
      </c>
      <c r="H331" s="0" t="n">
        <v>137</v>
      </c>
    </row>
    <row r="332" customFormat="false" ht="13.8" hidden="false" customHeight="false" outlineLevel="0" collapsed="false">
      <c r="A332" s="0" t="n">
        <v>1</v>
      </c>
      <c r="B332" s="0" t="n">
        <v>151</v>
      </c>
      <c r="C332" s="0" t="n">
        <v>0</v>
      </c>
      <c r="D332" s="0" t="s">
        <v>817</v>
      </c>
      <c r="E332" s="0" t="s">
        <v>818</v>
      </c>
      <c r="F332" s="0" t="n">
        <v>1</v>
      </c>
      <c r="G332" s="0" t="n">
        <f aca="false">IF(AND($H332&gt;-1,$H332&lt;85),$H332+1,$H332-85)</f>
        <v>64</v>
      </c>
      <c r="H332" s="0" t="n">
        <v>149</v>
      </c>
    </row>
    <row r="333" customFormat="false" ht="13.8" hidden="false" customHeight="false" outlineLevel="0" collapsed="false">
      <c r="A333" s="0" t="n">
        <v>1</v>
      </c>
      <c r="B333" s="0" t="n">
        <v>152</v>
      </c>
      <c r="C333" s="0" t="n">
        <v>0</v>
      </c>
      <c r="D333" s="0" t="s">
        <v>819</v>
      </c>
      <c r="E333" s="0" t="s">
        <v>820</v>
      </c>
      <c r="F333" s="0" t="n">
        <v>1</v>
      </c>
      <c r="G333" s="0" t="n">
        <f aca="false">IF(AND($H333&gt;-1,$H333&lt;85),$H333+1,$H333-85)</f>
        <v>65</v>
      </c>
      <c r="H333" s="0" t="n">
        <v>150</v>
      </c>
    </row>
    <row r="334" customFormat="false" ht="13.8" hidden="false" customHeight="false" outlineLevel="0" collapsed="false">
      <c r="A334" s="0" t="n">
        <v>1</v>
      </c>
      <c r="B334" s="0" t="n">
        <v>153</v>
      </c>
      <c r="E334" s="0" t="s">
        <v>821</v>
      </c>
      <c r="G334" s="0" t="n">
        <f aca="false">IF(AND($H334&gt;-1,$H334&lt;85),$H334+1,$H334-85)</f>
        <v>1</v>
      </c>
    </row>
    <row r="335" customFormat="false" ht="13.8" hidden="false" customHeight="false" outlineLevel="0" collapsed="false">
      <c r="A335" s="0" t="n">
        <v>1</v>
      </c>
      <c r="B335" s="0" t="n">
        <v>154</v>
      </c>
      <c r="G335" s="0" t="n">
        <f aca="false">IF(AND($H335&gt;-1,$H335&lt;85),$H335+1,$H335-85)</f>
        <v>1</v>
      </c>
    </row>
    <row r="336" customFormat="false" ht="13.8" hidden="false" customHeight="false" outlineLevel="0" collapsed="false">
      <c r="A336" s="0" t="n">
        <v>1</v>
      </c>
      <c r="B336" s="0" t="n">
        <v>155</v>
      </c>
      <c r="C336" s="0" t="n">
        <v>0</v>
      </c>
      <c r="D336" s="0" t="s">
        <v>822</v>
      </c>
      <c r="E336" s="0" t="s">
        <v>823</v>
      </c>
      <c r="F336" s="0" t="n">
        <v>1</v>
      </c>
      <c r="G336" s="0" t="n">
        <f aca="false">IF(AND($H336&gt;-1,$H336&lt;85),$H336+1,$H336-85)</f>
        <v>44</v>
      </c>
      <c r="H336" s="0" t="n">
        <v>129</v>
      </c>
    </row>
    <row r="337" customFormat="false" ht="13.8" hidden="false" customHeight="false" outlineLevel="0" collapsed="false">
      <c r="A337" s="0" t="n">
        <v>1</v>
      </c>
      <c r="B337" s="0" t="n">
        <v>156</v>
      </c>
      <c r="C337" s="0" t="n">
        <v>0</v>
      </c>
      <c r="D337" s="0" t="s">
        <v>824</v>
      </c>
      <c r="E337" s="0" t="s">
        <v>825</v>
      </c>
      <c r="F337" s="0" t="n">
        <v>1</v>
      </c>
      <c r="G337" s="0" t="n">
        <f aca="false">IF(AND($H337&gt;-1,$H337&lt;85),$H337+1,$H337-85)</f>
        <v>53</v>
      </c>
      <c r="H337" s="0" t="n">
        <v>138</v>
      </c>
    </row>
    <row r="338" customFormat="false" ht="13.8" hidden="false" customHeight="false" outlineLevel="0" collapsed="false">
      <c r="A338" s="0" t="n">
        <v>1</v>
      </c>
      <c r="B338" s="0" t="n">
        <v>157</v>
      </c>
      <c r="C338" s="0" t="n">
        <v>0</v>
      </c>
      <c r="D338" s="0" t="s">
        <v>826</v>
      </c>
      <c r="E338" s="0" t="s">
        <v>827</v>
      </c>
      <c r="F338" s="0" t="n">
        <v>1</v>
      </c>
      <c r="G338" s="0" t="n">
        <f aca="false">IF(AND($H338&gt;-1,$H338&lt;85),$H338+1,$H338-85)</f>
        <v>69</v>
      </c>
      <c r="H338" s="0" t="n">
        <v>154</v>
      </c>
    </row>
    <row r="339" customFormat="false" ht="13.8" hidden="false" customHeight="false" outlineLevel="0" collapsed="false">
      <c r="A339" s="0" t="n">
        <v>1</v>
      </c>
      <c r="B339" s="0" t="n">
        <v>158</v>
      </c>
      <c r="C339" s="0" t="n">
        <v>0</v>
      </c>
      <c r="D339" s="0" t="s">
        <v>828</v>
      </c>
      <c r="E339" s="0" t="s">
        <v>829</v>
      </c>
      <c r="F339" s="0" t="n">
        <v>1</v>
      </c>
      <c r="G339" s="0" t="n">
        <f aca="false">IF(AND($H339&gt;-1,$H339&lt;85),$H339+1,$H339-85)</f>
        <v>67</v>
      </c>
      <c r="H339" s="0" t="n">
        <v>152</v>
      </c>
    </row>
    <row r="340" customFormat="false" ht="13.8" hidden="false" customHeight="false" outlineLevel="0" collapsed="false">
      <c r="A340" s="0" t="n">
        <v>1</v>
      </c>
      <c r="B340" s="0" t="n">
        <v>159</v>
      </c>
      <c r="E340" s="0" t="s">
        <v>830</v>
      </c>
      <c r="G340" s="0" t="n">
        <f aca="false">IF(AND($H340&gt;-1,$H340&lt;85),$H340+1,$H340-85)</f>
        <v>1</v>
      </c>
    </row>
    <row r="341" customFormat="false" ht="13.8" hidden="false" customHeight="false" outlineLevel="0" collapsed="false">
      <c r="A341" s="0" t="n">
        <v>1</v>
      </c>
      <c r="B341" s="0" t="n">
        <v>160</v>
      </c>
      <c r="G341" s="0" t="n">
        <f aca="false">IF(AND($H341&gt;-1,$H341&lt;85),$H341+1,$H341-85)</f>
        <v>1</v>
      </c>
    </row>
    <row r="342" customFormat="false" ht="13.8" hidden="false" customHeight="false" outlineLevel="0" collapsed="false">
      <c r="A342" s="0" t="n">
        <v>1</v>
      </c>
      <c r="B342" s="0" t="n">
        <v>161</v>
      </c>
      <c r="C342" s="0" t="n">
        <v>0</v>
      </c>
      <c r="D342" s="0" t="s">
        <v>831</v>
      </c>
      <c r="E342" s="0" t="s">
        <v>832</v>
      </c>
      <c r="F342" s="0" t="n">
        <v>1</v>
      </c>
      <c r="G342" s="0" t="n">
        <f aca="false">IF(AND($H342&gt;-1,$H342&lt;85),$H342+1,$H342-85)</f>
        <v>54</v>
      </c>
      <c r="H342" s="0" t="n">
        <v>139</v>
      </c>
    </row>
    <row r="343" customFormat="false" ht="13.8" hidden="false" customHeight="false" outlineLevel="0" collapsed="false">
      <c r="A343" s="0" t="n">
        <v>1</v>
      </c>
      <c r="B343" s="0" t="n">
        <v>162</v>
      </c>
      <c r="C343" s="0" t="n">
        <v>0</v>
      </c>
      <c r="D343" s="0" t="s">
        <v>833</v>
      </c>
      <c r="E343" s="0" t="s">
        <v>834</v>
      </c>
      <c r="F343" s="0" t="n">
        <v>1</v>
      </c>
      <c r="G343" s="0" t="n">
        <f aca="false">IF(AND($H343&gt;-1,$H343&lt;85),$H343+1,$H343-85)</f>
        <v>45</v>
      </c>
      <c r="H343" s="0" t="n">
        <v>130</v>
      </c>
    </row>
    <row r="344" customFormat="false" ht="13.8" hidden="false" customHeight="false" outlineLevel="0" collapsed="false">
      <c r="A344" s="0" t="n">
        <v>1</v>
      </c>
      <c r="B344" s="0" t="n">
        <v>163</v>
      </c>
      <c r="C344" s="0" t="n">
        <v>0</v>
      </c>
      <c r="D344" s="0" t="s">
        <v>835</v>
      </c>
      <c r="E344" s="0" t="s">
        <v>836</v>
      </c>
      <c r="F344" s="0" t="n">
        <v>0</v>
      </c>
      <c r="G344" s="0" t="n">
        <f aca="false">IF(AND($H344&gt;-1,$H344&lt;85),$H344+1,$H344-85)</f>
        <v>27</v>
      </c>
      <c r="H344" s="0" t="n">
        <v>26</v>
      </c>
    </row>
    <row r="345" customFormat="false" ht="13.8" hidden="false" customHeight="false" outlineLevel="0" collapsed="false">
      <c r="A345" s="0" t="n">
        <v>1</v>
      </c>
      <c r="B345" s="0" t="n">
        <v>164</v>
      </c>
      <c r="C345" s="0" t="n">
        <v>0</v>
      </c>
      <c r="D345" s="0" t="s">
        <v>837</v>
      </c>
      <c r="E345" s="0" t="s">
        <v>838</v>
      </c>
      <c r="F345" s="0" t="n">
        <v>0</v>
      </c>
      <c r="G345" s="0" t="n">
        <f aca="false">IF(AND($H345&gt;-1,$H345&lt;85),$H345+1,$H345-85)</f>
        <v>35</v>
      </c>
      <c r="H345" s="0" t="n">
        <v>34</v>
      </c>
    </row>
    <row r="346" customFormat="false" ht="13.8" hidden="false" customHeight="false" outlineLevel="0" collapsed="false">
      <c r="A346" s="0" t="n">
        <v>1</v>
      </c>
      <c r="B346" s="0" t="n">
        <v>165</v>
      </c>
      <c r="E346" s="0" t="s">
        <v>423</v>
      </c>
      <c r="G346" s="0" t="n">
        <f aca="false">IF(AND($H346&gt;-1,$H346&lt;85),$H346+1,$H346-85)</f>
        <v>1</v>
      </c>
    </row>
    <row r="347" customFormat="false" ht="13.8" hidden="false" customHeight="false" outlineLevel="0" collapsed="false">
      <c r="A347" s="0" t="n">
        <v>1</v>
      </c>
      <c r="B347" s="0" t="n">
        <v>166</v>
      </c>
      <c r="E347" s="0" t="s">
        <v>423</v>
      </c>
      <c r="G347" s="0" t="n">
        <f aca="false">IF(AND($H347&gt;-1,$H347&lt;85),$H347+1,$H347-85)</f>
        <v>1</v>
      </c>
    </row>
    <row r="348" customFormat="false" ht="13.8" hidden="false" customHeight="false" outlineLevel="0" collapsed="false">
      <c r="A348" s="0" t="n">
        <v>1</v>
      </c>
      <c r="B348" s="0" t="n">
        <v>167</v>
      </c>
      <c r="C348" s="0" t="n">
        <v>0</v>
      </c>
      <c r="D348" s="0" t="s">
        <v>839</v>
      </c>
      <c r="E348" s="0" t="s">
        <v>840</v>
      </c>
      <c r="F348" s="0" t="n">
        <v>1</v>
      </c>
      <c r="G348" s="0" t="n">
        <f aca="false">IF(AND($H348&gt;-1,$H348&lt;85),$H348+1,$H348-85)</f>
        <v>50</v>
      </c>
      <c r="H348" s="0" t="n">
        <v>135</v>
      </c>
    </row>
    <row r="349" customFormat="false" ht="13.8" hidden="false" customHeight="false" outlineLevel="0" collapsed="false">
      <c r="A349" s="0" t="n">
        <v>1</v>
      </c>
      <c r="B349" s="0" t="n">
        <v>168</v>
      </c>
      <c r="C349" s="0" t="n">
        <v>0</v>
      </c>
      <c r="D349" s="0" t="s">
        <v>841</v>
      </c>
      <c r="E349" s="0" t="s">
        <v>842</v>
      </c>
      <c r="F349" s="0" t="n">
        <v>1</v>
      </c>
      <c r="G349" s="0" t="n">
        <f aca="false">IF(AND($H349&gt;-1,$H349&lt;85),$H349+1,$H349-85)</f>
        <v>55</v>
      </c>
      <c r="H349" s="0" t="n">
        <v>140</v>
      </c>
    </row>
    <row r="350" customFormat="false" ht="13.8" hidden="false" customHeight="false" outlineLevel="0" collapsed="false">
      <c r="A350" s="0" t="n">
        <v>1</v>
      </c>
      <c r="B350" s="0" t="n">
        <v>169</v>
      </c>
      <c r="C350" s="0" t="n">
        <v>0</v>
      </c>
      <c r="D350" s="0" t="s">
        <v>843</v>
      </c>
      <c r="E350" s="0" t="s">
        <v>844</v>
      </c>
      <c r="F350" s="0" t="n">
        <v>0</v>
      </c>
      <c r="G350" s="0" t="n">
        <f aca="false">IF(AND($H350&gt;-1,$H350&lt;85),$H350+1,$H350-85)</f>
        <v>22</v>
      </c>
      <c r="H350" s="0" t="n">
        <v>21</v>
      </c>
    </row>
    <row r="351" customFormat="false" ht="13.8" hidden="false" customHeight="false" outlineLevel="0" collapsed="false">
      <c r="A351" s="0" t="n">
        <v>1</v>
      </c>
      <c r="B351" s="0" t="n">
        <v>170</v>
      </c>
      <c r="C351" s="0" t="n">
        <v>0</v>
      </c>
      <c r="D351" s="0" t="s">
        <v>845</v>
      </c>
      <c r="E351" s="0" t="s">
        <v>846</v>
      </c>
      <c r="F351" s="0" t="n">
        <v>0</v>
      </c>
      <c r="G351" s="0" t="n">
        <f aca="false">IF(AND($H351&gt;-1,$H351&lt;85),$H351+1,$H351-85)</f>
        <v>36</v>
      </c>
      <c r="H351" s="0" t="n">
        <v>35</v>
      </c>
    </row>
    <row r="352" customFormat="false" ht="13.8" hidden="false" customHeight="false" outlineLevel="0" collapsed="false">
      <c r="A352" s="0" t="n">
        <v>1</v>
      </c>
      <c r="B352" s="0" t="n">
        <v>171</v>
      </c>
      <c r="C352" s="0" t="n">
        <v>0</v>
      </c>
      <c r="D352" s="0" t="s">
        <v>847</v>
      </c>
      <c r="E352" s="0" t="s">
        <v>848</v>
      </c>
      <c r="F352" s="0" t="n">
        <v>0</v>
      </c>
      <c r="G352" s="0" t="n">
        <f aca="false">IF(AND($H352&gt;-1,$H352&lt;85),$H352+1,$H352-85)</f>
        <v>37</v>
      </c>
      <c r="H352" s="0" t="n">
        <v>36</v>
      </c>
    </row>
    <row r="353" customFormat="false" ht="13.8" hidden="false" customHeight="false" outlineLevel="0" collapsed="false">
      <c r="A353" s="0" t="n">
        <v>1</v>
      </c>
      <c r="B353" s="0" t="n">
        <v>172</v>
      </c>
      <c r="C353" s="0" t="n">
        <v>0</v>
      </c>
      <c r="D353" s="0" t="s">
        <v>849</v>
      </c>
      <c r="E353" s="0" t="s">
        <v>850</v>
      </c>
      <c r="F353" s="0" t="n">
        <v>0</v>
      </c>
      <c r="G353" s="0" t="n">
        <f aca="false">IF(AND($H353&gt;-1,$H353&lt;85),$H353+1,$H353-85)</f>
        <v>38</v>
      </c>
      <c r="H353" s="0" t="n">
        <v>37</v>
      </c>
    </row>
    <row r="354" customFormat="false" ht="13.8" hidden="false" customHeight="false" outlineLevel="0" collapsed="false">
      <c r="A354" s="0" t="n">
        <v>1</v>
      </c>
      <c r="B354" s="0" t="n">
        <v>173</v>
      </c>
      <c r="C354" s="0" t="n">
        <v>0</v>
      </c>
      <c r="D354" s="0" t="s">
        <v>851</v>
      </c>
      <c r="E354" s="0" t="s">
        <v>852</v>
      </c>
      <c r="F354" s="0" t="n">
        <v>1</v>
      </c>
      <c r="G354" s="0" t="n">
        <f aca="false">IF(AND($H354&gt;-1,$H354&lt;85),$H354+1,$H354-85)</f>
        <v>47</v>
      </c>
      <c r="H354" s="0" t="n">
        <v>132</v>
      </c>
    </row>
    <row r="355" customFormat="false" ht="13.8" hidden="false" customHeight="false" outlineLevel="0" collapsed="false">
      <c r="A355" s="0" t="n">
        <v>1</v>
      </c>
      <c r="B355" s="0" t="n">
        <v>174</v>
      </c>
      <c r="C355" s="0" t="n">
        <v>0</v>
      </c>
      <c r="D355" s="0" t="s">
        <v>853</v>
      </c>
      <c r="E355" s="0" t="s">
        <v>854</v>
      </c>
      <c r="F355" s="0" t="n">
        <v>1</v>
      </c>
      <c r="G355" s="0" t="n">
        <f aca="false">IF(AND($H355&gt;-1,$H355&lt;85),$H355+1,$H355-85)</f>
        <v>51</v>
      </c>
      <c r="H355" s="0" t="n">
        <v>136</v>
      </c>
    </row>
    <row r="356" customFormat="false" ht="13.8" hidden="false" customHeight="false" outlineLevel="0" collapsed="false">
      <c r="A356" s="0" t="n">
        <v>1</v>
      </c>
      <c r="B356" s="0" t="n">
        <v>175</v>
      </c>
      <c r="C356" s="0" t="n">
        <v>0</v>
      </c>
      <c r="D356" s="0" t="s">
        <v>855</v>
      </c>
      <c r="E356" s="0" t="s">
        <v>856</v>
      </c>
      <c r="F356" s="0" t="n">
        <v>0</v>
      </c>
      <c r="G356" s="0" t="n">
        <f aca="false">IF(AND($H356&gt;-1,$H356&lt;85),$H356+1,$H356-85)</f>
        <v>33</v>
      </c>
      <c r="H356" s="0" t="n">
        <v>32</v>
      </c>
    </row>
    <row r="357" customFormat="false" ht="13.8" hidden="false" customHeight="false" outlineLevel="0" collapsed="false">
      <c r="A357" s="0" t="n">
        <v>1</v>
      </c>
      <c r="B357" s="0" t="n">
        <v>176</v>
      </c>
      <c r="C357" s="0" t="n">
        <v>0</v>
      </c>
      <c r="D357" s="0" t="s">
        <v>857</v>
      </c>
      <c r="E357" s="0" t="s">
        <v>858</v>
      </c>
      <c r="F357" s="0" t="n">
        <v>1</v>
      </c>
      <c r="G357" s="0" t="n">
        <f aca="false">IF(AND($H357&gt;-1,$H357&lt;85),$H357+1,$H357-85)</f>
        <v>82</v>
      </c>
      <c r="H357" s="0" t="n">
        <v>167</v>
      </c>
    </row>
    <row r="358" customFormat="false" ht="13.8" hidden="false" customHeight="false" outlineLevel="0" collapsed="false">
      <c r="A358" s="0" t="n">
        <v>1</v>
      </c>
      <c r="B358" s="0" t="n">
        <v>177</v>
      </c>
      <c r="C358" s="0" t="n">
        <v>0</v>
      </c>
      <c r="D358" s="0" t="s">
        <v>859</v>
      </c>
      <c r="E358" s="0" t="s">
        <v>860</v>
      </c>
      <c r="F358" s="0" t="n">
        <v>0</v>
      </c>
      <c r="G358" s="0" t="n">
        <f aca="false">IF(AND($H358&gt;-1,$H358&lt;85),$H358+1,$H358-85)</f>
        <v>23</v>
      </c>
      <c r="H358" s="0" t="n">
        <v>22</v>
      </c>
    </row>
    <row r="359" customFormat="false" ht="13.8" hidden="false" customHeight="false" outlineLevel="0" collapsed="false">
      <c r="A359" s="0" t="n">
        <v>1</v>
      </c>
      <c r="B359" s="0" t="n">
        <v>178</v>
      </c>
      <c r="C359" s="0" t="n">
        <v>0</v>
      </c>
      <c r="D359" s="0" t="s">
        <v>861</v>
      </c>
      <c r="E359" s="0" t="s">
        <v>862</v>
      </c>
      <c r="F359" s="0" t="n">
        <v>0</v>
      </c>
      <c r="G359" s="0" t="n">
        <f aca="false">IF(AND($H359&gt;-1,$H359&lt;85),$H359+1,$H359-85)</f>
        <v>48</v>
      </c>
      <c r="H359" s="0" t="n">
        <v>47</v>
      </c>
    </row>
    <row r="360" customFormat="false" ht="13.8" hidden="false" customHeight="false" outlineLevel="0" collapsed="false">
      <c r="A360" s="0" t="n">
        <v>1</v>
      </c>
      <c r="B360" s="0" t="n">
        <v>179</v>
      </c>
      <c r="C360" s="0" t="n">
        <v>0</v>
      </c>
      <c r="D360" s="0" t="s">
        <v>863</v>
      </c>
      <c r="E360" s="0" t="s">
        <v>864</v>
      </c>
      <c r="F360" s="0" t="n">
        <v>0</v>
      </c>
      <c r="G360" s="0" t="n">
        <f aca="false">IF(AND($H360&gt;-1,$H360&lt;85),$H360+1,$H360-85)</f>
        <v>39</v>
      </c>
      <c r="H360" s="0" t="n">
        <v>38</v>
      </c>
    </row>
    <row r="361" customFormat="false" ht="13.8" hidden="false" customHeight="false" outlineLevel="0" collapsed="false">
      <c r="A361" s="0" t="n">
        <v>1</v>
      </c>
      <c r="B361" s="0" t="n">
        <v>180</v>
      </c>
      <c r="C361" s="0" t="n">
        <v>0</v>
      </c>
      <c r="D361" s="0" t="s">
        <v>865</v>
      </c>
      <c r="E361" s="0" t="s">
        <v>866</v>
      </c>
      <c r="F361" s="0" t="n">
        <v>1</v>
      </c>
      <c r="G361" s="0" t="n">
        <f aca="false">IF(AND($H361&gt;-1,$H361&lt;85),$H361+1,$H361-85)</f>
        <v>46</v>
      </c>
      <c r="H361" s="0" t="n">
        <v>131</v>
      </c>
    </row>
    <row r="362" customFormat="false" ht="13.8" hidden="false" customHeight="false" outlineLevel="0" collapsed="false">
      <c r="A362" s="0" t="n">
        <v>2</v>
      </c>
      <c r="B362" s="0" t="n">
        <v>1</v>
      </c>
      <c r="C362" s="0" t="n">
        <v>2</v>
      </c>
      <c r="D362" s="0" t="s">
        <v>397</v>
      </c>
      <c r="E362" s="0" t="s">
        <v>867</v>
      </c>
      <c r="F362" s="0" t="n">
        <v>4</v>
      </c>
      <c r="G362" s="0" t="n">
        <f aca="false">IF(AND($H362&gt;-1,$H362&lt;85),$H362+1,$H362-85)</f>
        <v>32</v>
      </c>
      <c r="H362" s="0" t="n">
        <v>31</v>
      </c>
    </row>
    <row r="363" customFormat="false" ht="13.8" hidden="false" customHeight="false" outlineLevel="0" collapsed="false">
      <c r="A363" s="0" t="n">
        <v>2</v>
      </c>
      <c r="B363" s="0" t="n">
        <v>2</v>
      </c>
      <c r="C363" s="0" t="n">
        <v>2</v>
      </c>
      <c r="D363" s="0" t="s">
        <v>399</v>
      </c>
      <c r="E363" s="0" t="s">
        <v>868</v>
      </c>
      <c r="F363" s="0" t="n">
        <v>4</v>
      </c>
      <c r="G363" s="0" t="n">
        <f aca="false">IF(AND($H363&gt;-1,$H363&lt;85),$H363+1,$H363-85)</f>
        <v>7</v>
      </c>
      <c r="H363" s="0" t="n">
        <v>6</v>
      </c>
    </row>
    <row r="364" customFormat="false" ht="13.8" hidden="false" customHeight="false" outlineLevel="0" collapsed="false">
      <c r="A364" s="0" t="n">
        <v>2</v>
      </c>
      <c r="B364" s="0" t="n">
        <v>3</v>
      </c>
      <c r="C364" s="0" t="n">
        <v>2</v>
      </c>
      <c r="D364" s="0" t="s">
        <v>411</v>
      </c>
      <c r="E364" s="0" t="s">
        <v>869</v>
      </c>
      <c r="F364" s="0" t="n">
        <v>4</v>
      </c>
      <c r="G364" s="0" t="n">
        <f aca="false">IF(AND($H364&gt;-1,$H364&lt;85),$H364+1,$H364-85)</f>
        <v>4</v>
      </c>
      <c r="H364" s="0" t="n">
        <v>3</v>
      </c>
    </row>
    <row r="365" customFormat="false" ht="13.8" hidden="false" customHeight="false" outlineLevel="0" collapsed="false">
      <c r="A365" s="0" t="n">
        <v>2</v>
      </c>
      <c r="B365" s="0" t="n">
        <v>4</v>
      </c>
      <c r="C365" s="0" t="n">
        <v>2</v>
      </c>
      <c r="D365" s="0" t="s">
        <v>593</v>
      </c>
      <c r="E365" s="0" t="s">
        <v>870</v>
      </c>
      <c r="F365" s="0" t="n">
        <v>5</v>
      </c>
      <c r="G365" s="0" t="n">
        <f aca="false">IF(AND($H365&gt;-1,$H365&lt;85),$H365+1,$H365-85)</f>
        <v>9</v>
      </c>
      <c r="H365" s="0" t="n">
        <v>94</v>
      </c>
    </row>
    <row r="366" customFormat="false" ht="13.8" hidden="false" customHeight="false" outlineLevel="0" collapsed="false">
      <c r="A366" s="0" t="n">
        <v>2</v>
      </c>
      <c r="B366" s="0" t="n">
        <v>5</v>
      </c>
      <c r="C366" s="0" t="n">
        <v>2</v>
      </c>
      <c r="D366" s="0" t="s">
        <v>600</v>
      </c>
      <c r="E366" s="0" t="s">
        <v>871</v>
      </c>
      <c r="F366" s="0" t="n">
        <v>5</v>
      </c>
      <c r="G366" s="0" t="n">
        <f aca="false">IF(AND($H366&gt;-1,$H366&lt;85),$H366+1,$H366-85)</f>
        <v>6</v>
      </c>
      <c r="H366" s="0" t="n">
        <v>91</v>
      </c>
    </row>
    <row r="367" customFormat="false" ht="13.8" hidden="false" customHeight="false" outlineLevel="0" collapsed="false">
      <c r="A367" s="0" t="n">
        <v>2</v>
      </c>
      <c r="B367" s="0" t="n">
        <v>6</v>
      </c>
      <c r="C367" s="0" t="n">
        <v>2</v>
      </c>
      <c r="D367" s="0" t="s">
        <v>602</v>
      </c>
      <c r="E367" s="0" t="s">
        <v>872</v>
      </c>
      <c r="F367" s="0" t="n">
        <v>5</v>
      </c>
      <c r="G367" s="0" t="n">
        <f aca="false">IF(AND($H367&gt;-1,$H367&lt;85),$H367+1,$H367-85)</f>
        <v>5</v>
      </c>
      <c r="H367" s="0" t="n">
        <v>90</v>
      </c>
    </row>
    <row r="368" customFormat="false" ht="13.8" hidden="false" customHeight="false" outlineLevel="0" collapsed="false">
      <c r="A368" s="0" t="n">
        <v>2</v>
      </c>
      <c r="B368" s="0" t="n">
        <v>7</v>
      </c>
      <c r="C368" s="0" t="n">
        <v>2</v>
      </c>
      <c r="D368" s="0" t="s">
        <v>409</v>
      </c>
      <c r="E368" s="0" t="s">
        <v>873</v>
      </c>
      <c r="F368" s="0" t="n">
        <v>4</v>
      </c>
      <c r="G368" s="0" t="n">
        <f aca="false">IF(AND($H368&gt;-1,$H368&lt;85),$H368+1,$H368-85)</f>
        <v>9</v>
      </c>
      <c r="H368" s="0" t="n">
        <v>8</v>
      </c>
    </row>
    <row r="369" customFormat="false" ht="13.8" hidden="false" customHeight="false" outlineLevel="0" collapsed="false">
      <c r="A369" s="0" t="n">
        <v>2</v>
      </c>
      <c r="B369" s="0" t="n">
        <v>8</v>
      </c>
      <c r="C369" s="0" t="n">
        <v>2</v>
      </c>
      <c r="D369" s="0" t="s">
        <v>395</v>
      </c>
      <c r="E369" s="0" t="s">
        <v>874</v>
      </c>
      <c r="F369" s="0" t="n">
        <v>4</v>
      </c>
      <c r="G369" s="0" t="n">
        <f aca="false">IF(AND($H369&gt;-1,$H369&lt;85),$H369+1,$H369-85)</f>
        <v>3</v>
      </c>
      <c r="H369" s="0" t="n">
        <v>2</v>
      </c>
    </row>
    <row r="370" customFormat="false" ht="13.8" hidden="false" customHeight="false" outlineLevel="0" collapsed="false">
      <c r="A370" s="0" t="n">
        <v>2</v>
      </c>
      <c r="B370" s="0" t="n">
        <v>9</v>
      </c>
      <c r="C370" s="0" t="n">
        <v>2</v>
      </c>
      <c r="D370" s="0" t="s">
        <v>407</v>
      </c>
      <c r="E370" s="0" t="s">
        <v>875</v>
      </c>
      <c r="F370" s="0" t="n">
        <v>4</v>
      </c>
      <c r="G370" s="0" t="n">
        <f aca="false">IF(AND($H370&gt;-1,$H370&lt;85),$H370+1,$H370-85)</f>
        <v>5</v>
      </c>
      <c r="H370" s="0" t="n">
        <v>4</v>
      </c>
    </row>
    <row r="371" customFormat="false" ht="13.8" hidden="false" customHeight="false" outlineLevel="0" collapsed="false">
      <c r="A371" s="0" t="n">
        <v>2</v>
      </c>
      <c r="B371" s="0" t="n">
        <v>10</v>
      </c>
      <c r="C371" s="0" t="n">
        <v>2</v>
      </c>
      <c r="D371" s="0" t="s">
        <v>591</v>
      </c>
      <c r="E371" s="0" t="s">
        <v>876</v>
      </c>
      <c r="F371" s="0" t="n">
        <v>5</v>
      </c>
      <c r="G371" s="0" t="n">
        <f aca="false">IF(AND($H371&gt;-1,$H371&lt;85),$H371+1,$H371-85)</f>
        <v>4</v>
      </c>
      <c r="H371" s="0" t="n">
        <v>89</v>
      </c>
    </row>
    <row r="372" customFormat="false" ht="13.8" hidden="false" customHeight="false" outlineLevel="0" collapsed="false">
      <c r="A372" s="0" t="n">
        <v>2</v>
      </c>
      <c r="B372" s="0" t="n">
        <v>11</v>
      </c>
      <c r="C372" s="0" t="n">
        <v>2</v>
      </c>
      <c r="D372" s="0" t="s">
        <v>609</v>
      </c>
      <c r="E372" s="0" t="s">
        <v>877</v>
      </c>
      <c r="F372" s="0" t="n">
        <v>5</v>
      </c>
      <c r="G372" s="0" t="n">
        <f aca="false">IF(AND($H372&gt;-1,$H372&lt;85),$H372+1,$H372-85)</f>
        <v>10</v>
      </c>
      <c r="H372" s="0" t="n">
        <v>95</v>
      </c>
    </row>
    <row r="373" customFormat="false" ht="13.8" hidden="false" customHeight="false" outlineLevel="0" collapsed="false">
      <c r="A373" s="0" t="n">
        <v>2</v>
      </c>
      <c r="B373" s="0" t="n">
        <v>12</v>
      </c>
      <c r="C373" s="0" t="n">
        <v>2</v>
      </c>
      <c r="D373" s="0" t="s">
        <v>611</v>
      </c>
      <c r="E373" s="0" t="s">
        <v>878</v>
      </c>
      <c r="F373" s="0" t="n">
        <v>4</v>
      </c>
      <c r="G373" s="0" t="n">
        <f aca="false">IF(AND($H373&gt;-1,$H373&lt;85),$H373+1,$H373-85)</f>
        <v>78</v>
      </c>
      <c r="H373" s="0" t="n">
        <v>77</v>
      </c>
    </row>
    <row r="374" customFormat="false" ht="13.8" hidden="false" customHeight="false" outlineLevel="0" collapsed="false">
      <c r="A374" s="0" t="n">
        <v>2</v>
      </c>
      <c r="B374" s="0" t="n">
        <v>13</v>
      </c>
      <c r="C374" s="0" t="n">
        <v>2</v>
      </c>
      <c r="D374" s="0" t="s">
        <v>419</v>
      </c>
      <c r="E374" s="0" t="s">
        <v>879</v>
      </c>
      <c r="F374" s="0" t="n">
        <v>4</v>
      </c>
      <c r="G374" s="0" t="n">
        <f aca="false">IF(AND($H374&gt;-1,$H374&lt;85),$H374+1,$H374-85)</f>
        <v>1</v>
      </c>
      <c r="H374" s="0" t="n">
        <v>0</v>
      </c>
    </row>
    <row r="375" customFormat="false" ht="13.8" hidden="false" customHeight="false" outlineLevel="0" collapsed="false">
      <c r="A375" s="0" t="n">
        <v>2</v>
      </c>
      <c r="B375" s="0" t="n">
        <v>14</v>
      </c>
      <c r="C375" s="0" t="n">
        <v>2</v>
      </c>
      <c r="D375" s="0" t="s">
        <v>421</v>
      </c>
      <c r="E375" s="0" t="s">
        <v>880</v>
      </c>
      <c r="F375" s="0" t="n">
        <v>4</v>
      </c>
      <c r="G375" s="0" t="n">
        <f aca="false">IF(AND($H375&gt;-1,$H375&lt;85),$H375+1,$H375-85)</f>
        <v>50</v>
      </c>
      <c r="H375" s="0" t="n">
        <v>49</v>
      </c>
    </row>
    <row r="376" customFormat="false" ht="13.8" hidden="false" customHeight="false" outlineLevel="0" collapsed="false">
      <c r="A376" s="0" t="n">
        <v>2</v>
      </c>
      <c r="B376" s="0" t="n">
        <v>15</v>
      </c>
      <c r="E376" s="0" t="s">
        <v>423</v>
      </c>
      <c r="G376" s="0" t="n">
        <f aca="false">IF(AND($H376&gt;-1,$H376&lt;85),$H376+1,$H376-85)</f>
        <v>1</v>
      </c>
    </row>
    <row r="377" customFormat="false" ht="13.8" hidden="false" customHeight="false" outlineLevel="0" collapsed="false">
      <c r="A377" s="0" t="n">
        <v>2</v>
      </c>
      <c r="B377" s="0" t="n">
        <v>16</v>
      </c>
      <c r="E377" s="0" t="s">
        <v>423</v>
      </c>
      <c r="G377" s="0" t="n">
        <f aca="false">IF(AND($H377&gt;-1,$H377&lt;85),$H377+1,$H377-85)</f>
        <v>1</v>
      </c>
    </row>
    <row r="378" customFormat="false" ht="13.8" hidden="false" customHeight="false" outlineLevel="0" collapsed="false">
      <c r="A378" s="0" t="n">
        <v>2</v>
      </c>
      <c r="B378" s="0" t="n">
        <v>17</v>
      </c>
      <c r="C378" s="0" t="n">
        <v>2</v>
      </c>
      <c r="D378" s="0" t="s">
        <v>619</v>
      </c>
      <c r="E378" s="0" t="s">
        <v>881</v>
      </c>
      <c r="F378" s="0" t="n">
        <v>5</v>
      </c>
      <c r="G378" s="0" t="n">
        <f aca="false">IF(AND($H378&gt;-1,$H378&lt;85),$H378+1,$H378-85)</f>
        <v>7</v>
      </c>
      <c r="H378" s="0" t="n">
        <v>92</v>
      </c>
    </row>
    <row r="379" customFormat="false" ht="13.8" hidden="false" customHeight="false" outlineLevel="0" collapsed="false">
      <c r="A379" s="0" t="n">
        <v>2</v>
      </c>
      <c r="B379" s="0" t="n">
        <v>18</v>
      </c>
      <c r="C379" s="0" t="n">
        <v>2</v>
      </c>
      <c r="D379" s="0" t="s">
        <v>621</v>
      </c>
      <c r="E379" s="0" t="s">
        <v>882</v>
      </c>
      <c r="F379" s="0" t="n">
        <v>5</v>
      </c>
      <c r="G379" s="0" t="n">
        <f aca="false">IF(AND($H379&gt;-1,$H379&lt;85),$H379+1,$H379-85)</f>
        <v>2</v>
      </c>
      <c r="H379" s="0" t="n">
        <v>87</v>
      </c>
    </row>
    <row r="380" customFormat="false" ht="13.8" hidden="false" customHeight="false" outlineLevel="0" collapsed="false">
      <c r="A380" s="0" t="n">
        <v>2</v>
      </c>
      <c r="B380" s="0" t="n">
        <v>19</v>
      </c>
      <c r="C380" s="0" t="n">
        <v>2</v>
      </c>
      <c r="D380" s="0" t="s">
        <v>631</v>
      </c>
      <c r="E380" s="0" t="s">
        <v>883</v>
      </c>
      <c r="F380" s="0" t="n">
        <v>4</v>
      </c>
      <c r="G380" s="0" t="n">
        <f aca="false">IF(AND($H380&gt;-1,$H380&lt;85),$H380+1,$H380-85)</f>
        <v>82</v>
      </c>
      <c r="H380" s="0" t="n">
        <v>81</v>
      </c>
    </row>
    <row r="381" customFormat="false" ht="13.8" hidden="false" customHeight="false" outlineLevel="0" collapsed="false">
      <c r="A381" s="0" t="n">
        <v>2</v>
      </c>
      <c r="B381" s="0" t="n">
        <v>20</v>
      </c>
      <c r="C381" s="0" t="n">
        <v>2</v>
      </c>
      <c r="D381" s="0" t="s">
        <v>633</v>
      </c>
      <c r="E381" s="0" t="s">
        <v>884</v>
      </c>
      <c r="F381" s="0" t="n">
        <v>4</v>
      </c>
      <c r="G381" s="0" t="n">
        <f aca="false">IF(AND($H381&gt;-1,$H381&lt;85),$H381+1,$H381-85)</f>
        <v>74</v>
      </c>
      <c r="H381" s="0" t="n">
        <v>73</v>
      </c>
    </row>
    <row r="382" customFormat="false" ht="13.8" hidden="false" customHeight="false" outlineLevel="0" collapsed="false">
      <c r="A382" s="0" t="n">
        <v>2</v>
      </c>
      <c r="B382" s="0" t="n">
        <v>21</v>
      </c>
      <c r="E382" s="0" t="s">
        <v>432</v>
      </c>
      <c r="G382" s="0" t="n">
        <f aca="false">IF(AND($H382&gt;-1,$H382&lt;85),$H382+1,$H382-85)</f>
        <v>1</v>
      </c>
    </row>
    <row r="383" customFormat="false" ht="13.8" hidden="false" customHeight="false" outlineLevel="0" collapsed="false">
      <c r="A383" s="0" t="n">
        <v>2</v>
      </c>
      <c r="B383" s="0" t="n">
        <v>22</v>
      </c>
      <c r="G383" s="0" t="n">
        <f aca="false">IF(AND($H383&gt;-1,$H383&lt;85),$H383+1,$H383-85)</f>
        <v>1</v>
      </c>
    </row>
    <row r="384" customFormat="false" ht="13.8" hidden="false" customHeight="false" outlineLevel="0" collapsed="false">
      <c r="A384" s="0" t="n">
        <v>2</v>
      </c>
      <c r="B384" s="0" t="n">
        <v>23</v>
      </c>
      <c r="C384" s="0" t="n">
        <v>2</v>
      </c>
      <c r="D384" s="0" t="s">
        <v>627</v>
      </c>
      <c r="E384" s="0" t="s">
        <v>885</v>
      </c>
      <c r="F384" s="0" t="n">
        <v>5</v>
      </c>
      <c r="G384" s="0" t="n">
        <f aca="false">IF(AND($H384&gt;-1,$H384&lt;85),$H384+1,$H384-85)</f>
        <v>3</v>
      </c>
      <c r="H384" s="0" t="n">
        <v>88</v>
      </c>
    </row>
    <row r="385" customFormat="false" ht="13.8" hidden="false" customHeight="false" outlineLevel="0" collapsed="false">
      <c r="A385" s="0" t="n">
        <v>2</v>
      </c>
      <c r="B385" s="0" t="n">
        <v>24</v>
      </c>
      <c r="C385" s="0" t="n">
        <v>2</v>
      </c>
      <c r="D385" s="0" t="s">
        <v>629</v>
      </c>
      <c r="E385" s="0" t="s">
        <v>886</v>
      </c>
      <c r="F385" s="0" t="n">
        <v>5</v>
      </c>
      <c r="G385" s="0" t="n">
        <f aca="false">IF(AND($H385&gt;-1,$H385&lt;85),$H385+1,$H385-85)</f>
        <v>11</v>
      </c>
      <c r="H385" s="0" t="n">
        <v>96</v>
      </c>
    </row>
    <row r="386" customFormat="false" ht="13.8" hidden="false" customHeight="false" outlineLevel="0" collapsed="false">
      <c r="A386" s="0" t="n">
        <v>2</v>
      </c>
      <c r="B386" s="0" t="n">
        <v>25</v>
      </c>
      <c r="C386" s="0" t="n">
        <v>2</v>
      </c>
      <c r="D386" s="0" t="s">
        <v>640</v>
      </c>
      <c r="E386" s="0" t="s">
        <v>887</v>
      </c>
      <c r="F386" s="0" t="n">
        <v>4</v>
      </c>
      <c r="G386" s="0" t="n">
        <f aca="false">IF(AND($H386&gt;-1,$H386&lt;85),$H386+1,$H386-85)</f>
        <v>68</v>
      </c>
      <c r="H386" s="0" t="n">
        <v>67</v>
      </c>
    </row>
    <row r="387" customFormat="false" ht="13.8" hidden="false" customHeight="false" outlineLevel="0" collapsed="false">
      <c r="A387" s="0" t="n">
        <v>2</v>
      </c>
      <c r="B387" s="0" t="n">
        <v>26</v>
      </c>
      <c r="C387" s="0" t="n">
        <v>2</v>
      </c>
      <c r="D387" s="0" t="s">
        <v>642</v>
      </c>
      <c r="E387" s="0" t="s">
        <v>888</v>
      </c>
      <c r="F387" s="0" t="n">
        <v>4</v>
      </c>
      <c r="G387" s="0" t="n">
        <f aca="false">IF(AND($H387&gt;-1,$H387&lt;85),$H387+1,$H387-85)</f>
        <v>75</v>
      </c>
      <c r="H387" s="0" t="n">
        <v>74</v>
      </c>
    </row>
    <row r="388" customFormat="false" ht="13.8" hidden="false" customHeight="false" outlineLevel="0" collapsed="false">
      <c r="A388" s="0" t="n">
        <v>2</v>
      </c>
      <c r="B388" s="0" t="n">
        <v>27</v>
      </c>
      <c r="E388" s="0" t="s">
        <v>889</v>
      </c>
      <c r="G388" s="0" t="n">
        <f aca="false">IF(AND($H388&gt;-1,$H388&lt;85),$H388+1,$H388-85)</f>
        <v>1</v>
      </c>
    </row>
    <row r="389" customFormat="false" ht="13.8" hidden="false" customHeight="false" outlineLevel="0" collapsed="false">
      <c r="A389" s="0" t="n">
        <v>2</v>
      </c>
      <c r="B389" s="0" t="n">
        <v>28</v>
      </c>
      <c r="E389" s="0" t="s">
        <v>890</v>
      </c>
      <c r="G389" s="0" t="n">
        <f aca="false">IF(AND($H389&gt;-1,$H389&lt;85),$H389+1,$H389-85)</f>
        <v>1</v>
      </c>
    </row>
    <row r="390" customFormat="false" ht="13.8" hidden="false" customHeight="false" outlineLevel="0" collapsed="false">
      <c r="A390" s="0" t="n">
        <v>2</v>
      </c>
      <c r="B390" s="0" t="n">
        <v>29</v>
      </c>
      <c r="C390" s="0" t="n">
        <v>2</v>
      </c>
      <c r="D390" s="0" t="s">
        <v>636</v>
      </c>
      <c r="E390" s="0" t="s">
        <v>891</v>
      </c>
      <c r="F390" s="0" t="n">
        <v>4</v>
      </c>
      <c r="G390" s="0" t="n">
        <f aca="false">IF(AND($H390&gt;-1,$H390&lt;85),$H390+1,$H390-85)</f>
        <v>71</v>
      </c>
      <c r="H390" s="0" t="n">
        <v>70</v>
      </c>
    </row>
    <row r="391" customFormat="false" ht="13.8" hidden="false" customHeight="false" outlineLevel="0" collapsed="false">
      <c r="A391" s="0" t="n">
        <v>2</v>
      </c>
      <c r="B391" s="0" t="n">
        <v>30</v>
      </c>
      <c r="C391" s="0" t="n">
        <v>2</v>
      </c>
      <c r="D391" s="0" t="s">
        <v>638</v>
      </c>
      <c r="E391" s="0" t="s">
        <v>892</v>
      </c>
      <c r="F391" s="0" t="n">
        <v>4</v>
      </c>
      <c r="G391" s="0" t="n">
        <f aca="false">IF(AND($H391&gt;-1,$H391&lt;85),$H391+1,$H391-85)</f>
        <v>70</v>
      </c>
      <c r="H391" s="0" t="n">
        <v>69</v>
      </c>
    </row>
    <row r="392" customFormat="false" ht="13.8" hidden="false" customHeight="false" outlineLevel="0" collapsed="false">
      <c r="A392" s="0" t="n">
        <v>2</v>
      </c>
      <c r="B392" s="0" t="n">
        <v>31</v>
      </c>
      <c r="C392" s="0" t="n">
        <v>2</v>
      </c>
      <c r="D392" s="0" t="s">
        <v>659</v>
      </c>
      <c r="E392" s="0" t="s">
        <v>893</v>
      </c>
      <c r="F392" s="0" t="n">
        <v>4</v>
      </c>
      <c r="G392" s="0" t="n">
        <f aca="false">IF(AND($H392&gt;-1,$H392&lt;85),$H392+1,$H392-85)</f>
        <v>52</v>
      </c>
      <c r="H392" s="0" t="n">
        <v>51</v>
      </c>
    </row>
    <row r="393" customFormat="false" ht="13.8" hidden="false" customHeight="false" outlineLevel="0" collapsed="false">
      <c r="A393" s="0" t="n">
        <v>2</v>
      </c>
      <c r="B393" s="0" t="n">
        <v>32</v>
      </c>
      <c r="C393" s="0" t="n">
        <v>2</v>
      </c>
      <c r="D393" s="0" t="s">
        <v>651</v>
      </c>
      <c r="E393" s="0" t="s">
        <v>894</v>
      </c>
      <c r="F393" s="0" t="n">
        <v>4</v>
      </c>
      <c r="G393" s="0" t="n">
        <f aca="false">IF(AND($H393&gt;-1,$H393&lt;85),$H393+1,$H393-85)</f>
        <v>83</v>
      </c>
      <c r="H393" s="0" t="n">
        <v>82</v>
      </c>
    </row>
    <row r="394" customFormat="false" ht="13.8" hidden="false" customHeight="false" outlineLevel="0" collapsed="false">
      <c r="A394" s="0" t="n">
        <v>2</v>
      </c>
      <c r="B394" s="0" t="n">
        <v>33</v>
      </c>
      <c r="E394" s="0" t="s">
        <v>423</v>
      </c>
      <c r="G394" s="0" t="n">
        <f aca="false">IF(AND($H394&gt;-1,$H394&lt;85),$H394+1,$H394-85)</f>
        <v>1</v>
      </c>
    </row>
    <row r="395" customFormat="false" ht="13.8" hidden="false" customHeight="false" outlineLevel="0" collapsed="false">
      <c r="A395" s="0" t="n">
        <v>2</v>
      </c>
      <c r="B395" s="0" t="n">
        <v>34</v>
      </c>
      <c r="E395" s="0" t="s">
        <v>895</v>
      </c>
      <c r="G395" s="0" t="n">
        <f aca="false">IF(AND($H395&gt;-1,$H395&lt;85),$H395+1,$H395-85)</f>
        <v>1</v>
      </c>
    </row>
    <row r="396" customFormat="false" ht="13.8" hidden="false" customHeight="false" outlineLevel="0" collapsed="false">
      <c r="A396" s="0" t="n">
        <v>2</v>
      </c>
      <c r="B396" s="0" t="n">
        <v>35</v>
      </c>
      <c r="C396" s="0" t="n">
        <v>2</v>
      </c>
      <c r="D396" s="0" t="s">
        <v>645</v>
      </c>
      <c r="E396" s="0" t="s">
        <v>896</v>
      </c>
      <c r="F396" s="0" t="n">
        <v>4</v>
      </c>
      <c r="G396" s="0" t="n">
        <f aca="false">IF(AND($H396&gt;-1,$H396&lt;85),$H396+1,$H396-85)</f>
        <v>66</v>
      </c>
      <c r="H396" s="0" t="n">
        <v>65</v>
      </c>
    </row>
    <row r="397" customFormat="false" ht="13.8" hidden="false" customHeight="false" outlineLevel="0" collapsed="false">
      <c r="A397" s="0" t="n">
        <v>2</v>
      </c>
      <c r="B397" s="0" t="n">
        <v>36</v>
      </c>
      <c r="C397" s="0" t="n">
        <v>2</v>
      </c>
      <c r="D397" s="0" t="s">
        <v>647</v>
      </c>
      <c r="E397" s="0" t="s">
        <v>897</v>
      </c>
      <c r="F397" s="0" t="n">
        <v>4</v>
      </c>
      <c r="G397" s="0" t="n">
        <f aca="false">IF(AND($H397&gt;-1,$H397&lt;85),$H397+1,$H397-85)</f>
        <v>72</v>
      </c>
      <c r="H397" s="0" t="n">
        <v>71</v>
      </c>
    </row>
    <row r="398" customFormat="false" ht="13.8" hidden="false" customHeight="false" outlineLevel="0" collapsed="false">
      <c r="A398" s="0" t="n">
        <v>2</v>
      </c>
      <c r="B398" s="0" t="n">
        <v>37</v>
      </c>
      <c r="C398" s="0" t="n">
        <v>2</v>
      </c>
      <c r="D398" s="0" t="s">
        <v>649</v>
      </c>
      <c r="E398" s="0" t="s">
        <v>898</v>
      </c>
      <c r="F398" s="0" t="n">
        <v>4</v>
      </c>
      <c r="G398" s="0" t="n">
        <f aca="false">IF(AND($H398&gt;-1,$H398&lt;85),$H398+1,$H398-85)</f>
        <v>60</v>
      </c>
      <c r="H398" s="0" t="n">
        <v>59</v>
      </c>
    </row>
    <row r="399" customFormat="false" ht="13.8" hidden="false" customHeight="false" outlineLevel="0" collapsed="false">
      <c r="A399" s="0" t="n">
        <v>2</v>
      </c>
      <c r="B399" s="0" t="n">
        <v>38</v>
      </c>
      <c r="C399" s="0" t="n">
        <v>2</v>
      </c>
      <c r="D399" s="0" t="s">
        <v>661</v>
      </c>
      <c r="E399" s="0" t="s">
        <v>899</v>
      </c>
      <c r="F399" s="0" t="n">
        <v>4</v>
      </c>
      <c r="G399" s="0" t="n">
        <f aca="false">IF(AND($H399&gt;-1,$H399&lt;85),$H399+1,$H399-85)</f>
        <v>53</v>
      </c>
      <c r="H399" s="0" t="n">
        <v>52</v>
      </c>
    </row>
    <row r="400" customFormat="false" ht="13.8" hidden="false" customHeight="false" outlineLevel="0" collapsed="false">
      <c r="A400" s="0" t="n">
        <v>2</v>
      </c>
      <c r="B400" s="0" t="n">
        <v>39</v>
      </c>
      <c r="E400" s="0" t="s">
        <v>900</v>
      </c>
      <c r="G400" s="0" t="n">
        <f aca="false">IF(AND($H400&gt;-1,$H400&lt;85),$H400+1,$H400-85)</f>
        <v>1</v>
      </c>
    </row>
    <row r="401" customFormat="false" ht="13.8" hidden="false" customHeight="false" outlineLevel="0" collapsed="false">
      <c r="A401" s="0" t="n">
        <v>2</v>
      </c>
      <c r="B401" s="0" t="n">
        <v>40</v>
      </c>
      <c r="G401" s="0" t="n">
        <f aca="false">IF(AND($H401&gt;-1,$H401&lt;85),$H401+1,$H401-85)</f>
        <v>1</v>
      </c>
    </row>
    <row r="402" customFormat="false" ht="13.8" hidden="false" customHeight="false" outlineLevel="0" collapsed="false">
      <c r="A402" s="0" t="n">
        <v>2</v>
      </c>
      <c r="B402" s="0" t="n">
        <v>41</v>
      </c>
      <c r="C402" s="0" t="n">
        <v>2</v>
      </c>
      <c r="D402" s="0" t="s">
        <v>653</v>
      </c>
      <c r="E402" s="0" t="s">
        <v>901</v>
      </c>
      <c r="F402" s="0" t="n">
        <v>4</v>
      </c>
      <c r="G402" s="0" t="n">
        <f aca="false">IF(AND($H402&gt;-1,$H402&lt;85),$H402+1,$H402-85)</f>
        <v>67</v>
      </c>
      <c r="H402" s="0" t="n">
        <v>66</v>
      </c>
    </row>
    <row r="403" customFormat="false" ht="13.8" hidden="false" customHeight="false" outlineLevel="0" collapsed="false">
      <c r="A403" s="0" t="n">
        <v>2</v>
      </c>
      <c r="B403" s="0" t="n">
        <v>42</v>
      </c>
      <c r="C403" s="0" t="n">
        <v>2</v>
      </c>
      <c r="D403" s="0" t="s">
        <v>655</v>
      </c>
      <c r="E403" s="0" t="s">
        <v>902</v>
      </c>
      <c r="F403" s="0" t="n">
        <v>4</v>
      </c>
      <c r="G403" s="0" t="n">
        <f aca="false">IF(AND($H403&gt;-1,$H403&lt;85),$H403+1,$H403-85)</f>
        <v>73</v>
      </c>
      <c r="H403" s="0" t="n">
        <v>72</v>
      </c>
    </row>
    <row r="404" customFormat="false" ht="13.8" hidden="false" customHeight="false" outlineLevel="0" collapsed="false">
      <c r="A404" s="0" t="n">
        <v>2</v>
      </c>
      <c r="B404" s="0" t="n">
        <v>43</v>
      </c>
      <c r="C404" s="0" t="n">
        <v>2</v>
      </c>
      <c r="D404" s="0" t="s">
        <v>669</v>
      </c>
      <c r="E404" s="0" t="s">
        <v>903</v>
      </c>
      <c r="F404" s="0" t="n">
        <v>4</v>
      </c>
      <c r="G404" s="0" t="n">
        <f aca="false">IF(AND($H404&gt;-1,$H404&lt;85),$H404+1,$H404-85)</f>
        <v>61</v>
      </c>
      <c r="H404" s="0" t="n">
        <v>60</v>
      </c>
    </row>
    <row r="405" customFormat="false" ht="13.8" hidden="false" customHeight="false" outlineLevel="0" collapsed="false">
      <c r="A405" s="0" t="n">
        <v>2</v>
      </c>
      <c r="B405" s="0" t="n">
        <v>44</v>
      </c>
      <c r="C405" s="0" t="n">
        <v>2</v>
      </c>
      <c r="D405" s="0" t="s">
        <v>657</v>
      </c>
      <c r="E405" s="0" t="s">
        <v>904</v>
      </c>
      <c r="F405" s="0" t="n">
        <v>4</v>
      </c>
      <c r="G405" s="0" t="n">
        <f aca="false">IF(AND($H405&gt;-1,$H405&lt;85),$H405+1,$H405-85)</f>
        <v>58</v>
      </c>
      <c r="H405" s="0" t="n">
        <v>57</v>
      </c>
    </row>
    <row r="406" customFormat="false" ht="13.8" hidden="false" customHeight="false" outlineLevel="0" collapsed="false">
      <c r="A406" s="0" t="n">
        <v>2</v>
      </c>
      <c r="B406" s="0" t="n">
        <v>45</v>
      </c>
      <c r="E406" s="0" t="s">
        <v>423</v>
      </c>
      <c r="G406" s="0" t="n">
        <f aca="false">IF(AND($H406&gt;-1,$H406&lt;85),$H406+1,$H406-85)</f>
        <v>1</v>
      </c>
    </row>
    <row r="407" customFormat="false" ht="13.8" hidden="false" customHeight="false" outlineLevel="0" collapsed="false">
      <c r="A407" s="0" t="n">
        <v>2</v>
      </c>
      <c r="B407" s="0" t="n">
        <v>46</v>
      </c>
      <c r="E407" s="0" t="s">
        <v>905</v>
      </c>
      <c r="G407" s="0" t="n">
        <f aca="false">IF(AND($H407&gt;-1,$H407&lt;85),$H407+1,$H407-85)</f>
        <v>1</v>
      </c>
    </row>
    <row r="408" customFormat="false" ht="13.8" hidden="false" customHeight="false" outlineLevel="0" collapsed="false">
      <c r="A408" s="0" t="n">
        <v>2</v>
      </c>
      <c r="B408" s="0" t="n">
        <v>47</v>
      </c>
      <c r="C408" s="0" t="n">
        <v>2</v>
      </c>
      <c r="D408" s="0" t="s">
        <v>665</v>
      </c>
      <c r="E408" s="0" t="s">
        <v>906</v>
      </c>
      <c r="F408" s="0" t="n">
        <v>4</v>
      </c>
      <c r="G408" s="0" t="n">
        <f aca="false">IF(AND($H408&gt;-1,$H408&lt;85),$H408+1,$H408-85)</f>
        <v>64</v>
      </c>
      <c r="H408" s="0" t="n">
        <v>63</v>
      </c>
    </row>
    <row r="409" customFormat="false" ht="13.8" hidden="false" customHeight="false" outlineLevel="0" collapsed="false">
      <c r="A409" s="0" t="n">
        <v>2</v>
      </c>
      <c r="B409" s="0" t="n">
        <v>48</v>
      </c>
      <c r="C409" s="0" t="n">
        <v>2</v>
      </c>
      <c r="D409" s="0" t="s">
        <v>667</v>
      </c>
      <c r="E409" s="0" t="s">
        <v>907</v>
      </c>
      <c r="F409" s="0" t="n">
        <v>4</v>
      </c>
      <c r="G409" s="0" t="n">
        <f aca="false">IF(AND($H409&gt;-1,$H409&lt;85),$H409+1,$H409-85)</f>
        <v>69</v>
      </c>
      <c r="H409" s="0" t="n">
        <v>68</v>
      </c>
    </row>
    <row r="410" customFormat="false" ht="13.8" hidden="false" customHeight="false" outlineLevel="0" collapsed="false">
      <c r="A410" s="0" t="n">
        <v>2</v>
      </c>
      <c r="B410" s="0" t="n">
        <v>49</v>
      </c>
      <c r="C410" s="0" t="n">
        <v>2</v>
      </c>
      <c r="D410" s="0" t="s">
        <v>671</v>
      </c>
      <c r="E410" s="0" t="s">
        <v>908</v>
      </c>
      <c r="F410" s="0" t="n">
        <v>5</v>
      </c>
      <c r="G410" s="0" t="n">
        <f aca="false">IF(AND($H410&gt;-1,$H410&lt;85),$H410+1,$H410-85)</f>
        <v>14</v>
      </c>
      <c r="H410" s="0" t="n">
        <v>99</v>
      </c>
    </row>
    <row r="411" customFormat="false" ht="13.8" hidden="false" customHeight="false" outlineLevel="0" collapsed="false">
      <c r="A411" s="0" t="n">
        <v>2</v>
      </c>
      <c r="B411" s="0" t="n">
        <v>50</v>
      </c>
      <c r="C411" s="0" t="n">
        <v>2</v>
      </c>
      <c r="D411" s="0" t="s">
        <v>673</v>
      </c>
      <c r="E411" s="0" t="s">
        <v>909</v>
      </c>
      <c r="F411" s="0" t="n">
        <v>4</v>
      </c>
      <c r="G411" s="0" t="n">
        <f aca="false">IF(AND($H411&gt;-1,$H411&lt;85),$H411+1,$H411-85)</f>
        <v>59</v>
      </c>
      <c r="H411" s="0" t="n">
        <v>58</v>
      </c>
    </row>
    <row r="412" customFormat="false" ht="13.8" hidden="false" customHeight="false" outlineLevel="0" collapsed="false">
      <c r="A412" s="0" t="n">
        <v>2</v>
      </c>
      <c r="B412" s="0" t="n">
        <v>51</v>
      </c>
      <c r="E412" s="0" t="s">
        <v>423</v>
      </c>
      <c r="G412" s="0" t="n">
        <f aca="false">IF(AND($H412&gt;-1,$H412&lt;85),$H412+1,$H412-85)</f>
        <v>1</v>
      </c>
    </row>
    <row r="413" customFormat="false" ht="13.8" hidden="false" customHeight="false" outlineLevel="0" collapsed="false">
      <c r="A413" s="0" t="n">
        <v>2</v>
      </c>
      <c r="B413" s="0" t="n">
        <v>52</v>
      </c>
      <c r="E413" s="0" t="s">
        <v>910</v>
      </c>
      <c r="G413" s="0" t="n">
        <f aca="false">IF(AND($H413&gt;-1,$H413&lt;85),$H413+1,$H413-85)</f>
        <v>1</v>
      </c>
    </row>
    <row r="414" customFormat="false" ht="13.8" hidden="false" customHeight="false" outlineLevel="0" collapsed="false">
      <c r="A414" s="0" t="n">
        <v>2</v>
      </c>
      <c r="B414" s="0" t="n">
        <v>53</v>
      </c>
      <c r="C414" s="0" t="n">
        <v>2</v>
      </c>
      <c r="D414" s="0" t="s">
        <v>677</v>
      </c>
      <c r="E414" s="0" t="s">
        <v>911</v>
      </c>
      <c r="F414" s="0" t="n">
        <v>4</v>
      </c>
      <c r="G414" s="0" t="n">
        <f aca="false">IF(AND($H414&gt;-1,$H414&lt;85),$H414+1,$H414-85)</f>
        <v>63</v>
      </c>
      <c r="H414" s="0" t="n">
        <v>62</v>
      </c>
    </row>
    <row r="415" customFormat="false" ht="13.8" hidden="false" customHeight="false" outlineLevel="0" collapsed="false">
      <c r="A415" s="0" t="n">
        <v>2</v>
      </c>
      <c r="B415" s="0" t="n">
        <v>54</v>
      </c>
      <c r="C415" s="0" t="n">
        <v>2</v>
      </c>
      <c r="D415" s="0" t="s">
        <v>679</v>
      </c>
      <c r="E415" s="0" t="s">
        <v>912</v>
      </c>
      <c r="F415" s="0" t="n">
        <v>4</v>
      </c>
      <c r="G415" s="0" t="n">
        <f aca="false">IF(AND($H415&gt;-1,$H415&lt;85),$H415+1,$H415-85)</f>
        <v>62</v>
      </c>
      <c r="H415" s="0" t="n">
        <v>61</v>
      </c>
    </row>
    <row r="416" customFormat="false" ht="13.8" hidden="false" customHeight="false" outlineLevel="0" collapsed="false">
      <c r="A416" s="0" t="n">
        <v>2</v>
      </c>
      <c r="B416" s="0" t="n">
        <v>55</v>
      </c>
      <c r="C416" s="0" t="n">
        <v>1</v>
      </c>
      <c r="D416" s="0" t="s">
        <v>774</v>
      </c>
      <c r="E416" s="0" t="s">
        <v>913</v>
      </c>
      <c r="F416" s="0" t="n">
        <v>3</v>
      </c>
      <c r="G416" s="0" t="n">
        <f aca="false">IF(AND($H416&gt;-1,$H416&lt;85),$H416+1,$H416-85)</f>
        <v>76</v>
      </c>
      <c r="H416" s="0" t="n">
        <v>161</v>
      </c>
    </row>
    <row r="417" customFormat="false" ht="13.8" hidden="false" customHeight="false" outlineLevel="0" collapsed="false">
      <c r="A417" s="0" t="n">
        <v>2</v>
      </c>
      <c r="B417" s="0" t="n">
        <v>56</v>
      </c>
      <c r="C417" s="0" t="n">
        <v>1</v>
      </c>
      <c r="D417" s="0" t="s">
        <v>776</v>
      </c>
      <c r="E417" s="0" t="s">
        <v>914</v>
      </c>
      <c r="F417" s="0" t="n">
        <v>2</v>
      </c>
      <c r="G417" s="0" t="n">
        <f aca="false">IF(AND($H417&gt;-1,$H417&lt;85),$H417+1,$H417-85)</f>
        <v>65</v>
      </c>
      <c r="H417" s="0" t="n">
        <v>64</v>
      </c>
    </row>
    <row r="418" customFormat="false" ht="13.8" hidden="false" customHeight="false" outlineLevel="0" collapsed="false">
      <c r="A418" s="0" t="n">
        <v>2</v>
      </c>
      <c r="B418" s="0" t="n">
        <v>57</v>
      </c>
      <c r="E418" s="0" t="s">
        <v>423</v>
      </c>
      <c r="G418" s="0" t="n">
        <f aca="false">IF(AND($H418&gt;-1,$H418&lt;85),$H418+1,$H418-85)</f>
        <v>1</v>
      </c>
    </row>
    <row r="419" customFormat="false" ht="13.8" hidden="false" customHeight="false" outlineLevel="0" collapsed="false">
      <c r="A419" s="0" t="n">
        <v>2</v>
      </c>
      <c r="B419" s="0" t="n">
        <v>58</v>
      </c>
      <c r="E419" s="0" t="s">
        <v>423</v>
      </c>
      <c r="G419" s="0" t="n">
        <f aca="false">IF(AND($H419&gt;-1,$H419&lt;85),$H419+1,$H419-85)</f>
        <v>1</v>
      </c>
    </row>
    <row r="420" customFormat="false" ht="13.8" hidden="false" customHeight="false" outlineLevel="0" collapsed="false">
      <c r="A420" s="0" t="n">
        <v>2</v>
      </c>
      <c r="B420" s="0" t="n">
        <v>59</v>
      </c>
      <c r="C420" s="0" t="n">
        <v>2</v>
      </c>
      <c r="D420" s="0" t="s">
        <v>675</v>
      </c>
      <c r="E420" s="0" t="s">
        <v>915</v>
      </c>
      <c r="F420" s="0" t="n">
        <v>4</v>
      </c>
      <c r="G420" s="0" t="n">
        <f aca="false">IF(AND($H420&gt;-1,$H420&lt;85),$H420+1,$H420-85)</f>
        <v>55</v>
      </c>
      <c r="H420" s="0" t="n">
        <v>54</v>
      </c>
    </row>
    <row r="421" customFormat="false" ht="13.8" hidden="false" customHeight="false" outlineLevel="0" collapsed="false">
      <c r="A421" s="0" t="n">
        <v>2</v>
      </c>
      <c r="B421" s="0" t="n">
        <v>60</v>
      </c>
      <c r="C421" s="0" t="n">
        <v>2</v>
      </c>
      <c r="D421" s="0" t="s">
        <v>663</v>
      </c>
      <c r="E421" s="0" t="s">
        <v>916</v>
      </c>
      <c r="F421" s="0" t="n">
        <v>4</v>
      </c>
      <c r="G421" s="0" t="n">
        <f aca="false">IF(AND($H421&gt;-1,$H421&lt;85),$H421+1,$H421-85)</f>
        <v>54</v>
      </c>
      <c r="H421" s="0" t="n">
        <v>53</v>
      </c>
    </row>
    <row r="422" customFormat="false" ht="13.8" hidden="false" customHeight="false" outlineLevel="0" collapsed="false">
      <c r="A422" s="0" t="n">
        <v>2</v>
      </c>
      <c r="B422" s="0" t="n">
        <v>61</v>
      </c>
      <c r="C422" s="0" t="n">
        <v>1</v>
      </c>
      <c r="D422" s="0" t="s">
        <v>781</v>
      </c>
      <c r="E422" s="0" t="s">
        <v>917</v>
      </c>
      <c r="F422" s="0" t="n">
        <v>3</v>
      </c>
      <c r="G422" s="0" t="n">
        <f aca="false">IF(AND($H422&gt;-1,$H422&lt;85),$H422+1,$H422-85)</f>
        <v>78</v>
      </c>
      <c r="H422" s="0" t="n">
        <v>163</v>
      </c>
    </row>
    <row r="423" customFormat="false" ht="13.8" hidden="false" customHeight="false" outlineLevel="0" collapsed="false">
      <c r="A423" s="0" t="n">
        <v>2</v>
      </c>
      <c r="B423" s="0" t="n">
        <v>62</v>
      </c>
      <c r="C423" s="0" t="n">
        <v>1</v>
      </c>
      <c r="D423" s="0" t="s">
        <v>783</v>
      </c>
      <c r="E423" s="0" t="s">
        <v>918</v>
      </c>
      <c r="F423" s="0" t="n">
        <v>3</v>
      </c>
      <c r="G423" s="0" t="n">
        <f aca="false">IF(AND($H423&gt;-1,$H423&lt;85),$H423+1,$H423-85)</f>
        <v>77</v>
      </c>
      <c r="H423" s="0" t="n">
        <v>162</v>
      </c>
    </row>
    <row r="424" customFormat="false" ht="13.8" hidden="false" customHeight="false" outlineLevel="0" collapsed="false">
      <c r="A424" s="0" t="n">
        <v>2</v>
      </c>
      <c r="B424" s="0" t="n">
        <v>63</v>
      </c>
      <c r="E424" s="0" t="s">
        <v>919</v>
      </c>
      <c r="G424" s="0" t="n">
        <f aca="false">IF(AND($H424&gt;-1,$H424&lt;85),$H424+1,$H424-85)</f>
        <v>1</v>
      </c>
    </row>
    <row r="425" customFormat="false" ht="13.8" hidden="false" customHeight="false" outlineLevel="0" collapsed="false">
      <c r="A425" s="0" t="n">
        <v>2</v>
      </c>
      <c r="B425" s="0" t="n">
        <v>64</v>
      </c>
      <c r="E425" s="0" t="s">
        <v>496</v>
      </c>
      <c r="G425" s="0" t="n">
        <f aca="false">IF(AND($H425&gt;-1,$H425&lt;85),$H425+1,$H425-85)</f>
        <v>1</v>
      </c>
    </row>
    <row r="426" customFormat="false" ht="13.8" hidden="false" customHeight="false" outlineLevel="0" collapsed="false">
      <c r="A426" s="0" t="n">
        <v>2</v>
      </c>
      <c r="B426" s="0" t="n">
        <v>65</v>
      </c>
      <c r="C426" s="0" t="n">
        <v>1</v>
      </c>
      <c r="D426" s="0" t="s">
        <v>788</v>
      </c>
      <c r="E426" s="0" t="s">
        <v>920</v>
      </c>
      <c r="F426" s="0" t="n">
        <v>3</v>
      </c>
      <c r="G426" s="0" t="n">
        <f aca="false">IF(AND($H426&gt;-1,$H426&lt;85),$H426+1,$H426-85)</f>
        <v>59</v>
      </c>
      <c r="H426" s="0" t="n">
        <v>144</v>
      </c>
    </row>
    <row r="427" customFormat="false" ht="13.8" hidden="false" customHeight="false" outlineLevel="0" collapsed="false">
      <c r="A427" s="0" t="n">
        <v>2</v>
      </c>
      <c r="B427" s="0" t="n">
        <v>66</v>
      </c>
      <c r="C427" s="0" t="n">
        <v>1</v>
      </c>
      <c r="D427" s="0" t="s">
        <v>778</v>
      </c>
      <c r="E427" s="0" t="s">
        <v>921</v>
      </c>
      <c r="F427" s="0" t="n">
        <v>3</v>
      </c>
      <c r="G427" s="0" t="n">
        <f aca="false">IF(AND($H427&gt;-1,$H427&lt;85),$H427+1,$H427-85)</f>
        <v>62</v>
      </c>
      <c r="H427" s="0" t="n">
        <v>147</v>
      </c>
    </row>
    <row r="428" customFormat="false" ht="13.8" hidden="false" customHeight="false" outlineLevel="0" collapsed="false">
      <c r="A428" s="0" t="n">
        <v>2</v>
      </c>
      <c r="B428" s="0" t="n">
        <v>67</v>
      </c>
      <c r="C428" s="0" t="n">
        <v>1</v>
      </c>
      <c r="D428" s="0" t="s">
        <v>790</v>
      </c>
      <c r="E428" s="0" t="s">
        <v>922</v>
      </c>
      <c r="F428" s="0" t="n">
        <v>3</v>
      </c>
      <c r="G428" s="0" t="n">
        <f aca="false">IF(AND($H428&gt;-1,$H428&lt;85),$H428+1,$H428-85)</f>
        <v>73</v>
      </c>
      <c r="H428" s="0" t="n">
        <v>158</v>
      </c>
    </row>
    <row r="429" customFormat="false" ht="13.8" hidden="false" customHeight="false" outlineLevel="0" collapsed="false">
      <c r="A429" s="0" t="n">
        <v>2</v>
      </c>
      <c r="B429" s="0" t="n">
        <v>68</v>
      </c>
      <c r="C429" s="0" t="n">
        <v>1</v>
      </c>
      <c r="D429" s="0" t="s">
        <v>792</v>
      </c>
      <c r="E429" s="0" t="s">
        <v>923</v>
      </c>
      <c r="F429" s="0" t="n">
        <v>3</v>
      </c>
      <c r="G429" s="0" t="n">
        <f aca="false">IF(AND($H429&gt;-1,$H429&lt;85),$H429+1,$H429-85)</f>
        <v>74</v>
      </c>
      <c r="H429" s="0" t="n">
        <v>159</v>
      </c>
    </row>
    <row r="430" customFormat="false" ht="13.8" hidden="false" customHeight="false" outlineLevel="0" collapsed="false">
      <c r="A430" s="0" t="n">
        <v>2</v>
      </c>
      <c r="B430" s="0" t="n">
        <v>69</v>
      </c>
      <c r="E430" s="0" t="s">
        <v>505</v>
      </c>
      <c r="G430" s="0" t="n">
        <f aca="false">IF(AND($H430&gt;-1,$H430&lt;85),$H430+1,$H430-85)</f>
        <v>1</v>
      </c>
    </row>
    <row r="431" customFormat="false" ht="13.8" hidden="false" customHeight="false" outlineLevel="0" collapsed="false">
      <c r="A431" s="0" t="n">
        <v>2</v>
      </c>
      <c r="B431" s="0" t="n">
        <v>70</v>
      </c>
      <c r="E431" s="0" t="s">
        <v>506</v>
      </c>
      <c r="G431" s="0" t="n">
        <f aca="false">IF(AND($H431&gt;-1,$H431&lt;85),$H431+1,$H431-85)</f>
        <v>1</v>
      </c>
    </row>
    <row r="432" customFormat="false" ht="13.8" hidden="false" customHeight="false" outlineLevel="0" collapsed="false">
      <c r="A432" s="0" t="n">
        <v>2</v>
      </c>
      <c r="B432" s="0" t="n">
        <v>71</v>
      </c>
      <c r="C432" s="0" t="n">
        <v>1</v>
      </c>
      <c r="D432" s="0" t="s">
        <v>797</v>
      </c>
      <c r="E432" s="0" t="s">
        <v>924</v>
      </c>
      <c r="F432" s="0" t="n">
        <v>3</v>
      </c>
      <c r="G432" s="0" t="n">
        <f aca="false">IF(AND($H432&gt;-1,$H432&lt;85),$H432+1,$H432-85)</f>
        <v>58</v>
      </c>
      <c r="H432" s="0" t="n">
        <v>143</v>
      </c>
    </row>
    <row r="433" customFormat="false" ht="13.8" hidden="false" customHeight="false" outlineLevel="0" collapsed="false">
      <c r="A433" s="0" t="n">
        <v>2</v>
      </c>
      <c r="B433" s="0" t="n">
        <v>72</v>
      </c>
      <c r="C433" s="0" t="n">
        <v>1</v>
      </c>
      <c r="D433" s="0" t="s">
        <v>786</v>
      </c>
      <c r="E433" s="0" t="s">
        <v>925</v>
      </c>
      <c r="F433" s="0" t="n">
        <v>3</v>
      </c>
      <c r="G433" s="0" t="n">
        <f aca="false">IF(AND($H433&gt;-1,$H433&lt;85),$H433+1,$H433-85)</f>
        <v>61</v>
      </c>
      <c r="H433" s="0" t="n">
        <v>146</v>
      </c>
    </row>
    <row r="434" customFormat="false" ht="13.8" hidden="false" customHeight="false" outlineLevel="0" collapsed="false">
      <c r="A434" s="0" t="n">
        <v>2</v>
      </c>
      <c r="B434" s="0" t="n">
        <v>73</v>
      </c>
      <c r="C434" s="0" t="n">
        <v>1</v>
      </c>
      <c r="D434" s="0" t="s">
        <v>799</v>
      </c>
      <c r="E434" s="0" t="s">
        <v>926</v>
      </c>
      <c r="F434" s="0" t="n">
        <v>3</v>
      </c>
      <c r="G434" s="0" t="n">
        <f aca="false">IF(AND($H434&gt;-1,$H434&lt;85),$H434+1,$H434-85)</f>
        <v>71</v>
      </c>
      <c r="H434" s="0" t="n">
        <v>156</v>
      </c>
    </row>
    <row r="435" customFormat="false" ht="13.8" hidden="false" customHeight="false" outlineLevel="0" collapsed="false">
      <c r="A435" s="0" t="n">
        <v>2</v>
      </c>
      <c r="B435" s="0" t="n">
        <v>74</v>
      </c>
      <c r="C435" s="0" t="n">
        <v>1</v>
      </c>
      <c r="D435" s="0" t="s">
        <v>801</v>
      </c>
      <c r="E435" s="0" t="s">
        <v>927</v>
      </c>
      <c r="F435" s="0" t="n">
        <v>3</v>
      </c>
      <c r="G435" s="0" t="n">
        <f aca="false">IF(AND($H435&gt;-1,$H435&lt;85),$H435+1,$H435-85)</f>
        <v>75</v>
      </c>
      <c r="H435" s="0" t="n">
        <v>160</v>
      </c>
    </row>
    <row r="436" customFormat="false" ht="13.8" hidden="false" customHeight="false" outlineLevel="0" collapsed="false">
      <c r="A436" s="0" t="n">
        <v>2</v>
      </c>
      <c r="B436" s="0" t="n">
        <v>75</v>
      </c>
      <c r="E436" s="0" t="s">
        <v>515</v>
      </c>
      <c r="G436" s="0" t="n">
        <f aca="false">IF(AND($H436&gt;-1,$H436&lt;85),$H436+1,$H436-85)</f>
        <v>1</v>
      </c>
    </row>
    <row r="437" customFormat="false" ht="13.8" hidden="false" customHeight="false" outlineLevel="0" collapsed="false">
      <c r="A437" s="0" t="n">
        <v>2</v>
      </c>
      <c r="B437" s="0" t="n">
        <v>76</v>
      </c>
      <c r="E437" s="0" t="s">
        <v>516</v>
      </c>
      <c r="G437" s="0" t="n">
        <f aca="false">IF(AND($H437&gt;-1,$H437&lt;85),$H437+1,$H437-85)</f>
        <v>1</v>
      </c>
    </row>
    <row r="438" customFormat="false" ht="13.8" hidden="false" customHeight="false" outlineLevel="0" collapsed="false">
      <c r="A438" s="0" t="n">
        <v>2</v>
      </c>
      <c r="B438" s="0" t="n">
        <v>77</v>
      </c>
      <c r="C438" s="0" t="n">
        <v>1</v>
      </c>
      <c r="D438" s="0" t="s">
        <v>807</v>
      </c>
      <c r="E438" s="0" t="s">
        <v>928</v>
      </c>
      <c r="F438" s="0" t="n">
        <v>3</v>
      </c>
      <c r="G438" s="0" t="n">
        <f aca="false">IF(AND($H438&gt;-1,$H438&lt;85),$H438+1,$H438-85)</f>
        <v>48</v>
      </c>
      <c r="H438" s="0" t="n">
        <v>133</v>
      </c>
    </row>
    <row r="439" customFormat="false" ht="13.8" hidden="false" customHeight="false" outlineLevel="0" collapsed="false">
      <c r="A439" s="0" t="n">
        <v>2</v>
      </c>
      <c r="B439" s="0" t="n">
        <v>78</v>
      </c>
      <c r="C439" s="0" t="n">
        <v>1</v>
      </c>
      <c r="D439" s="0" t="s">
        <v>795</v>
      </c>
      <c r="E439" s="0" t="s">
        <v>929</v>
      </c>
      <c r="F439" s="0" t="n">
        <v>3</v>
      </c>
      <c r="G439" s="0" t="n">
        <f aca="false">IF(AND($H439&gt;-1,$H439&lt;85),$H439+1,$H439-85)</f>
        <v>49</v>
      </c>
      <c r="H439" s="0" t="n">
        <v>134</v>
      </c>
    </row>
    <row r="440" customFormat="false" ht="13.8" hidden="false" customHeight="false" outlineLevel="0" collapsed="false">
      <c r="A440" s="0" t="n">
        <v>2</v>
      </c>
      <c r="B440" s="0" t="n">
        <v>79</v>
      </c>
      <c r="C440" s="0" t="n">
        <v>1</v>
      </c>
      <c r="D440" s="0" t="s">
        <v>809</v>
      </c>
      <c r="E440" s="0" t="s">
        <v>930</v>
      </c>
      <c r="F440" s="0" t="n">
        <v>3</v>
      </c>
      <c r="G440" s="0" t="n">
        <f aca="false">IF(AND($H440&gt;-1,$H440&lt;85),$H440+1,$H440-85)</f>
        <v>63</v>
      </c>
      <c r="H440" s="0" t="n">
        <v>148</v>
      </c>
    </row>
    <row r="441" customFormat="false" ht="13.8" hidden="false" customHeight="false" outlineLevel="0" collapsed="false">
      <c r="A441" s="0" t="n">
        <v>2</v>
      </c>
      <c r="B441" s="0" t="n">
        <v>80</v>
      </c>
      <c r="C441" s="0" t="n">
        <v>1</v>
      </c>
      <c r="D441" s="0" t="s">
        <v>811</v>
      </c>
      <c r="E441" s="0" t="s">
        <v>931</v>
      </c>
      <c r="F441" s="0" t="n">
        <v>3</v>
      </c>
      <c r="G441" s="0" t="n">
        <f aca="false">IF(AND($H441&gt;-1,$H441&lt;85),$H441+1,$H441-85)</f>
        <v>72</v>
      </c>
      <c r="H441" s="0" t="n">
        <v>157</v>
      </c>
    </row>
    <row r="442" customFormat="false" ht="13.8" hidden="false" customHeight="false" outlineLevel="0" collapsed="false">
      <c r="A442" s="0" t="n">
        <v>2</v>
      </c>
      <c r="B442" s="0" t="n">
        <v>81</v>
      </c>
      <c r="G442" s="0" t="n">
        <f aca="false">IF(AND($H442&gt;-1,$H442&lt;85),$H442+1,$H442-85)</f>
        <v>1</v>
      </c>
    </row>
    <row r="443" customFormat="false" ht="13.8" hidden="false" customHeight="false" outlineLevel="0" collapsed="false">
      <c r="A443" s="0" t="n">
        <v>2</v>
      </c>
      <c r="B443" s="0" t="n">
        <v>82</v>
      </c>
      <c r="E443" s="0" t="s">
        <v>525</v>
      </c>
      <c r="G443" s="0" t="n">
        <f aca="false">IF(AND($H443&gt;-1,$H443&lt;85),$H443+1,$H443-85)</f>
        <v>1</v>
      </c>
    </row>
    <row r="444" customFormat="false" ht="13.8" hidden="false" customHeight="false" outlineLevel="0" collapsed="false">
      <c r="A444" s="0" t="n">
        <v>2</v>
      </c>
      <c r="B444" s="0" t="n">
        <v>83</v>
      </c>
      <c r="C444" s="0" t="n">
        <v>1</v>
      </c>
      <c r="D444" s="0" t="s">
        <v>815</v>
      </c>
      <c r="E444" s="0" t="s">
        <v>932</v>
      </c>
      <c r="F444" s="0" t="n">
        <v>3</v>
      </c>
      <c r="G444" s="0" t="n">
        <f aca="false">IF(AND($H444&gt;-1,$H444&lt;85),$H444+1,$H444-85)</f>
        <v>52</v>
      </c>
      <c r="H444" s="0" t="n">
        <v>137</v>
      </c>
    </row>
    <row r="445" customFormat="false" ht="13.8" hidden="false" customHeight="false" outlineLevel="0" collapsed="false">
      <c r="A445" s="0" t="n">
        <v>2</v>
      </c>
      <c r="B445" s="0" t="n">
        <v>84</v>
      </c>
      <c r="C445" s="0" t="n">
        <v>1</v>
      </c>
      <c r="D445" s="0" t="s">
        <v>805</v>
      </c>
      <c r="E445" s="0" t="s">
        <v>933</v>
      </c>
      <c r="F445" s="0" t="n">
        <v>3</v>
      </c>
      <c r="G445" s="0" t="n">
        <f aca="false">IF(AND($H445&gt;-1,$H445&lt;85),$H445+1,$H445-85)</f>
        <v>56</v>
      </c>
      <c r="H445" s="0" t="n">
        <v>141</v>
      </c>
    </row>
    <row r="446" customFormat="false" ht="13.8" hidden="false" customHeight="false" outlineLevel="0" collapsed="false">
      <c r="A446" s="0" t="n">
        <v>2</v>
      </c>
      <c r="B446" s="0" t="n">
        <v>85</v>
      </c>
      <c r="C446" s="0" t="n">
        <v>1</v>
      </c>
      <c r="D446" s="0" t="s">
        <v>817</v>
      </c>
      <c r="E446" s="0" t="s">
        <v>934</v>
      </c>
      <c r="F446" s="0" t="n">
        <v>3</v>
      </c>
      <c r="G446" s="0" t="n">
        <f aca="false">IF(AND($H446&gt;-1,$H446&lt;85),$H446+1,$H446-85)</f>
        <v>64</v>
      </c>
      <c r="H446" s="0" t="n">
        <v>149</v>
      </c>
    </row>
    <row r="447" customFormat="false" ht="13.8" hidden="false" customHeight="false" outlineLevel="0" collapsed="false">
      <c r="A447" s="0" t="n">
        <v>2</v>
      </c>
      <c r="B447" s="0" t="n">
        <v>86</v>
      </c>
      <c r="C447" s="0" t="n">
        <v>1</v>
      </c>
      <c r="D447" s="0" t="s">
        <v>819</v>
      </c>
      <c r="E447" s="0" t="s">
        <v>935</v>
      </c>
      <c r="F447" s="0" t="n">
        <v>3</v>
      </c>
      <c r="G447" s="0" t="n">
        <f aca="false">IF(AND($H447&gt;-1,$H447&lt;85),$H447+1,$H447-85)</f>
        <v>65</v>
      </c>
      <c r="H447" s="0" t="n">
        <v>150</v>
      </c>
    </row>
    <row r="448" customFormat="false" ht="13.8" hidden="false" customHeight="false" outlineLevel="0" collapsed="false">
      <c r="A448" s="0" t="n">
        <v>2</v>
      </c>
      <c r="B448" s="0" t="n">
        <v>87</v>
      </c>
      <c r="E448" s="0" t="s">
        <v>423</v>
      </c>
      <c r="G448" s="0" t="n">
        <f aca="false">IF(AND($H448&gt;-1,$H448&lt;85),$H448+1,$H448-85)</f>
        <v>1</v>
      </c>
    </row>
    <row r="449" customFormat="false" ht="13.8" hidden="false" customHeight="false" outlineLevel="0" collapsed="false">
      <c r="A449" s="0" t="n">
        <v>2</v>
      </c>
      <c r="B449" s="0" t="n">
        <v>88</v>
      </c>
      <c r="E449" s="0" t="s">
        <v>423</v>
      </c>
      <c r="G449" s="0" t="n">
        <f aca="false">IF(AND($H449&gt;-1,$H449&lt;85),$H449+1,$H449-85)</f>
        <v>1</v>
      </c>
    </row>
    <row r="450" customFormat="false" ht="13.8" hidden="false" customHeight="false" outlineLevel="0" collapsed="false">
      <c r="A450" s="0" t="n">
        <v>2</v>
      </c>
      <c r="B450" s="0" t="n">
        <v>89</v>
      </c>
      <c r="C450" s="0" t="n">
        <v>1</v>
      </c>
      <c r="D450" s="0" t="s">
        <v>824</v>
      </c>
      <c r="E450" s="0" t="s">
        <v>936</v>
      </c>
      <c r="F450" s="0" t="n">
        <v>3</v>
      </c>
      <c r="G450" s="0" t="n">
        <f aca="false">IF(AND($H450&gt;-1,$H450&lt;85),$H450+1,$H450-85)</f>
        <v>53</v>
      </c>
      <c r="H450" s="0" t="n">
        <v>138</v>
      </c>
    </row>
    <row r="451" customFormat="false" ht="13.8" hidden="false" customHeight="false" outlineLevel="0" collapsed="false">
      <c r="A451" s="0" t="n">
        <v>2</v>
      </c>
      <c r="B451" s="0" t="n">
        <v>90</v>
      </c>
      <c r="C451" s="0" t="n">
        <v>1</v>
      </c>
      <c r="D451" s="0" t="s">
        <v>813</v>
      </c>
      <c r="E451" s="0" t="s">
        <v>937</v>
      </c>
      <c r="F451" s="0" t="n">
        <v>3</v>
      </c>
      <c r="G451" s="0" t="n">
        <f aca="false">IF(AND($H451&gt;-1,$H451&lt;85),$H451+1,$H451-85)</f>
        <v>57</v>
      </c>
      <c r="H451" s="0" t="n">
        <v>142</v>
      </c>
    </row>
    <row r="452" customFormat="false" ht="13.8" hidden="false" customHeight="false" outlineLevel="0" collapsed="false">
      <c r="A452" s="0" t="n">
        <v>2</v>
      </c>
      <c r="B452" s="0" t="n">
        <v>91</v>
      </c>
      <c r="C452" s="0" t="n">
        <v>1</v>
      </c>
      <c r="D452" s="0" t="s">
        <v>826</v>
      </c>
      <c r="E452" s="0" t="s">
        <v>938</v>
      </c>
      <c r="F452" s="0" t="n">
        <v>3</v>
      </c>
      <c r="G452" s="0" t="n">
        <f aca="false">IF(AND($H452&gt;-1,$H452&lt;85),$H452+1,$H452-85)</f>
        <v>69</v>
      </c>
      <c r="H452" s="0" t="n">
        <v>154</v>
      </c>
    </row>
    <row r="453" customFormat="false" ht="13.8" hidden="false" customHeight="false" outlineLevel="0" collapsed="false">
      <c r="A453" s="0" t="n">
        <v>2</v>
      </c>
      <c r="B453" s="0" t="n">
        <v>92</v>
      </c>
      <c r="C453" s="0" t="n">
        <v>1</v>
      </c>
      <c r="D453" s="0" t="s">
        <v>828</v>
      </c>
      <c r="E453" s="0" t="s">
        <v>939</v>
      </c>
      <c r="F453" s="0" t="n">
        <v>3</v>
      </c>
      <c r="G453" s="0" t="n">
        <f aca="false">IF(AND($H453&gt;-1,$H453&lt;85),$H453+1,$H453-85)</f>
        <v>67</v>
      </c>
      <c r="H453" s="0" t="n">
        <v>152</v>
      </c>
    </row>
    <row r="454" customFormat="false" ht="13.8" hidden="false" customHeight="false" outlineLevel="0" collapsed="false">
      <c r="A454" s="0" t="n">
        <v>2</v>
      </c>
      <c r="B454" s="0" t="n">
        <v>93</v>
      </c>
      <c r="E454" s="0" t="s">
        <v>542</v>
      </c>
      <c r="G454" s="0" t="n">
        <f aca="false">IF(AND($H454&gt;-1,$H454&lt;85),$H454+1,$H454-85)</f>
        <v>1</v>
      </c>
    </row>
    <row r="455" customFormat="false" ht="13.8" hidden="false" customHeight="false" outlineLevel="0" collapsed="false">
      <c r="A455" s="0" t="n">
        <v>2</v>
      </c>
      <c r="B455" s="0" t="n">
        <v>94</v>
      </c>
      <c r="E455" s="0" t="s">
        <v>543</v>
      </c>
      <c r="G455" s="0" t="n">
        <f aca="false">IF(AND($H455&gt;-1,$H455&lt;85),$H455+1,$H455-85)</f>
        <v>1</v>
      </c>
    </row>
    <row r="456" customFormat="false" ht="13.8" hidden="false" customHeight="false" outlineLevel="0" collapsed="false">
      <c r="A456" s="0" t="n">
        <v>2</v>
      </c>
      <c r="B456" s="0" t="n">
        <v>95</v>
      </c>
      <c r="C456" s="0" t="n">
        <v>1</v>
      </c>
      <c r="D456" s="0" t="s">
        <v>833</v>
      </c>
      <c r="E456" s="0" t="s">
        <v>940</v>
      </c>
      <c r="F456" s="0" t="n">
        <v>3</v>
      </c>
      <c r="G456" s="0" t="n">
        <f aca="false">IF(AND($H456&gt;-1,$H456&lt;85),$H456+1,$H456-85)</f>
        <v>45</v>
      </c>
      <c r="H456" s="0" t="n">
        <v>130</v>
      </c>
    </row>
    <row r="457" customFormat="false" ht="13.8" hidden="false" customHeight="false" outlineLevel="0" collapsed="false">
      <c r="A457" s="0" t="n">
        <v>2</v>
      </c>
      <c r="B457" s="0" t="n">
        <v>96</v>
      </c>
      <c r="C457" s="0" t="n">
        <v>1</v>
      </c>
      <c r="D457" s="0" t="s">
        <v>822</v>
      </c>
      <c r="E457" s="0" t="s">
        <v>941</v>
      </c>
      <c r="F457" s="0" t="n">
        <v>3</v>
      </c>
      <c r="G457" s="0" t="n">
        <f aca="false">IF(AND($H457&gt;-1,$H457&lt;85),$H457+1,$H457-85)</f>
        <v>44</v>
      </c>
      <c r="H457" s="0" t="n">
        <v>129</v>
      </c>
    </row>
    <row r="458" customFormat="false" ht="13.8" hidden="false" customHeight="false" outlineLevel="0" collapsed="false">
      <c r="A458" s="0" t="n">
        <v>2</v>
      </c>
      <c r="B458" s="0" t="n">
        <v>97</v>
      </c>
      <c r="C458" s="0" t="n">
        <v>1</v>
      </c>
      <c r="D458" s="0" t="s">
        <v>428</v>
      </c>
      <c r="E458" s="0" t="s">
        <v>942</v>
      </c>
      <c r="F458" s="0" t="n">
        <v>3</v>
      </c>
      <c r="G458" s="0" t="n">
        <f aca="false">IF(AND($H458&gt;-1,$H458&lt;85),$H458+1,$H458-85)</f>
        <v>79</v>
      </c>
      <c r="H458" s="0" t="n">
        <v>164</v>
      </c>
    </row>
    <row r="459" customFormat="false" ht="13.8" hidden="false" customHeight="false" outlineLevel="0" collapsed="false">
      <c r="A459" s="0" t="n">
        <v>2</v>
      </c>
      <c r="B459" s="0" t="n">
        <v>98</v>
      </c>
      <c r="C459" s="0" t="n">
        <v>1</v>
      </c>
      <c r="D459" s="0" t="s">
        <v>430</v>
      </c>
      <c r="E459" s="0" t="s">
        <v>943</v>
      </c>
      <c r="F459" s="0" t="n">
        <v>3</v>
      </c>
      <c r="G459" s="0" t="n">
        <f aca="false">IF(AND($H459&gt;-1,$H459&lt;85),$H459+1,$H459-85)</f>
        <v>68</v>
      </c>
      <c r="H459" s="0" t="n">
        <v>153</v>
      </c>
    </row>
    <row r="460" customFormat="false" ht="13.8" hidden="false" customHeight="false" outlineLevel="0" collapsed="false">
      <c r="A460" s="0" t="n">
        <v>2</v>
      </c>
      <c r="B460" s="0" t="n">
        <v>99</v>
      </c>
      <c r="E460" s="0" t="s">
        <v>552</v>
      </c>
      <c r="G460" s="0" t="n">
        <f aca="false">IF(AND($H460&gt;-1,$H460&lt;85),$H460+1,$H460-85)</f>
        <v>1</v>
      </c>
    </row>
    <row r="461" customFormat="false" ht="13.8" hidden="false" customHeight="false" outlineLevel="0" collapsed="false">
      <c r="A461" s="0" t="n">
        <v>2</v>
      </c>
      <c r="B461" s="0" t="n">
        <v>100</v>
      </c>
      <c r="E461" s="0" t="s">
        <v>553</v>
      </c>
      <c r="G461" s="0" t="n">
        <f aca="false">IF(AND($H461&gt;-1,$H461&lt;85),$H461+1,$H461-85)</f>
        <v>1</v>
      </c>
    </row>
    <row r="462" customFormat="false" ht="13.8" hidden="false" customHeight="false" outlineLevel="0" collapsed="false">
      <c r="A462" s="0" t="n">
        <v>2</v>
      </c>
      <c r="B462" s="0" t="n">
        <v>101</v>
      </c>
      <c r="C462" s="0" t="n">
        <v>1</v>
      </c>
      <c r="D462" s="0" t="s">
        <v>841</v>
      </c>
      <c r="E462" s="0" t="s">
        <v>944</v>
      </c>
      <c r="F462" s="0" t="n">
        <v>3</v>
      </c>
      <c r="G462" s="0" t="n">
        <f aca="false">IF(AND($H462&gt;-1,$H462&lt;85),$H462+1,$H462-85)</f>
        <v>55</v>
      </c>
      <c r="H462" s="0" t="n">
        <v>140</v>
      </c>
    </row>
    <row r="463" customFormat="false" ht="13.8" hidden="false" customHeight="false" outlineLevel="0" collapsed="false">
      <c r="A463" s="0" t="n">
        <v>2</v>
      </c>
      <c r="B463" s="0" t="n">
        <v>102</v>
      </c>
      <c r="C463" s="0" t="n">
        <v>1</v>
      </c>
      <c r="D463" s="0" t="s">
        <v>831</v>
      </c>
      <c r="E463" s="0" t="s">
        <v>945</v>
      </c>
      <c r="F463" s="0" t="n">
        <v>3</v>
      </c>
      <c r="G463" s="0" t="n">
        <f aca="false">IF(AND($H463&gt;-1,$H463&lt;85),$H463+1,$H463-85)</f>
        <v>54</v>
      </c>
      <c r="H463" s="0" t="n">
        <v>139</v>
      </c>
    </row>
    <row r="464" customFormat="false" ht="13.8" hidden="false" customHeight="false" outlineLevel="0" collapsed="false">
      <c r="A464" s="0" t="n">
        <v>2</v>
      </c>
      <c r="B464" s="0" t="n">
        <v>103</v>
      </c>
      <c r="C464" s="0" t="n">
        <v>1</v>
      </c>
      <c r="D464" s="0" t="s">
        <v>437</v>
      </c>
      <c r="E464" s="0" t="s">
        <v>946</v>
      </c>
      <c r="F464" s="0" t="n">
        <v>3</v>
      </c>
      <c r="G464" s="0" t="n">
        <f aca="false">IF(AND($H464&gt;-1,$H464&lt;85),$H464+1,$H464-85)</f>
        <v>70</v>
      </c>
      <c r="H464" s="0" t="n">
        <v>155</v>
      </c>
    </row>
    <row r="465" customFormat="false" ht="13.8" hidden="false" customHeight="false" outlineLevel="0" collapsed="false">
      <c r="A465" s="0" t="n">
        <v>2</v>
      </c>
      <c r="B465" s="0" t="n">
        <v>104</v>
      </c>
      <c r="C465" s="0" t="n">
        <v>1</v>
      </c>
      <c r="D465" s="0" t="s">
        <v>439</v>
      </c>
      <c r="E465" s="0" t="s">
        <v>947</v>
      </c>
      <c r="F465" s="0" t="n">
        <v>3</v>
      </c>
      <c r="G465" s="0" t="n">
        <f aca="false">IF(AND($H465&gt;-1,$H465&lt;85),$H465+1,$H465-85)</f>
        <v>66</v>
      </c>
      <c r="H465" s="0" t="n">
        <v>151</v>
      </c>
    </row>
    <row r="466" customFormat="false" ht="13.8" hidden="false" customHeight="false" outlineLevel="0" collapsed="false">
      <c r="A466" s="0" t="n">
        <v>2</v>
      </c>
      <c r="B466" s="0" t="n">
        <v>105</v>
      </c>
      <c r="E466" s="0" t="s">
        <v>948</v>
      </c>
      <c r="G466" s="0" t="n">
        <f aca="false">IF(AND($H466&gt;-1,$H466&lt;85),$H466+1,$H466-85)</f>
        <v>1</v>
      </c>
    </row>
    <row r="467" customFormat="false" ht="13.8" hidden="false" customHeight="false" outlineLevel="0" collapsed="false">
      <c r="A467" s="0" t="n">
        <v>2</v>
      </c>
      <c r="B467" s="0" t="n">
        <v>106</v>
      </c>
      <c r="E467" s="0" t="s">
        <v>563</v>
      </c>
      <c r="G467" s="0" t="n">
        <f aca="false">IF(AND($H467&gt;-1,$H467&lt;85),$H467+1,$H467-85)</f>
        <v>1</v>
      </c>
    </row>
    <row r="468" customFormat="false" ht="13.8" hidden="false" customHeight="false" outlineLevel="0" collapsed="false">
      <c r="A468" s="0" t="n">
        <v>2</v>
      </c>
      <c r="B468" s="0" t="n">
        <v>107</v>
      </c>
      <c r="C468" s="0" t="n">
        <v>1</v>
      </c>
      <c r="D468" s="0" t="s">
        <v>853</v>
      </c>
      <c r="E468" s="0" t="s">
        <v>949</v>
      </c>
      <c r="F468" s="0" t="n">
        <v>3</v>
      </c>
      <c r="G468" s="0" t="n">
        <f aca="false">IF(AND($H468&gt;-1,$H468&lt;85),$H468+1,$H468-85)</f>
        <v>51</v>
      </c>
      <c r="H468" s="0" t="n">
        <v>136</v>
      </c>
    </row>
    <row r="469" customFormat="false" ht="13.8" hidden="false" customHeight="false" outlineLevel="0" collapsed="false">
      <c r="A469" s="0" t="n">
        <v>2</v>
      </c>
      <c r="B469" s="0" t="n">
        <v>108</v>
      </c>
      <c r="C469" s="0" t="n">
        <v>1</v>
      </c>
      <c r="D469" s="0" t="s">
        <v>839</v>
      </c>
      <c r="E469" s="0" t="s">
        <v>950</v>
      </c>
      <c r="F469" s="0" t="n">
        <v>3</v>
      </c>
      <c r="G469" s="0" t="n">
        <f aca="false">IF(AND($H469&gt;-1,$H469&lt;85),$H469+1,$H469-85)</f>
        <v>50</v>
      </c>
      <c r="H469" s="0" t="n">
        <v>135</v>
      </c>
    </row>
    <row r="470" customFormat="false" ht="13.8" hidden="false" customHeight="false" outlineLevel="0" collapsed="false">
      <c r="A470" s="0" t="n">
        <v>2</v>
      </c>
      <c r="B470" s="0" t="n">
        <v>109</v>
      </c>
      <c r="C470" s="0" t="n">
        <v>1</v>
      </c>
      <c r="D470" s="0" t="s">
        <v>447</v>
      </c>
      <c r="E470" s="0" t="s">
        <v>951</v>
      </c>
      <c r="F470" s="0" t="n">
        <v>2</v>
      </c>
      <c r="G470" s="0" t="n">
        <f aca="false">IF(AND($H470&gt;-1,$H470&lt;85),$H470+1,$H470-85)</f>
        <v>34</v>
      </c>
      <c r="H470" s="0" t="n">
        <v>33</v>
      </c>
    </row>
    <row r="471" customFormat="false" ht="13.8" hidden="false" customHeight="false" outlineLevel="0" collapsed="false">
      <c r="A471" s="0" t="n">
        <v>2</v>
      </c>
      <c r="B471" s="0" t="n">
        <v>110</v>
      </c>
      <c r="C471" s="0" t="n">
        <v>1</v>
      </c>
      <c r="D471" s="0" t="s">
        <v>449</v>
      </c>
      <c r="E471" s="0" t="s">
        <v>952</v>
      </c>
      <c r="F471" s="0" t="n">
        <v>2</v>
      </c>
      <c r="G471" s="0" t="n">
        <f aca="false">IF(AND($H471&gt;-1,$H471&lt;85),$H471+1,$H471-85)</f>
        <v>31</v>
      </c>
      <c r="H471" s="0" t="n">
        <v>30</v>
      </c>
    </row>
    <row r="472" customFormat="false" ht="13.8" hidden="false" customHeight="false" outlineLevel="0" collapsed="false">
      <c r="A472" s="0" t="n">
        <v>2</v>
      </c>
      <c r="B472" s="0" t="n">
        <v>111</v>
      </c>
      <c r="E472" s="0" t="s">
        <v>953</v>
      </c>
      <c r="G472" s="0" t="n">
        <f aca="false">IF(AND($H472&gt;-1,$H472&lt;85),$H472+1,$H472-85)</f>
        <v>1</v>
      </c>
    </row>
    <row r="473" customFormat="false" ht="13.8" hidden="false" customHeight="false" outlineLevel="0" collapsed="false">
      <c r="A473" s="0" t="n">
        <v>2</v>
      </c>
      <c r="B473" s="0" t="n">
        <v>112</v>
      </c>
      <c r="E473" s="0" t="s">
        <v>573</v>
      </c>
      <c r="G473" s="0" t="n">
        <f aca="false">IF(AND($H473&gt;-1,$H473&lt;85),$H473+1,$H473-85)</f>
        <v>1</v>
      </c>
    </row>
    <row r="474" customFormat="false" ht="13.8" hidden="false" customHeight="false" outlineLevel="0" collapsed="false">
      <c r="A474" s="0" t="n">
        <v>2</v>
      </c>
      <c r="B474" s="0" t="n">
        <v>113</v>
      </c>
      <c r="C474" s="0" t="n">
        <v>1</v>
      </c>
      <c r="D474" s="0" t="s">
        <v>865</v>
      </c>
      <c r="E474" s="0" t="s">
        <v>954</v>
      </c>
      <c r="F474" s="0" t="n">
        <v>3</v>
      </c>
      <c r="G474" s="0" t="n">
        <f aca="false">IF(AND($H474&gt;-1,$H474&lt;85),$H474+1,$H474-85)</f>
        <v>46</v>
      </c>
      <c r="H474" s="0" t="n">
        <v>131</v>
      </c>
    </row>
    <row r="475" customFormat="false" ht="13.8" hidden="false" customHeight="false" outlineLevel="0" collapsed="false">
      <c r="A475" s="0" t="n">
        <v>2</v>
      </c>
      <c r="B475" s="0" t="n">
        <v>114</v>
      </c>
      <c r="C475" s="0" t="n">
        <v>1</v>
      </c>
      <c r="D475" s="0" t="s">
        <v>851</v>
      </c>
      <c r="E475" s="0" t="s">
        <v>955</v>
      </c>
      <c r="F475" s="0" t="n">
        <v>3</v>
      </c>
      <c r="G475" s="0" t="n">
        <f aca="false">IF(AND($H475&gt;-1,$H475&lt;85),$H475+1,$H475-85)</f>
        <v>47</v>
      </c>
      <c r="H475" s="0" t="n">
        <v>132</v>
      </c>
    </row>
    <row r="476" customFormat="false" ht="13.8" hidden="false" customHeight="false" outlineLevel="0" collapsed="false">
      <c r="A476" s="0" t="n">
        <v>2</v>
      </c>
      <c r="B476" s="0" t="n">
        <v>115</v>
      </c>
      <c r="C476" s="0" t="n">
        <v>1</v>
      </c>
      <c r="D476" s="0" t="s">
        <v>456</v>
      </c>
      <c r="E476" s="0" t="s">
        <v>956</v>
      </c>
      <c r="F476" s="0" t="n">
        <v>2</v>
      </c>
      <c r="G476" s="0" t="n">
        <f aca="false">IF(AND($H476&gt;-1,$H476&lt;85),$H476+1,$H476-85)</f>
        <v>26</v>
      </c>
      <c r="H476" s="0" t="n">
        <v>25</v>
      </c>
    </row>
    <row r="477" customFormat="false" ht="13.8" hidden="false" customHeight="false" outlineLevel="0" collapsed="false">
      <c r="A477" s="0" t="n">
        <v>2</v>
      </c>
      <c r="B477" s="0" t="n">
        <v>116</v>
      </c>
      <c r="C477" s="0" t="n">
        <v>1</v>
      </c>
      <c r="D477" s="0" t="s">
        <v>458</v>
      </c>
      <c r="E477" s="0" t="s">
        <v>957</v>
      </c>
      <c r="F477" s="0" t="n">
        <v>2</v>
      </c>
      <c r="G477" s="0" t="n">
        <f aca="false">IF(AND($H477&gt;-1,$H477&lt;85),$H477+1,$H477-85)</f>
        <v>30</v>
      </c>
      <c r="H477" s="0" t="n">
        <v>29</v>
      </c>
    </row>
    <row r="478" customFormat="false" ht="13.8" hidden="false" customHeight="false" outlineLevel="0" collapsed="false">
      <c r="A478" s="0" t="n">
        <v>2</v>
      </c>
      <c r="B478" s="0" t="n">
        <v>117</v>
      </c>
      <c r="E478" s="0" t="s">
        <v>423</v>
      </c>
      <c r="G478" s="0" t="n">
        <f aca="false">IF(AND($H478&gt;-1,$H478&lt;85),$H478+1,$H478-85)</f>
        <v>1</v>
      </c>
    </row>
    <row r="479" customFormat="false" ht="13.8" hidden="false" customHeight="false" outlineLevel="0" collapsed="false">
      <c r="A479" s="0" t="n">
        <v>2</v>
      </c>
      <c r="B479" s="0" t="n">
        <v>118</v>
      </c>
      <c r="E479" s="0" t="s">
        <v>423</v>
      </c>
      <c r="G479" s="0" t="n">
        <f aca="false">IF(AND($H479&gt;-1,$H479&lt;85),$H479+1,$H479-85)</f>
        <v>1</v>
      </c>
    </row>
    <row r="480" customFormat="false" ht="13.8" hidden="false" customHeight="false" outlineLevel="0" collapsed="false">
      <c r="A480" s="0" t="n">
        <v>2</v>
      </c>
      <c r="B480" s="0" t="n">
        <v>119</v>
      </c>
      <c r="C480" s="0" t="n">
        <v>1</v>
      </c>
      <c r="D480" s="0" t="s">
        <v>849</v>
      </c>
      <c r="E480" s="0" t="s">
        <v>958</v>
      </c>
      <c r="F480" s="0" t="n">
        <v>2</v>
      </c>
      <c r="G480" s="0" t="n">
        <f aca="false">IF(AND($H480&gt;-1,$H480&lt;85),$H480+1,$H480-85)</f>
        <v>38</v>
      </c>
      <c r="H480" s="0" t="n">
        <v>37</v>
      </c>
    </row>
    <row r="481" customFormat="false" ht="13.8" hidden="false" customHeight="false" outlineLevel="0" collapsed="false">
      <c r="A481" s="0" t="n">
        <v>2</v>
      </c>
      <c r="B481" s="0" t="n">
        <v>120</v>
      </c>
      <c r="C481" s="0" t="n">
        <v>1</v>
      </c>
      <c r="D481" s="0" t="s">
        <v>863</v>
      </c>
      <c r="E481" s="0" t="s">
        <v>959</v>
      </c>
      <c r="F481" s="0" t="n">
        <v>2</v>
      </c>
      <c r="G481" s="0" t="n">
        <f aca="false">IF(AND($H481&gt;-1,$H481&lt;85),$H481+1,$H481-85)</f>
        <v>39</v>
      </c>
      <c r="H481" s="0" t="n">
        <v>38</v>
      </c>
    </row>
    <row r="482" customFormat="false" ht="13.8" hidden="false" customHeight="false" outlineLevel="0" collapsed="false">
      <c r="A482" s="0" t="n">
        <v>2</v>
      </c>
      <c r="B482" s="0" t="n">
        <v>121</v>
      </c>
      <c r="C482" s="0" t="n">
        <v>1</v>
      </c>
      <c r="D482" s="0" t="s">
        <v>465</v>
      </c>
      <c r="E482" s="0" t="s">
        <v>960</v>
      </c>
      <c r="F482" s="0" t="n">
        <v>2</v>
      </c>
      <c r="G482" s="0" t="n">
        <f aca="false">IF(AND($H482&gt;-1,$H482&lt;85),$H482+1,$H482-85)</f>
        <v>24</v>
      </c>
      <c r="H482" s="0" t="n">
        <v>23</v>
      </c>
    </row>
    <row r="483" customFormat="false" ht="13.8" hidden="false" customHeight="false" outlineLevel="0" collapsed="false">
      <c r="A483" s="0" t="n">
        <v>2</v>
      </c>
      <c r="B483" s="0" t="n">
        <v>122</v>
      </c>
      <c r="C483" s="0" t="n">
        <v>1</v>
      </c>
      <c r="D483" s="0" t="s">
        <v>467</v>
      </c>
      <c r="E483" s="0" t="s">
        <v>961</v>
      </c>
      <c r="F483" s="0" t="n">
        <v>2</v>
      </c>
      <c r="G483" s="0" t="n">
        <f aca="false">IF(AND($H483&gt;-1,$H483&lt;85),$H483+1,$H483-85)</f>
        <v>40</v>
      </c>
      <c r="H483" s="0" t="n">
        <v>39</v>
      </c>
    </row>
    <row r="484" customFormat="false" ht="13.8" hidden="false" customHeight="false" outlineLevel="0" collapsed="false">
      <c r="A484" s="0" t="n">
        <v>2</v>
      </c>
      <c r="B484" s="0" t="n">
        <v>123</v>
      </c>
      <c r="E484" s="0" t="s">
        <v>590</v>
      </c>
      <c r="G484" s="0" t="n">
        <f aca="false">IF(AND($H484&gt;-1,$H484&lt;85),$H484+1,$H484-85)</f>
        <v>1</v>
      </c>
    </row>
    <row r="485" customFormat="false" ht="13.8" hidden="false" customHeight="false" outlineLevel="0" collapsed="false">
      <c r="A485" s="0" t="n">
        <v>2</v>
      </c>
      <c r="B485" s="0" t="n">
        <v>124</v>
      </c>
      <c r="E485" s="0" t="s">
        <v>590</v>
      </c>
      <c r="G485" s="0" t="n">
        <f aca="false">IF(AND($H485&gt;-1,$H485&lt;85),$H485+1,$H485-85)</f>
        <v>1</v>
      </c>
    </row>
    <row r="486" customFormat="false" ht="13.8" hidden="false" customHeight="false" outlineLevel="0" collapsed="false">
      <c r="A486" s="0" t="n">
        <v>2</v>
      </c>
      <c r="B486" s="0" t="n">
        <v>125</v>
      </c>
      <c r="C486" s="0" t="n">
        <v>1</v>
      </c>
      <c r="D486" s="0" t="s">
        <v>401</v>
      </c>
      <c r="E486" s="0" t="s">
        <v>962</v>
      </c>
      <c r="F486" s="0" t="n">
        <v>2</v>
      </c>
      <c r="G486" s="0" t="n">
        <f aca="false">IF(AND($H486&gt;-1,$H486&lt;85),$H486+1,$H486-85)</f>
        <v>49</v>
      </c>
      <c r="H486" s="0" t="n">
        <v>48</v>
      </c>
    </row>
    <row r="487" customFormat="false" ht="13.8" hidden="false" customHeight="false" outlineLevel="0" collapsed="false">
      <c r="A487" s="0" t="n">
        <v>2</v>
      </c>
      <c r="B487" s="0" t="n">
        <v>126</v>
      </c>
      <c r="C487" s="0" t="n">
        <v>1</v>
      </c>
      <c r="D487" s="0" t="s">
        <v>861</v>
      </c>
      <c r="E487" s="0" t="s">
        <v>963</v>
      </c>
      <c r="F487" s="0" t="n">
        <v>2</v>
      </c>
      <c r="G487" s="0" t="n">
        <f aca="false">IF(AND($H487&gt;-1,$H487&lt;85),$H487+1,$H487-85)</f>
        <v>48</v>
      </c>
      <c r="H487" s="0" t="n">
        <v>47</v>
      </c>
    </row>
    <row r="488" customFormat="false" ht="13.8" hidden="false" customHeight="false" outlineLevel="0" collapsed="false">
      <c r="A488" s="0" t="n">
        <v>2</v>
      </c>
      <c r="B488" s="0" t="n">
        <v>127</v>
      </c>
      <c r="C488" s="0" t="n">
        <v>1</v>
      </c>
      <c r="D488" s="0" t="s">
        <v>474</v>
      </c>
      <c r="E488" s="0" t="s">
        <v>964</v>
      </c>
      <c r="F488" s="0" t="n">
        <v>2</v>
      </c>
      <c r="G488" s="0" t="n">
        <f aca="false">IF(AND($H488&gt;-1,$H488&lt;85),$H488+1,$H488-85)</f>
        <v>21</v>
      </c>
      <c r="H488" s="0" t="n">
        <v>20</v>
      </c>
    </row>
    <row r="489" customFormat="false" ht="13.8" hidden="false" customHeight="false" outlineLevel="0" collapsed="false">
      <c r="A489" s="0" t="n">
        <v>2</v>
      </c>
      <c r="B489" s="0" t="n">
        <v>128</v>
      </c>
      <c r="C489" s="0" t="n">
        <v>1</v>
      </c>
      <c r="D489" s="0" t="s">
        <v>476</v>
      </c>
      <c r="E489" s="0" t="s">
        <v>965</v>
      </c>
      <c r="F489" s="0" t="n">
        <v>2</v>
      </c>
      <c r="G489" s="0" t="n">
        <f aca="false">IF(AND($H489&gt;-1,$H489&lt;85),$H489+1,$H489-85)</f>
        <v>25</v>
      </c>
      <c r="H489" s="0" t="n">
        <v>24</v>
      </c>
    </row>
    <row r="490" customFormat="false" ht="13.8" hidden="false" customHeight="false" outlineLevel="0" collapsed="false">
      <c r="A490" s="0" t="n">
        <v>2</v>
      </c>
      <c r="B490" s="0" t="n">
        <v>129</v>
      </c>
      <c r="E490" s="0" t="s">
        <v>423</v>
      </c>
      <c r="G490" s="0" t="n">
        <f aca="false">IF(AND($H490&gt;-1,$H490&lt;85),$H490+1,$H490-85)</f>
        <v>1</v>
      </c>
    </row>
    <row r="491" customFormat="false" ht="13.8" hidden="false" customHeight="false" outlineLevel="0" collapsed="false">
      <c r="A491" s="0" t="n">
        <v>2</v>
      </c>
      <c r="B491" s="0" t="n">
        <v>130</v>
      </c>
      <c r="E491" s="0" t="s">
        <v>966</v>
      </c>
      <c r="G491" s="0" t="n">
        <f aca="false">IF(AND($H491&gt;-1,$H491&lt;85),$H491+1,$H491-85)</f>
        <v>1</v>
      </c>
    </row>
    <row r="492" customFormat="false" ht="13.8" hidden="false" customHeight="false" outlineLevel="0" collapsed="false">
      <c r="A492" s="0" t="n">
        <v>2</v>
      </c>
      <c r="B492" s="0" t="n">
        <v>131</v>
      </c>
      <c r="C492" s="0" t="n">
        <v>1</v>
      </c>
      <c r="D492" s="0" t="s">
        <v>405</v>
      </c>
      <c r="E492" s="0" t="s">
        <v>967</v>
      </c>
      <c r="F492" s="0" t="n">
        <v>2</v>
      </c>
      <c r="G492" s="0" t="n">
        <f aca="false">IF(AND($H492&gt;-1,$H492&lt;85),$H492+1,$H492-85)</f>
        <v>45</v>
      </c>
      <c r="H492" s="0" t="n">
        <v>44</v>
      </c>
    </row>
    <row r="493" customFormat="false" ht="13.8" hidden="false" customHeight="false" outlineLevel="0" collapsed="false">
      <c r="A493" s="0" t="n">
        <v>2</v>
      </c>
      <c r="B493" s="0" t="n">
        <v>132</v>
      </c>
      <c r="C493" s="0" t="n">
        <v>1</v>
      </c>
      <c r="D493" s="0" t="s">
        <v>413</v>
      </c>
      <c r="E493" s="0" t="s">
        <v>968</v>
      </c>
      <c r="F493" s="0" t="n">
        <v>2</v>
      </c>
      <c r="G493" s="0" t="n">
        <f aca="false">IF(AND($H493&gt;-1,$H493&lt;85),$H493+1,$H493-85)</f>
        <v>44</v>
      </c>
      <c r="H493" s="0" t="n">
        <v>43</v>
      </c>
    </row>
    <row r="494" customFormat="false" ht="13.8" hidden="false" customHeight="false" outlineLevel="0" collapsed="false">
      <c r="A494" s="0" t="n">
        <v>2</v>
      </c>
      <c r="B494" s="0" t="n">
        <v>133</v>
      </c>
      <c r="C494" s="0" t="n">
        <v>1</v>
      </c>
      <c r="D494" s="0" t="s">
        <v>483</v>
      </c>
      <c r="E494" s="0" t="s">
        <v>969</v>
      </c>
      <c r="F494" s="0" t="n">
        <v>2</v>
      </c>
      <c r="G494" s="0" t="n">
        <f aca="false">IF(AND($H494&gt;-1,$H494&lt;85),$H494+1,$H494-85)</f>
        <v>20</v>
      </c>
      <c r="H494" s="0" t="n">
        <v>19</v>
      </c>
    </row>
    <row r="495" customFormat="false" ht="13.8" hidden="false" customHeight="false" outlineLevel="0" collapsed="false">
      <c r="A495" s="0" t="n">
        <v>2</v>
      </c>
      <c r="B495" s="0" t="n">
        <v>134</v>
      </c>
      <c r="C495" s="0" t="n">
        <v>1</v>
      </c>
      <c r="D495" s="0" t="s">
        <v>485</v>
      </c>
      <c r="E495" s="0" t="s">
        <v>970</v>
      </c>
      <c r="F495" s="0" t="n">
        <v>2</v>
      </c>
      <c r="G495" s="0" t="n">
        <f aca="false">IF(AND($H495&gt;-1,$H495&lt;85),$H495+1,$H495-85)</f>
        <v>28</v>
      </c>
      <c r="H495" s="0" t="n">
        <v>27</v>
      </c>
    </row>
    <row r="496" customFormat="false" ht="13.8" hidden="false" customHeight="false" outlineLevel="0" collapsed="false">
      <c r="A496" s="0" t="n">
        <v>2</v>
      </c>
      <c r="B496" s="0" t="n">
        <v>135</v>
      </c>
      <c r="E496" s="0" t="s">
        <v>423</v>
      </c>
      <c r="G496" s="0" t="n">
        <f aca="false">IF(AND($H496&gt;-1,$H496&lt;85),$H496+1,$H496-85)</f>
        <v>1</v>
      </c>
    </row>
    <row r="497" customFormat="false" ht="13.8" hidden="false" customHeight="false" outlineLevel="0" collapsed="false">
      <c r="A497" s="0" t="n">
        <v>2</v>
      </c>
      <c r="B497" s="0" t="n">
        <v>136</v>
      </c>
      <c r="E497" s="0" t="s">
        <v>971</v>
      </c>
      <c r="G497" s="0" t="n">
        <f aca="false">IF(AND($H497&gt;-1,$H497&lt;85),$H497+1,$H497-85)</f>
        <v>1</v>
      </c>
    </row>
    <row r="498" customFormat="false" ht="13.8" hidden="false" customHeight="false" outlineLevel="0" collapsed="false">
      <c r="A498" s="0" t="n">
        <v>2</v>
      </c>
      <c r="B498" s="0" t="n">
        <v>137</v>
      </c>
      <c r="C498" s="0" t="n">
        <v>1</v>
      </c>
      <c r="D498" s="0" t="s">
        <v>417</v>
      </c>
      <c r="E498" s="0" t="s">
        <v>972</v>
      </c>
      <c r="F498" s="0" t="n">
        <v>2</v>
      </c>
      <c r="G498" s="0" t="n">
        <f aca="false">IF(AND($H498&gt;-1,$H498&lt;85),$H498+1,$H498-85)</f>
        <v>47</v>
      </c>
      <c r="H498" s="0" t="n">
        <v>46</v>
      </c>
    </row>
    <row r="499" customFormat="false" ht="13.8" hidden="false" customHeight="false" outlineLevel="0" collapsed="false">
      <c r="A499" s="0" t="n">
        <v>2</v>
      </c>
      <c r="B499" s="0" t="n">
        <v>138</v>
      </c>
      <c r="C499" s="0" t="n">
        <v>1</v>
      </c>
      <c r="D499" s="0" t="s">
        <v>403</v>
      </c>
      <c r="E499" s="0" t="s">
        <v>973</v>
      </c>
      <c r="F499" s="0" t="n">
        <v>2</v>
      </c>
      <c r="G499" s="0" t="n">
        <f aca="false">IF(AND($H499&gt;-1,$H499&lt;85),$H499+1,$H499-85)</f>
        <v>41</v>
      </c>
      <c r="H499" s="0" t="n">
        <v>40</v>
      </c>
    </row>
    <row r="500" customFormat="false" ht="13.8" hidden="false" customHeight="false" outlineLevel="0" collapsed="false">
      <c r="A500" s="0" t="n">
        <v>2</v>
      </c>
      <c r="B500" s="0" t="n">
        <v>139</v>
      </c>
      <c r="C500" s="0" t="n">
        <v>1</v>
      </c>
      <c r="D500" s="0" t="s">
        <v>491</v>
      </c>
      <c r="E500" s="0" t="s">
        <v>974</v>
      </c>
      <c r="F500" s="0" t="n">
        <v>2</v>
      </c>
      <c r="G500" s="0" t="n">
        <f aca="false">IF(AND($H500&gt;-1,$H500&lt;85),$H500+1,$H500-85)</f>
        <v>29</v>
      </c>
      <c r="H500" s="0" t="n">
        <v>28</v>
      </c>
    </row>
    <row r="501" customFormat="false" ht="13.8" hidden="false" customHeight="false" outlineLevel="0" collapsed="false">
      <c r="A501" s="0" t="n">
        <v>2</v>
      </c>
      <c r="B501" s="0" t="n">
        <v>140</v>
      </c>
      <c r="C501" s="0" t="n">
        <v>1</v>
      </c>
      <c r="D501" s="0" t="s">
        <v>493</v>
      </c>
      <c r="E501" s="0" t="s">
        <v>975</v>
      </c>
      <c r="F501" s="0" t="n">
        <v>2</v>
      </c>
      <c r="G501" s="0" t="n">
        <f aca="false">IF(AND($H501&gt;-1,$H501&lt;85),$H501+1,$H501-85)</f>
        <v>17</v>
      </c>
      <c r="H501" s="0" t="n">
        <v>16</v>
      </c>
    </row>
    <row r="502" customFormat="false" ht="13.8" hidden="false" customHeight="false" outlineLevel="0" collapsed="false">
      <c r="A502" s="0" t="n">
        <v>2</v>
      </c>
      <c r="B502" s="0" t="n">
        <v>141</v>
      </c>
      <c r="E502" s="0" t="s">
        <v>976</v>
      </c>
      <c r="G502" s="0" t="n">
        <f aca="false">IF(AND($H502&gt;-1,$H502&lt;85),$H502+1,$H502-85)</f>
        <v>1</v>
      </c>
    </row>
    <row r="503" customFormat="false" ht="13.8" hidden="false" customHeight="false" outlineLevel="0" collapsed="false">
      <c r="A503" s="0" t="n">
        <v>2</v>
      </c>
      <c r="B503" s="0" t="n">
        <v>142</v>
      </c>
      <c r="E503" s="0" t="s">
        <v>977</v>
      </c>
      <c r="G503" s="0" t="n">
        <f aca="false">IF(AND($H503&gt;-1,$H503&lt;85),$H503+1,$H503-85)</f>
        <v>1</v>
      </c>
    </row>
    <row r="504" customFormat="false" ht="13.8" hidden="false" customHeight="false" outlineLevel="0" collapsed="false">
      <c r="A504" s="0" t="n">
        <v>2</v>
      </c>
      <c r="B504" s="0" t="n">
        <v>143</v>
      </c>
      <c r="C504" s="0" t="n">
        <v>1</v>
      </c>
      <c r="D504" s="0" t="s">
        <v>426</v>
      </c>
      <c r="E504" s="0" t="s">
        <v>978</v>
      </c>
      <c r="F504" s="0" t="n">
        <v>2</v>
      </c>
      <c r="G504" s="0" t="n">
        <f aca="false">IF(AND($H504&gt;-1,$H504&lt;85),$H504+1,$H504-85)</f>
        <v>42</v>
      </c>
      <c r="H504" s="0" t="n">
        <v>41</v>
      </c>
    </row>
    <row r="505" customFormat="false" ht="13.8" hidden="false" customHeight="false" outlineLevel="0" collapsed="false">
      <c r="A505" s="0" t="n">
        <v>2</v>
      </c>
      <c r="B505" s="0" t="n">
        <v>144</v>
      </c>
      <c r="C505" s="0" t="n">
        <v>1</v>
      </c>
      <c r="D505" s="0" t="s">
        <v>415</v>
      </c>
      <c r="E505" s="0" t="s">
        <v>979</v>
      </c>
      <c r="F505" s="0" t="n">
        <v>2</v>
      </c>
      <c r="G505" s="0" t="n">
        <f aca="false">IF(AND($H505&gt;-1,$H505&lt;85),$H505+1,$H505-85)</f>
        <v>46</v>
      </c>
      <c r="H505" s="0" t="n">
        <v>45</v>
      </c>
    </row>
    <row r="506" customFormat="false" ht="13.8" hidden="false" customHeight="false" outlineLevel="0" collapsed="false">
      <c r="A506" s="0" t="n">
        <v>2</v>
      </c>
      <c r="B506" s="0" t="n">
        <v>145</v>
      </c>
      <c r="C506" s="0" t="n">
        <v>1</v>
      </c>
      <c r="D506" s="0" t="s">
        <v>501</v>
      </c>
      <c r="E506" s="0" t="s">
        <v>980</v>
      </c>
      <c r="F506" s="0" t="n">
        <v>2</v>
      </c>
      <c r="G506" s="0" t="n">
        <f aca="false">IF(AND($H506&gt;-1,$H506&lt;85),$H506+1,$H506-85)</f>
        <v>18</v>
      </c>
      <c r="H506" s="0" t="n">
        <v>17</v>
      </c>
    </row>
    <row r="507" customFormat="false" ht="13.8" hidden="false" customHeight="false" outlineLevel="0" collapsed="false">
      <c r="A507" s="0" t="n">
        <v>2</v>
      </c>
      <c r="B507" s="0" t="n">
        <v>146</v>
      </c>
      <c r="C507" s="0" t="n">
        <v>1</v>
      </c>
      <c r="D507" s="0" t="s">
        <v>503</v>
      </c>
      <c r="E507" s="0" t="s">
        <v>981</v>
      </c>
      <c r="F507" s="0" t="n">
        <v>2</v>
      </c>
      <c r="G507" s="0" t="n">
        <f aca="false">IF(AND($H507&gt;-1,$H507&lt;85),$H507+1,$H507-85)</f>
        <v>19</v>
      </c>
      <c r="H507" s="0" t="n">
        <v>18</v>
      </c>
    </row>
    <row r="508" customFormat="false" ht="13.8" hidden="false" customHeight="false" outlineLevel="0" collapsed="false">
      <c r="A508" s="0" t="n">
        <v>2</v>
      </c>
      <c r="B508" s="0" t="n">
        <v>147</v>
      </c>
      <c r="E508" s="0" t="s">
        <v>590</v>
      </c>
      <c r="G508" s="0" t="n">
        <f aca="false">IF(AND($H508&gt;-1,$H508&lt;85),$H508+1,$H508-85)</f>
        <v>1</v>
      </c>
    </row>
    <row r="509" customFormat="false" ht="13.8" hidden="false" customHeight="false" outlineLevel="0" collapsed="false">
      <c r="A509" s="0" t="n">
        <v>2</v>
      </c>
      <c r="B509" s="0" t="n">
        <v>148</v>
      </c>
      <c r="E509" s="0" t="s">
        <v>590</v>
      </c>
      <c r="G509" s="0" t="n">
        <f aca="false">IF(AND($H509&gt;-1,$H509&lt;85),$H509+1,$H509-85)</f>
        <v>1</v>
      </c>
    </row>
    <row r="510" customFormat="false" ht="13.8" hidden="false" customHeight="false" outlineLevel="0" collapsed="false">
      <c r="A510" s="0" t="n">
        <v>2</v>
      </c>
      <c r="B510" s="0" t="n">
        <v>149</v>
      </c>
      <c r="C510" s="0" t="n">
        <v>1</v>
      </c>
      <c r="D510" s="0" t="s">
        <v>435</v>
      </c>
      <c r="E510" s="0" t="s">
        <v>982</v>
      </c>
      <c r="F510" s="0" t="n">
        <v>3</v>
      </c>
      <c r="G510" s="0" t="n">
        <f aca="false">IF(AND($H510&gt;-1,$H510&lt;85),$H510+1,$H510-85)</f>
        <v>33</v>
      </c>
      <c r="H510" s="0" t="n">
        <v>118</v>
      </c>
    </row>
    <row r="511" customFormat="false" ht="13.8" hidden="false" customHeight="false" outlineLevel="0" collapsed="false">
      <c r="A511" s="0" t="n">
        <v>2</v>
      </c>
      <c r="B511" s="0" t="n">
        <v>150</v>
      </c>
      <c r="C511" s="0" t="n">
        <v>1</v>
      </c>
      <c r="D511" s="0" t="s">
        <v>424</v>
      </c>
      <c r="E511" s="0" t="s">
        <v>983</v>
      </c>
      <c r="F511" s="0" t="n">
        <v>2</v>
      </c>
      <c r="G511" s="0" t="n">
        <f aca="false">IF(AND($H511&gt;-1,$H511&lt;85),$H511+1,$H511-85)</f>
        <v>43</v>
      </c>
      <c r="H511" s="0" t="n">
        <v>42</v>
      </c>
    </row>
    <row r="512" customFormat="false" ht="13.8" hidden="false" customHeight="false" outlineLevel="0" collapsed="false">
      <c r="A512" s="0" t="n">
        <v>2</v>
      </c>
      <c r="B512" s="0" t="n">
        <v>151</v>
      </c>
      <c r="C512" s="0" t="n">
        <v>1</v>
      </c>
      <c r="D512" s="0" t="s">
        <v>511</v>
      </c>
      <c r="E512" s="0" t="s">
        <v>984</v>
      </c>
      <c r="F512" s="0" t="n">
        <v>3</v>
      </c>
      <c r="G512" s="0" t="n">
        <f aca="false">IF(AND($H512&gt;-1,$H512&lt;85),$H512+1,$H512-85)</f>
        <v>60</v>
      </c>
      <c r="H512" s="0" t="n">
        <v>145</v>
      </c>
    </row>
    <row r="513" customFormat="false" ht="13.8" hidden="false" customHeight="false" outlineLevel="0" collapsed="false">
      <c r="A513" s="0" t="n">
        <v>2</v>
      </c>
      <c r="B513" s="0" t="n">
        <v>152</v>
      </c>
      <c r="C513" s="0" t="n">
        <v>1</v>
      </c>
      <c r="D513" s="0" t="s">
        <v>513</v>
      </c>
      <c r="E513" s="0" t="s">
        <v>985</v>
      </c>
      <c r="F513" s="0" t="n">
        <v>2</v>
      </c>
      <c r="G513" s="0" t="n">
        <f aca="false">IF(AND($H513&gt;-1,$H513&lt;85),$H513+1,$H513-85)</f>
        <v>51</v>
      </c>
      <c r="H513" s="0" t="n">
        <v>50</v>
      </c>
    </row>
    <row r="514" customFormat="false" ht="13.8" hidden="false" customHeight="false" outlineLevel="0" collapsed="false">
      <c r="A514" s="0" t="n">
        <v>2</v>
      </c>
      <c r="B514" s="0" t="n">
        <v>153</v>
      </c>
      <c r="E514" s="0" t="s">
        <v>986</v>
      </c>
      <c r="G514" s="0" t="n">
        <f aca="false">IF(AND($H514&gt;-1,$H514&lt;85),$H514+1,$H514-85)</f>
        <v>1</v>
      </c>
    </row>
    <row r="515" customFormat="false" ht="13.8" hidden="false" customHeight="false" outlineLevel="0" collapsed="false">
      <c r="A515" s="0" t="n">
        <v>2</v>
      </c>
      <c r="B515" s="0" t="n">
        <v>154</v>
      </c>
      <c r="G515" s="0" t="n">
        <f aca="false">IF(AND($H515&gt;-1,$H515&lt;85),$H515+1,$H515-85)</f>
        <v>1</v>
      </c>
    </row>
    <row r="516" customFormat="false" ht="13.8" hidden="false" customHeight="false" outlineLevel="0" collapsed="false">
      <c r="A516" s="0" t="n">
        <v>2</v>
      </c>
      <c r="B516" s="0" t="n">
        <v>155</v>
      </c>
      <c r="C516" s="0" t="n">
        <v>1</v>
      </c>
      <c r="D516" s="0" t="s">
        <v>445</v>
      </c>
      <c r="E516" s="0" t="s">
        <v>987</v>
      </c>
      <c r="F516" s="0" t="n">
        <v>3</v>
      </c>
      <c r="G516" s="0" t="n">
        <f aca="false">IF(AND($H516&gt;-1,$H516&lt;85),$H516+1,$H516-85)</f>
        <v>31</v>
      </c>
      <c r="H516" s="0" t="n">
        <v>116</v>
      </c>
    </row>
    <row r="517" customFormat="false" ht="13.8" hidden="false" customHeight="false" outlineLevel="0" collapsed="false">
      <c r="A517" s="0" t="n">
        <v>2</v>
      </c>
      <c r="B517" s="0" t="n">
        <v>156</v>
      </c>
      <c r="C517" s="0" t="n">
        <v>1</v>
      </c>
      <c r="D517" s="0" t="s">
        <v>433</v>
      </c>
      <c r="E517" s="0" t="s">
        <v>988</v>
      </c>
      <c r="F517" s="0" t="n">
        <v>3</v>
      </c>
      <c r="G517" s="0" t="n">
        <f aca="false">IF(AND($H517&gt;-1,$H517&lt;85),$H517+1,$H517-85)</f>
        <v>34</v>
      </c>
      <c r="H517" s="0" t="n">
        <v>119</v>
      </c>
    </row>
    <row r="518" customFormat="false" ht="13.8" hidden="false" customHeight="false" outlineLevel="0" collapsed="false">
      <c r="A518" s="0" t="n">
        <v>2</v>
      </c>
      <c r="B518" s="0" t="n">
        <v>157</v>
      </c>
      <c r="C518" s="0" t="n">
        <v>1</v>
      </c>
      <c r="D518" s="0" t="s">
        <v>521</v>
      </c>
      <c r="E518" s="0" t="s">
        <v>989</v>
      </c>
      <c r="F518" s="0" t="n">
        <v>3</v>
      </c>
      <c r="G518" s="0" t="n">
        <f aca="false">IF(AND($H518&gt;-1,$H518&lt;85),$H518+1,$H518-85)</f>
        <v>85</v>
      </c>
      <c r="H518" s="0" t="n">
        <v>170</v>
      </c>
    </row>
    <row r="519" customFormat="false" ht="13.8" hidden="false" customHeight="false" outlineLevel="0" collapsed="false">
      <c r="A519" s="0" t="n">
        <v>2</v>
      </c>
      <c r="B519" s="0" t="n">
        <v>158</v>
      </c>
      <c r="C519" s="0" t="n">
        <v>1</v>
      </c>
      <c r="D519" s="0" t="s">
        <v>523</v>
      </c>
      <c r="E519" s="0" t="s">
        <v>990</v>
      </c>
      <c r="F519" s="0" t="n">
        <v>2</v>
      </c>
      <c r="G519" s="0" t="n">
        <f aca="false">IF(AND($H519&gt;-1,$H519&lt;85),$H519+1,$H519-85)</f>
        <v>6</v>
      </c>
      <c r="H519" s="0" t="n">
        <v>5</v>
      </c>
    </row>
    <row r="520" customFormat="false" ht="13.8" hidden="false" customHeight="false" outlineLevel="0" collapsed="false">
      <c r="A520" s="0" t="n">
        <v>2</v>
      </c>
      <c r="B520" s="0" t="n">
        <v>159</v>
      </c>
      <c r="E520" s="0" t="s">
        <v>991</v>
      </c>
      <c r="G520" s="0" t="n">
        <f aca="false">IF(AND($H520&gt;-1,$H520&lt;85),$H520+1,$H520-85)</f>
        <v>1</v>
      </c>
    </row>
    <row r="521" customFormat="false" ht="13.8" hidden="false" customHeight="false" outlineLevel="0" collapsed="false">
      <c r="A521" s="0" t="n">
        <v>2</v>
      </c>
      <c r="B521" s="0" t="n">
        <v>160</v>
      </c>
      <c r="G521" s="0" t="n">
        <f aca="false">IF(AND($H521&gt;-1,$H521&lt;85),$H521+1,$H521-85)</f>
        <v>1</v>
      </c>
    </row>
    <row r="522" customFormat="false" ht="13.8" hidden="false" customHeight="false" outlineLevel="0" collapsed="false">
      <c r="A522" s="0" t="n">
        <v>2</v>
      </c>
      <c r="B522" s="0" t="n">
        <v>161</v>
      </c>
      <c r="C522" s="0" t="n">
        <v>1</v>
      </c>
      <c r="D522" s="0" t="s">
        <v>454</v>
      </c>
      <c r="E522" s="0" t="s">
        <v>992</v>
      </c>
      <c r="F522" s="0" t="n">
        <v>3</v>
      </c>
      <c r="G522" s="0" t="n">
        <f aca="false">IF(AND($H522&gt;-1,$H522&lt;85),$H522+1,$H522-85)</f>
        <v>36</v>
      </c>
      <c r="H522" s="0" t="n">
        <v>121</v>
      </c>
    </row>
    <row r="523" customFormat="false" ht="13.8" hidden="false" customHeight="false" outlineLevel="0" collapsed="false">
      <c r="A523" s="0" t="n">
        <v>2</v>
      </c>
      <c r="B523" s="0" t="n">
        <v>162</v>
      </c>
      <c r="C523" s="0" t="n">
        <v>1</v>
      </c>
      <c r="D523" s="0" t="s">
        <v>443</v>
      </c>
      <c r="E523" s="0" t="s">
        <v>993</v>
      </c>
      <c r="F523" s="0" t="n">
        <v>3</v>
      </c>
      <c r="G523" s="0" t="n">
        <f aca="false">IF(AND($H523&gt;-1,$H523&lt;85),$H523+1,$H523-85)</f>
        <v>32</v>
      </c>
      <c r="H523" s="0" t="n">
        <v>117</v>
      </c>
    </row>
    <row r="524" customFormat="false" ht="13.8" hidden="false" customHeight="false" outlineLevel="0" collapsed="false">
      <c r="A524" s="0" t="n">
        <v>2</v>
      </c>
      <c r="B524" s="0" t="n">
        <v>163</v>
      </c>
      <c r="C524" s="0" t="n">
        <v>1</v>
      </c>
      <c r="D524" s="0" t="s">
        <v>835</v>
      </c>
      <c r="E524" s="0" t="s">
        <v>994</v>
      </c>
      <c r="F524" s="0" t="n">
        <v>2</v>
      </c>
      <c r="G524" s="0" t="n">
        <f aca="false">IF(AND($H524&gt;-1,$H524&lt;85),$H524+1,$H524-85)</f>
        <v>27</v>
      </c>
      <c r="H524" s="0" t="n">
        <v>26</v>
      </c>
    </row>
    <row r="525" customFormat="false" ht="13.8" hidden="false" customHeight="false" outlineLevel="0" collapsed="false">
      <c r="A525" s="0" t="n">
        <v>2</v>
      </c>
      <c r="B525" s="0" t="n">
        <v>164</v>
      </c>
      <c r="C525" s="0" t="n">
        <v>1</v>
      </c>
      <c r="D525" s="0" t="s">
        <v>837</v>
      </c>
      <c r="E525" s="0" t="s">
        <v>995</v>
      </c>
      <c r="F525" s="0" t="n">
        <v>2</v>
      </c>
      <c r="G525" s="0" t="n">
        <f aca="false">IF(AND($H525&gt;-1,$H525&lt;85),$H525+1,$H525-85)</f>
        <v>35</v>
      </c>
      <c r="H525" s="0" t="n">
        <v>34</v>
      </c>
    </row>
    <row r="526" customFormat="false" ht="13.8" hidden="false" customHeight="false" outlineLevel="0" collapsed="false">
      <c r="A526" s="0" t="n">
        <v>2</v>
      </c>
      <c r="B526" s="0" t="n">
        <v>165</v>
      </c>
      <c r="E526" s="0" t="s">
        <v>423</v>
      </c>
      <c r="G526" s="0" t="n">
        <f aca="false">IF(AND($H526&gt;-1,$H526&lt;85),$H526+1,$H526-85)</f>
        <v>1</v>
      </c>
    </row>
    <row r="527" customFormat="false" ht="13.8" hidden="false" customHeight="false" outlineLevel="0" collapsed="false">
      <c r="A527" s="0" t="n">
        <v>2</v>
      </c>
      <c r="B527" s="0" t="n">
        <v>166</v>
      </c>
      <c r="E527" s="0" t="s">
        <v>423</v>
      </c>
      <c r="G527" s="0" t="n">
        <f aca="false">IF(AND($H527&gt;-1,$H527&lt;85),$H527+1,$H527-85)</f>
        <v>1</v>
      </c>
    </row>
    <row r="528" customFormat="false" ht="13.8" hidden="false" customHeight="false" outlineLevel="0" collapsed="false">
      <c r="A528" s="0" t="n">
        <v>2</v>
      </c>
      <c r="B528" s="0" t="n">
        <v>167</v>
      </c>
      <c r="C528" s="0" t="n">
        <v>1</v>
      </c>
      <c r="D528" s="0" t="s">
        <v>463</v>
      </c>
      <c r="E528" s="0" t="s">
        <v>996</v>
      </c>
      <c r="F528" s="0" t="n">
        <v>3</v>
      </c>
      <c r="G528" s="0" t="n">
        <f aca="false">IF(AND($H528&gt;-1,$H528&lt;85),$H528+1,$H528-85)</f>
        <v>43</v>
      </c>
      <c r="H528" s="0" t="n">
        <v>128</v>
      </c>
    </row>
    <row r="529" customFormat="false" ht="13.8" hidden="false" customHeight="false" outlineLevel="0" collapsed="false">
      <c r="A529" s="0" t="n">
        <v>2</v>
      </c>
      <c r="B529" s="0" t="n">
        <v>168</v>
      </c>
      <c r="C529" s="0" t="n">
        <v>1</v>
      </c>
      <c r="D529" s="0" t="s">
        <v>452</v>
      </c>
      <c r="E529" s="0" t="s">
        <v>997</v>
      </c>
      <c r="F529" s="0" t="n">
        <v>3</v>
      </c>
      <c r="G529" s="0" t="n">
        <f aca="false">IF(AND($H529&gt;-1,$H529&lt;85),$H529+1,$H529-85)</f>
        <v>42</v>
      </c>
      <c r="H529" s="0" t="n">
        <v>127</v>
      </c>
    </row>
    <row r="530" customFormat="false" ht="13.8" hidden="false" customHeight="false" outlineLevel="0" collapsed="false">
      <c r="A530" s="0" t="n">
        <v>2</v>
      </c>
      <c r="B530" s="0" t="n">
        <v>169</v>
      </c>
      <c r="C530" s="0" t="n">
        <v>1</v>
      </c>
      <c r="D530" s="0" t="s">
        <v>843</v>
      </c>
      <c r="E530" s="0" t="s">
        <v>998</v>
      </c>
      <c r="F530" s="0" t="n">
        <v>2</v>
      </c>
      <c r="G530" s="0" t="n">
        <f aca="false">IF(AND($H530&gt;-1,$H530&lt;85),$H530+1,$H530-85)</f>
        <v>22</v>
      </c>
      <c r="H530" s="0" t="n">
        <v>21</v>
      </c>
    </row>
    <row r="531" customFormat="false" ht="13.8" hidden="false" customHeight="false" outlineLevel="0" collapsed="false">
      <c r="A531" s="0" t="n">
        <v>2</v>
      </c>
      <c r="B531" s="0" t="n">
        <v>170</v>
      </c>
      <c r="C531" s="0" t="n">
        <v>1</v>
      </c>
      <c r="D531" s="0" t="s">
        <v>845</v>
      </c>
      <c r="E531" s="0" t="s">
        <v>999</v>
      </c>
      <c r="F531" s="0" t="n">
        <v>2</v>
      </c>
      <c r="G531" s="0" t="n">
        <f aca="false">IF(AND($H531&gt;-1,$H531&lt;85),$H531+1,$H531-85)</f>
        <v>36</v>
      </c>
      <c r="H531" s="0" t="n">
        <v>35</v>
      </c>
    </row>
    <row r="532" customFormat="false" ht="13.8" hidden="false" customHeight="false" outlineLevel="0" collapsed="false">
      <c r="A532" s="0" t="n">
        <v>2</v>
      </c>
      <c r="B532" s="0" t="n">
        <v>171</v>
      </c>
      <c r="C532" s="0" t="n">
        <v>1</v>
      </c>
      <c r="D532" s="0" t="s">
        <v>847</v>
      </c>
      <c r="E532" s="0" t="s">
        <v>1000</v>
      </c>
      <c r="F532" s="0" t="n">
        <v>2</v>
      </c>
      <c r="G532" s="0" t="n">
        <f aca="false">IF(AND($H532&gt;-1,$H532&lt;85),$H532+1,$H532-85)</f>
        <v>37</v>
      </c>
      <c r="H532" s="0" t="n">
        <v>36</v>
      </c>
    </row>
    <row r="533" customFormat="false" ht="13.8" hidden="false" customHeight="false" outlineLevel="0" collapsed="false">
      <c r="A533" s="0" t="n">
        <v>2</v>
      </c>
      <c r="B533" s="0" t="n">
        <v>172</v>
      </c>
      <c r="C533" s="0" t="n">
        <v>1</v>
      </c>
      <c r="D533" s="0" t="s">
        <v>479</v>
      </c>
      <c r="E533" s="0" t="s">
        <v>1001</v>
      </c>
      <c r="F533" s="0" t="n">
        <v>2</v>
      </c>
      <c r="G533" s="0" t="n">
        <f aca="false">IF(AND($H533&gt;-1,$H533&lt;85),$H533+1,$H533-85)</f>
        <v>16</v>
      </c>
      <c r="H533" s="0" t="n">
        <v>15</v>
      </c>
    </row>
    <row r="534" customFormat="false" ht="13.8" hidden="false" customHeight="false" outlineLevel="0" collapsed="false">
      <c r="A534" s="0" t="n">
        <v>2</v>
      </c>
      <c r="B534" s="0" t="n">
        <v>173</v>
      </c>
      <c r="C534" s="0" t="n">
        <v>1</v>
      </c>
      <c r="D534" s="0" t="s">
        <v>472</v>
      </c>
      <c r="E534" s="0" t="s">
        <v>1002</v>
      </c>
      <c r="F534" s="0" t="n">
        <v>3</v>
      </c>
      <c r="G534" s="0" t="n">
        <f aca="false">IF(AND($H534&gt;-1,$H534&lt;85),$H534+1,$H534-85)</f>
        <v>40</v>
      </c>
      <c r="H534" s="0" t="n">
        <v>125</v>
      </c>
    </row>
    <row r="535" customFormat="false" ht="13.8" hidden="false" customHeight="false" outlineLevel="0" collapsed="false">
      <c r="A535" s="0" t="n">
        <v>2</v>
      </c>
      <c r="B535" s="0" t="n">
        <v>174</v>
      </c>
      <c r="C535" s="0" t="n">
        <v>1</v>
      </c>
      <c r="D535" s="0" t="s">
        <v>461</v>
      </c>
      <c r="E535" s="0" t="s">
        <v>1003</v>
      </c>
      <c r="F535" s="0" t="n">
        <v>3</v>
      </c>
      <c r="G535" s="0" t="n">
        <f aca="false">IF(AND($H535&gt;-1,$H535&lt;85),$H535+1,$H535-85)</f>
        <v>35</v>
      </c>
      <c r="H535" s="0" t="n">
        <v>120</v>
      </c>
    </row>
    <row r="536" customFormat="false" ht="13.8" hidden="false" customHeight="false" outlineLevel="0" collapsed="false">
      <c r="A536" s="0" t="n">
        <v>2</v>
      </c>
      <c r="B536" s="0" t="n">
        <v>175</v>
      </c>
      <c r="C536" s="0" t="n">
        <v>1</v>
      </c>
      <c r="D536" s="0" t="s">
        <v>855</v>
      </c>
      <c r="E536" s="0" t="s">
        <v>1004</v>
      </c>
      <c r="F536" s="0" t="n">
        <v>2</v>
      </c>
      <c r="G536" s="0" t="n">
        <f aca="false">IF(AND($H536&gt;-1,$H536&lt;85),$H536+1,$H536-85)</f>
        <v>33</v>
      </c>
      <c r="H536" s="0" t="n">
        <v>32</v>
      </c>
    </row>
    <row r="537" customFormat="false" ht="13.8" hidden="false" customHeight="false" outlineLevel="0" collapsed="false">
      <c r="A537" s="0" t="n">
        <v>2</v>
      </c>
      <c r="B537" s="0" t="n">
        <v>176</v>
      </c>
      <c r="C537" s="0" t="n">
        <v>1</v>
      </c>
      <c r="D537" s="0" t="s">
        <v>857</v>
      </c>
      <c r="E537" s="0" t="s">
        <v>1005</v>
      </c>
      <c r="F537" s="0" t="n">
        <v>3</v>
      </c>
      <c r="G537" s="0" t="n">
        <f aca="false">IF(AND($H537&gt;-1,$H537&lt;85),$H537+1,$H537-85)</f>
        <v>82</v>
      </c>
      <c r="H537" s="0" t="n">
        <v>167</v>
      </c>
    </row>
    <row r="538" customFormat="false" ht="13.8" hidden="false" customHeight="false" outlineLevel="0" collapsed="false">
      <c r="A538" s="0" t="n">
        <v>2</v>
      </c>
      <c r="B538" s="0" t="n">
        <v>177</v>
      </c>
      <c r="C538" s="0" t="n">
        <v>1</v>
      </c>
      <c r="D538" s="0" t="s">
        <v>859</v>
      </c>
      <c r="E538" s="0" t="s">
        <v>1006</v>
      </c>
      <c r="F538" s="0" t="n">
        <v>2</v>
      </c>
      <c r="G538" s="0" t="n">
        <f aca="false">IF(AND($H538&gt;-1,$H538&lt;85),$H538+1,$H538-85)</f>
        <v>23</v>
      </c>
      <c r="H538" s="0" t="n">
        <v>22</v>
      </c>
    </row>
    <row r="539" customFormat="false" ht="13.8" hidden="false" customHeight="false" outlineLevel="0" collapsed="false">
      <c r="A539" s="0" t="n">
        <v>2</v>
      </c>
      <c r="B539" s="0" t="n">
        <v>178</v>
      </c>
      <c r="C539" s="0" t="n">
        <v>1</v>
      </c>
      <c r="D539" s="0" t="s">
        <v>489</v>
      </c>
      <c r="E539" s="0" t="s">
        <v>1007</v>
      </c>
      <c r="F539" s="0" t="n">
        <v>3</v>
      </c>
      <c r="G539" s="0" t="n">
        <f aca="false">IF(AND($H539&gt;-1,$H539&lt;85),$H539+1,$H539-85)</f>
        <v>41</v>
      </c>
      <c r="H539" s="0" t="n">
        <v>126</v>
      </c>
    </row>
    <row r="540" customFormat="false" ht="13.8" hidden="false" customHeight="false" outlineLevel="0" collapsed="false">
      <c r="A540" s="0" t="n">
        <v>2</v>
      </c>
      <c r="B540" s="0" t="n">
        <v>179</v>
      </c>
      <c r="C540" s="0" t="n">
        <v>1</v>
      </c>
      <c r="D540" s="0" t="s">
        <v>481</v>
      </c>
      <c r="E540" s="0" t="s">
        <v>1008</v>
      </c>
      <c r="F540" s="0" t="n">
        <v>2</v>
      </c>
      <c r="G540" s="0" t="n">
        <f aca="false">IF(AND($H540&gt;-1,$H540&lt;85),$H540+1,$H540-85)</f>
        <v>15</v>
      </c>
      <c r="H540" s="0" t="n">
        <v>14</v>
      </c>
    </row>
    <row r="541" customFormat="false" ht="13.8" hidden="false" customHeight="false" outlineLevel="0" collapsed="false">
      <c r="A541" s="0" t="n">
        <v>2</v>
      </c>
      <c r="B541" s="0" t="n">
        <v>180</v>
      </c>
      <c r="C541" s="0" t="n">
        <v>1</v>
      </c>
      <c r="D541" s="0" t="s">
        <v>470</v>
      </c>
      <c r="E541" s="0" t="s">
        <v>1009</v>
      </c>
      <c r="F541" s="0" t="n">
        <v>3</v>
      </c>
      <c r="G541" s="0" t="n">
        <f aca="false">IF(AND($H541&gt;-1,$H541&lt;85),$H541+1,$H541-85)</f>
        <v>39</v>
      </c>
      <c r="H541" s="0" t="n">
        <v>124</v>
      </c>
    </row>
    <row r="542" customFormat="false" ht="13.8" hidden="false" customHeight="false" outlineLevel="0" collapsed="false">
      <c r="A542" s="0" t="n">
        <v>3</v>
      </c>
      <c r="B542" s="0" t="n">
        <v>1</v>
      </c>
      <c r="C542" s="0" t="n">
        <v>2</v>
      </c>
      <c r="D542" s="0" t="s">
        <v>783</v>
      </c>
      <c r="E542" s="0" t="s">
        <v>1010</v>
      </c>
      <c r="F542" s="0" t="n">
        <v>5</v>
      </c>
      <c r="G542" s="0" t="n">
        <f aca="false">IF(AND($H542&gt;-1,$H542&lt;85),$H542+1,$H542-85)</f>
        <v>77</v>
      </c>
      <c r="H542" s="0" t="n">
        <v>162</v>
      </c>
    </row>
    <row r="543" customFormat="false" ht="13.8" hidden="false" customHeight="false" outlineLevel="0" collapsed="false">
      <c r="A543" s="0" t="n">
        <v>3</v>
      </c>
      <c r="B543" s="0" t="n">
        <v>2</v>
      </c>
      <c r="C543" s="0" t="n">
        <v>2</v>
      </c>
      <c r="D543" s="0" t="s">
        <v>781</v>
      </c>
      <c r="E543" s="0" t="s">
        <v>1011</v>
      </c>
      <c r="F543" s="0" t="n">
        <v>5</v>
      </c>
      <c r="G543" s="0" t="n">
        <f aca="false">IF(AND($H543&gt;-1,$H543&lt;85),$H543+1,$H543-85)</f>
        <v>78</v>
      </c>
      <c r="H543" s="0" t="n">
        <v>163</v>
      </c>
    </row>
    <row r="544" customFormat="false" ht="13.8" hidden="false" customHeight="false" outlineLevel="0" collapsed="false">
      <c r="A544" s="0" t="n">
        <v>3</v>
      </c>
      <c r="B544" s="0" t="n">
        <v>3</v>
      </c>
      <c r="C544" s="0" t="n">
        <v>2</v>
      </c>
      <c r="D544" s="0" t="s">
        <v>792</v>
      </c>
      <c r="E544" s="0" t="s">
        <v>1012</v>
      </c>
      <c r="F544" s="0" t="n">
        <v>5</v>
      </c>
      <c r="G544" s="0" t="n">
        <f aca="false">IF(AND($H544&gt;-1,$H544&lt;85),$H544+1,$H544-85)</f>
        <v>74</v>
      </c>
      <c r="H544" s="0" t="n">
        <v>159</v>
      </c>
    </row>
    <row r="545" customFormat="false" ht="13.8" hidden="false" customHeight="false" outlineLevel="0" collapsed="false">
      <c r="A545" s="0" t="n">
        <v>3</v>
      </c>
      <c r="B545" s="0" t="n">
        <v>4</v>
      </c>
      <c r="C545" s="0" t="n">
        <v>2</v>
      </c>
      <c r="D545" s="0" t="s">
        <v>776</v>
      </c>
      <c r="E545" s="0" t="s">
        <v>1013</v>
      </c>
      <c r="F545" s="0" t="n">
        <v>4</v>
      </c>
      <c r="G545" s="0" t="n">
        <f aca="false">IF(AND($H545&gt;-1,$H545&lt;85),$H545+1,$H545-85)</f>
        <v>65</v>
      </c>
      <c r="H545" s="0" t="n">
        <v>64</v>
      </c>
    </row>
    <row r="546" customFormat="false" ht="13.8" hidden="false" customHeight="false" outlineLevel="0" collapsed="false">
      <c r="A546" s="0" t="n">
        <v>3</v>
      </c>
      <c r="B546" s="0" t="n">
        <v>5</v>
      </c>
      <c r="C546" s="0" t="n">
        <v>2</v>
      </c>
      <c r="D546" s="0" t="s">
        <v>786</v>
      </c>
      <c r="E546" s="0" t="s">
        <v>1014</v>
      </c>
      <c r="F546" s="0" t="n">
        <v>5</v>
      </c>
      <c r="G546" s="0" t="n">
        <f aca="false">IF(AND($H546&gt;-1,$H546&lt;85),$H546+1,$H546-85)</f>
        <v>61</v>
      </c>
      <c r="H546" s="0" t="n">
        <v>146</v>
      </c>
    </row>
    <row r="547" customFormat="false" ht="13.8" hidden="false" customHeight="false" outlineLevel="0" collapsed="false">
      <c r="A547" s="0" t="n">
        <v>3</v>
      </c>
      <c r="B547" s="0" t="n">
        <v>6</v>
      </c>
      <c r="C547" s="0" t="n">
        <v>2</v>
      </c>
      <c r="D547" s="0" t="s">
        <v>788</v>
      </c>
      <c r="E547" s="0" t="s">
        <v>1015</v>
      </c>
      <c r="F547" s="0" t="n">
        <v>5</v>
      </c>
      <c r="G547" s="0" t="n">
        <f aca="false">IF(AND($H547&gt;-1,$H547&lt;85),$H547+1,$H547-85)</f>
        <v>59</v>
      </c>
      <c r="H547" s="0" t="n">
        <v>144</v>
      </c>
    </row>
    <row r="548" customFormat="false" ht="13.8" hidden="false" customHeight="false" outlineLevel="0" collapsed="false">
      <c r="A548" s="0" t="n">
        <v>3</v>
      </c>
      <c r="B548" s="0" t="n">
        <v>7</v>
      </c>
      <c r="C548" s="0" t="n">
        <v>2</v>
      </c>
      <c r="D548" s="0" t="s">
        <v>799</v>
      </c>
      <c r="E548" s="0" t="s">
        <v>1016</v>
      </c>
      <c r="F548" s="0" t="n">
        <v>5</v>
      </c>
      <c r="G548" s="0" t="n">
        <f aca="false">IF(AND($H548&gt;-1,$H548&lt;85),$H548+1,$H548-85)</f>
        <v>71</v>
      </c>
      <c r="H548" s="0" t="n">
        <v>156</v>
      </c>
    </row>
    <row r="549" customFormat="false" ht="13.8" hidden="false" customHeight="false" outlineLevel="0" collapsed="false">
      <c r="A549" s="0" t="n">
        <v>3</v>
      </c>
      <c r="B549" s="0" t="n">
        <v>8</v>
      </c>
      <c r="C549" s="0" t="n">
        <v>2</v>
      </c>
      <c r="D549" s="0" t="s">
        <v>790</v>
      </c>
      <c r="E549" s="0" t="s">
        <v>1017</v>
      </c>
      <c r="F549" s="0" t="n">
        <v>5</v>
      </c>
      <c r="G549" s="0" t="n">
        <f aca="false">IF(AND($H549&gt;-1,$H549&lt;85),$H549+1,$H549-85)</f>
        <v>73</v>
      </c>
      <c r="H549" s="0" t="n">
        <v>158</v>
      </c>
    </row>
    <row r="550" customFormat="false" ht="13.8" hidden="false" customHeight="false" outlineLevel="0" collapsed="false">
      <c r="A550" s="0" t="n">
        <v>3</v>
      </c>
      <c r="B550" s="0" t="n">
        <v>9</v>
      </c>
      <c r="C550" s="0" t="n">
        <v>2</v>
      </c>
      <c r="D550" s="0" t="s">
        <v>801</v>
      </c>
      <c r="E550" s="0" t="s">
        <v>1018</v>
      </c>
      <c r="F550" s="0" t="n">
        <v>5</v>
      </c>
      <c r="G550" s="0" t="n">
        <f aca="false">IF(AND($H550&gt;-1,$H550&lt;85),$H550+1,$H550-85)</f>
        <v>75</v>
      </c>
      <c r="H550" s="0" t="n">
        <v>160</v>
      </c>
    </row>
    <row r="551" customFormat="false" ht="13.8" hidden="false" customHeight="false" outlineLevel="0" collapsed="false">
      <c r="A551" s="0" t="n">
        <v>3</v>
      </c>
      <c r="B551" s="0" t="n">
        <v>10</v>
      </c>
      <c r="C551" s="0" t="n">
        <v>2</v>
      </c>
      <c r="D551" s="0" t="s">
        <v>778</v>
      </c>
      <c r="E551" s="0" t="s">
        <v>1019</v>
      </c>
      <c r="F551" s="0" t="n">
        <v>5</v>
      </c>
      <c r="G551" s="0" t="n">
        <f aca="false">IF(AND($H551&gt;-1,$H551&lt;85),$H551+1,$H551-85)</f>
        <v>62</v>
      </c>
      <c r="H551" s="0" t="n">
        <v>147</v>
      </c>
    </row>
    <row r="552" customFormat="false" ht="13.8" hidden="false" customHeight="false" outlineLevel="0" collapsed="false">
      <c r="A552" s="0" t="n">
        <v>3</v>
      </c>
      <c r="B552" s="0" t="n">
        <v>11</v>
      </c>
      <c r="C552" s="0" t="n">
        <v>2</v>
      </c>
      <c r="D552" s="0" t="s">
        <v>795</v>
      </c>
      <c r="E552" s="0" t="s">
        <v>1020</v>
      </c>
      <c r="F552" s="0" t="n">
        <v>5</v>
      </c>
      <c r="G552" s="0" t="n">
        <f aca="false">IF(AND($H552&gt;-1,$H552&lt;85),$H552+1,$H552-85)</f>
        <v>49</v>
      </c>
      <c r="H552" s="0" t="n">
        <v>134</v>
      </c>
    </row>
    <row r="553" customFormat="false" ht="13.8" hidden="false" customHeight="false" outlineLevel="0" collapsed="false">
      <c r="A553" s="0" t="n">
        <v>3</v>
      </c>
      <c r="B553" s="0" t="n">
        <v>12</v>
      </c>
      <c r="C553" s="0" t="n">
        <v>2</v>
      </c>
      <c r="D553" s="0" t="s">
        <v>797</v>
      </c>
      <c r="E553" s="0" t="s">
        <v>1021</v>
      </c>
      <c r="F553" s="0" t="n">
        <v>5</v>
      </c>
      <c r="G553" s="0" t="n">
        <f aca="false">IF(AND($H553&gt;-1,$H553&lt;85),$H553+1,$H553-85)</f>
        <v>58</v>
      </c>
      <c r="H553" s="0" t="n">
        <v>143</v>
      </c>
    </row>
    <row r="554" customFormat="false" ht="13.8" hidden="false" customHeight="false" outlineLevel="0" collapsed="false">
      <c r="A554" s="0" t="n">
        <v>3</v>
      </c>
      <c r="B554" s="0" t="n">
        <v>13</v>
      </c>
      <c r="C554" s="0" t="n">
        <v>2</v>
      </c>
      <c r="D554" s="0" t="s">
        <v>809</v>
      </c>
      <c r="E554" s="0" t="s">
        <v>1022</v>
      </c>
      <c r="F554" s="0" t="n">
        <v>5</v>
      </c>
      <c r="G554" s="0" t="n">
        <f aca="false">IF(AND($H554&gt;-1,$H554&lt;85),$H554+1,$H554-85)</f>
        <v>63</v>
      </c>
      <c r="H554" s="0" t="n">
        <v>148</v>
      </c>
    </row>
    <row r="555" customFormat="false" ht="13.8" hidden="false" customHeight="false" outlineLevel="0" collapsed="false">
      <c r="A555" s="0" t="n">
        <v>3</v>
      </c>
      <c r="B555" s="0" t="n">
        <v>14</v>
      </c>
      <c r="C555" s="0" t="n">
        <v>2</v>
      </c>
      <c r="D555" s="0" t="s">
        <v>811</v>
      </c>
      <c r="E555" s="0" t="s">
        <v>1023</v>
      </c>
      <c r="F555" s="0" t="n">
        <v>5</v>
      </c>
      <c r="G555" s="0" t="n">
        <f aca="false">IF(AND($H555&gt;-1,$H555&lt;85),$H555+1,$H555-85)</f>
        <v>72</v>
      </c>
      <c r="H555" s="0" t="n">
        <v>157</v>
      </c>
    </row>
    <row r="556" customFormat="false" ht="13.8" hidden="false" customHeight="false" outlineLevel="0" collapsed="false">
      <c r="A556" s="0" t="n">
        <v>3</v>
      </c>
      <c r="B556" s="0" t="n">
        <v>15</v>
      </c>
      <c r="E556" s="0" t="s">
        <v>423</v>
      </c>
      <c r="G556" s="0" t="n">
        <f aca="false">IF(AND($H556&gt;-1,$H556&lt;85),$H556+1,$H556-85)</f>
        <v>1</v>
      </c>
    </row>
    <row r="557" customFormat="false" ht="13.8" hidden="false" customHeight="false" outlineLevel="0" collapsed="false">
      <c r="A557" s="0" t="n">
        <v>3</v>
      </c>
      <c r="B557" s="0" t="n">
        <v>16</v>
      </c>
      <c r="E557" s="0" t="s">
        <v>423</v>
      </c>
      <c r="G557" s="0" t="n">
        <f aca="false">IF(AND($H557&gt;-1,$H557&lt;85),$H557+1,$H557-85)</f>
        <v>1</v>
      </c>
    </row>
    <row r="558" customFormat="false" ht="13.8" hidden="false" customHeight="false" outlineLevel="0" collapsed="false">
      <c r="A558" s="0" t="n">
        <v>3</v>
      </c>
      <c r="B558" s="0" t="n">
        <v>17</v>
      </c>
      <c r="C558" s="0" t="n">
        <v>2</v>
      </c>
      <c r="D558" s="0" t="s">
        <v>805</v>
      </c>
      <c r="E558" s="0" t="s">
        <v>1024</v>
      </c>
      <c r="F558" s="0" t="n">
        <v>5</v>
      </c>
      <c r="G558" s="0" t="n">
        <f aca="false">IF(AND($H558&gt;-1,$H558&lt;85),$H558+1,$H558-85)</f>
        <v>56</v>
      </c>
      <c r="H558" s="0" t="n">
        <v>141</v>
      </c>
    </row>
    <row r="559" customFormat="false" ht="13.8" hidden="false" customHeight="false" outlineLevel="0" collapsed="false">
      <c r="A559" s="0" t="n">
        <v>3</v>
      </c>
      <c r="B559" s="0" t="n">
        <v>18</v>
      </c>
      <c r="C559" s="0" t="n">
        <v>2</v>
      </c>
      <c r="D559" s="0" t="s">
        <v>807</v>
      </c>
      <c r="E559" s="0" t="s">
        <v>1025</v>
      </c>
      <c r="F559" s="0" t="n">
        <v>5</v>
      </c>
      <c r="G559" s="0" t="n">
        <f aca="false">IF(AND($H559&gt;-1,$H559&lt;85),$H559+1,$H559-85)</f>
        <v>48</v>
      </c>
      <c r="H559" s="0" t="n">
        <v>133</v>
      </c>
    </row>
    <row r="560" customFormat="false" ht="13.8" hidden="false" customHeight="false" outlineLevel="0" collapsed="false">
      <c r="A560" s="0" t="n">
        <v>3</v>
      </c>
      <c r="B560" s="0" t="n">
        <v>19</v>
      </c>
      <c r="C560" s="0" t="n">
        <v>2</v>
      </c>
      <c r="D560" s="0" t="s">
        <v>817</v>
      </c>
      <c r="E560" s="0" t="s">
        <v>1026</v>
      </c>
      <c r="F560" s="0" t="n">
        <v>5</v>
      </c>
      <c r="G560" s="0" t="n">
        <f aca="false">IF(AND($H560&gt;-1,$H560&lt;85),$H560+1,$H560-85)</f>
        <v>64</v>
      </c>
      <c r="H560" s="0" t="n">
        <v>149</v>
      </c>
    </row>
    <row r="561" customFormat="false" ht="13.8" hidden="false" customHeight="false" outlineLevel="0" collapsed="false">
      <c r="A561" s="0" t="n">
        <v>3</v>
      </c>
      <c r="B561" s="0" t="n">
        <v>20</v>
      </c>
      <c r="C561" s="0" t="n">
        <v>2</v>
      </c>
      <c r="D561" s="0" t="s">
        <v>819</v>
      </c>
      <c r="E561" s="0" t="s">
        <v>1027</v>
      </c>
      <c r="F561" s="0" t="n">
        <v>5</v>
      </c>
      <c r="G561" s="0" t="n">
        <f aca="false">IF(AND($H561&gt;-1,$H561&lt;85),$H561+1,$H561-85)</f>
        <v>65</v>
      </c>
      <c r="H561" s="0" t="n">
        <v>150</v>
      </c>
    </row>
    <row r="562" customFormat="false" ht="13.8" hidden="false" customHeight="false" outlineLevel="0" collapsed="false">
      <c r="A562" s="0" t="n">
        <v>3</v>
      </c>
      <c r="B562" s="0" t="n">
        <v>21</v>
      </c>
      <c r="E562" s="0" t="s">
        <v>432</v>
      </c>
      <c r="G562" s="0" t="n">
        <f aca="false">IF(AND($H562&gt;-1,$H562&lt;85),$H562+1,$H562-85)</f>
        <v>1</v>
      </c>
    </row>
    <row r="563" customFormat="false" ht="13.8" hidden="false" customHeight="false" outlineLevel="0" collapsed="false">
      <c r="A563" s="0" t="n">
        <v>3</v>
      </c>
      <c r="B563" s="0" t="n">
        <v>22</v>
      </c>
      <c r="G563" s="0" t="n">
        <f aca="false">IF(AND($H563&gt;-1,$H563&lt;85),$H563+1,$H563-85)</f>
        <v>1</v>
      </c>
    </row>
    <row r="564" customFormat="false" ht="13.8" hidden="false" customHeight="false" outlineLevel="0" collapsed="false">
      <c r="A564" s="0" t="n">
        <v>3</v>
      </c>
      <c r="B564" s="0" t="n">
        <v>23</v>
      </c>
      <c r="C564" s="0" t="n">
        <v>2</v>
      </c>
      <c r="D564" s="0" t="s">
        <v>813</v>
      </c>
      <c r="E564" s="0" t="s">
        <v>1028</v>
      </c>
      <c r="F564" s="0" t="n">
        <v>5</v>
      </c>
      <c r="G564" s="0" t="n">
        <f aca="false">IF(AND($H564&gt;-1,$H564&lt;85),$H564+1,$H564-85)</f>
        <v>57</v>
      </c>
      <c r="H564" s="0" t="n">
        <v>142</v>
      </c>
    </row>
    <row r="565" customFormat="false" ht="13.8" hidden="false" customHeight="false" outlineLevel="0" collapsed="false">
      <c r="A565" s="0" t="n">
        <v>3</v>
      </c>
      <c r="B565" s="0" t="n">
        <v>24</v>
      </c>
      <c r="C565" s="0" t="n">
        <v>2</v>
      </c>
      <c r="D565" s="0" t="s">
        <v>815</v>
      </c>
      <c r="E565" s="0" t="s">
        <v>1029</v>
      </c>
      <c r="F565" s="0" t="n">
        <v>5</v>
      </c>
      <c r="G565" s="0" t="n">
        <f aca="false">IF(AND($H565&gt;-1,$H565&lt;85),$H565+1,$H565-85)</f>
        <v>52</v>
      </c>
      <c r="H565" s="0" t="n">
        <v>137</v>
      </c>
    </row>
    <row r="566" customFormat="false" ht="13.8" hidden="false" customHeight="false" outlineLevel="0" collapsed="false">
      <c r="A566" s="0" t="n">
        <v>3</v>
      </c>
      <c r="B566" s="0" t="n">
        <v>25</v>
      </c>
      <c r="C566" s="0" t="n">
        <v>2</v>
      </c>
      <c r="D566" s="0" t="s">
        <v>826</v>
      </c>
      <c r="E566" s="0" t="s">
        <v>1030</v>
      </c>
      <c r="F566" s="0" t="n">
        <v>5</v>
      </c>
      <c r="G566" s="0" t="n">
        <f aca="false">IF(AND($H566&gt;-1,$H566&lt;85),$H566+1,$H566-85)</f>
        <v>69</v>
      </c>
      <c r="H566" s="0" t="n">
        <v>154</v>
      </c>
    </row>
    <row r="567" customFormat="false" ht="13.8" hidden="false" customHeight="false" outlineLevel="0" collapsed="false">
      <c r="A567" s="0" t="n">
        <v>3</v>
      </c>
      <c r="B567" s="0" t="n">
        <v>26</v>
      </c>
      <c r="C567" s="0" t="n">
        <v>2</v>
      </c>
      <c r="D567" s="0" t="s">
        <v>828</v>
      </c>
      <c r="E567" s="0" t="s">
        <v>1031</v>
      </c>
      <c r="F567" s="0" t="n">
        <v>5</v>
      </c>
      <c r="G567" s="0" t="n">
        <f aca="false">IF(AND($H567&gt;-1,$H567&lt;85),$H567+1,$H567-85)</f>
        <v>67</v>
      </c>
      <c r="H567" s="0" t="n">
        <v>152</v>
      </c>
    </row>
    <row r="568" customFormat="false" ht="13.8" hidden="false" customHeight="false" outlineLevel="0" collapsed="false">
      <c r="A568" s="0" t="n">
        <v>3</v>
      </c>
      <c r="B568" s="0" t="n">
        <v>27</v>
      </c>
      <c r="E568" s="0" t="s">
        <v>1032</v>
      </c>
      <c r="G568" s="0" t="n">
        <f aca="false">IF(AND($H568&gt;-1,$H568&lt;85),$H568+1,$H568-85)</f>
        <v>1</v>
      </c>
    </row>
    <row r="569" customFormat="false" ht="13.8" hidden="false" customHeight="false" outlineLevel="0" collapsed="false">
      <c r="A569" s="0" t="n">
        <v>3</v>
      </c>
      <c r="B569" s="0" t="n">
        <v>28</v>
      </c>
      <c r="E569" s="0" t="s">
        <v>1033</v>
      </c>
      <c r="G569" s="0" t="n">
        <f aca="false">IF(AND($H569&gt;-1,$H569&lt;85),$H569+1,$H569-85)</f>
        <v>1</v>
      </c>
    </row>
    <row r="570" customFormat="false" ht="13.8" hidden="false" customHeight="false" outlineLevel="0" collapsed="false">
      <c r="A570" s="0" t="n">
        <v>3</v>
      </c>
      <c r="B570" s="0" t="n">
        <v>29</v>
      </c>
      <c r="C570" s="0" t="n">
        <v>2</v>
      </c>
      <c r="D570" s="0" t="s">
        <v>822</v>
      </c>
      <c r="E570" s="0" t="s">
        <v>1034</v>
      </c>
      <c r="F570" s="0" t="n">
        <v>5</v>
      </c>
      <c r="G570" s="0" t="n">
        <f aca="false">IF(AND($H570&gt;-1,$H570&lt;85),$H570+1,$H570-85)</f>
        <v>44</v>
      </c>
      <c r="H570" s="0" t="n">
        <v>129</v>
      </c>
    </row>
    <row r="571" customFormat="false" ht="13.8" hidden="false" customHeight="false" outlineLevel="0" collapsed="false">
      <c r="A571" s="0" t="n">
        <v>3</v>
      </c>
      <c r="B571" s="0" t="n">
        <v>30</v>
      </c>
      <c r="C571" s="0" t="n">
        <v>2</v>
      </c>
      <c r="D571" s="0" t="s">
        <v>824</v>
      </c>
      <c r="E571" s="0" t="s">
        <v>1035</v>
      </c>
      <c r="F571" s="0" t="n">
        <v>5</v>
      </c>
      <c r="G571" s="0" t="n">
        <f aca="false">IF(AND($H571&gt;-1,$H571&lt;85),$H571+1,$H571-85)</f>
        <v>53</v>
      </c>
      <c r="H571" s="0" t="n">
        <v>138</v>
      </c>
    </row>
    <row r="572" customFormat="false" ht="13.8" hidden="false" customHeight="false" outlineLevel="0" collapsed="false">
      <c r="A572" s="0" t="n">
        <v>3</v>
      </c>
      <c r="B572" s="0" t="n">
        <v>31</v>
      </c>
      <c r="C572" s="0" t="n">
        <v>2</v>
      </c>
      <c r="D572" s="0" t="s">
        <v>428</v>
      </c>
      <c r="E572" s="0" t="s">
        <v>1036</v>
      </c>
      <c r="F572" s="0" t="n">
        <v>5</v>
      </c>
      <c r="G572" s="0" t="n">
        <f aca="false">IF(AND($H572&gt;-1,$H572&lt;85),$H572+1,$H572-85)</f>
        <v>79</v>
      </c>
      <c r="H572" s="0" t="n">
        <v>164</v>
      </c>
    </row>
    <row r="573" customFormat="false" ht="13.8" hidden="false" customHeight="false" outlineLevel="0" collapsed="false">
      <c r="A573" s="0" t="n">
        <v>3</v>
      </c>
      <c r="B573" s="0" t="n">
        <v>32</v>
      </c>
      <c r="C573" s="0" t="n">
        <v>2</v>
      </c>
      <c r="D573" s="0" t="s">
        <v>430</v>
      </c>
      <c r="E573" s="0" t="s">
        <v>1037</v>
      </c>
      <c r="F573" s="0" t="n">
        <v>5</v>
      </c>
      <c r="G573" s="0" t="n">
        <f aca="false">IF(AND($H573&gt;-1,$H573&lt;85),$H573+1,$H573-85)</f>
        <v>68</v>
      </c>
      <c r="H573" s="0" t="n">
        <v>153</v>
      </c>
    </row>
    <row r="574" customFormat="false" ht="13.8" hidden="false" customHeight="false" outlineLevel="0" collapsed="false">
      <c r="A574" s="0" t="n">
        <v>3</v>
      </c>
      <c r="B574" s="0" t="n">
        <v>33</v>
      </c>
      <c r="E574" s="0" t="s">
        <v>423</v>
      </c>
      <c r="G574" s="0" t="n">
        <f aca="false">IF(AND($H574&gt;-1,$H574&lt;85),$H574+1,$H574-85)</f>
        <v>1</v>
      </c>
    </row>
    <row r="575" customFormat="false" ht="13.8" hidden="false" customHeight="false" outlineLevel="0" collapsed="false">
      <c r="A575" s="0" t="n">
        <v>3</v>
      </c>
      <c r="B575" s="0" t="n">
        <v>34</v>
      </c>
      <c r="E575" s="0" t="s">
        <v>1038</v>
      </c>
      <c r="G575" s="0" t="n">
        <f aca="false">IF(AND($H575&gt;-1,$H575&lt;85),$H575+1,$H575-85)</f>
        <v>1</v>
      </c>
    </row>
    <row r="576" customFormat="false" ht="13.8" hidden="false" customHeight="false" outlineLevel="0" collapsed="false">
      <c r="A576" s="0" t="n">
        <v>3</v>
      </c>
      <c r="B576" s="0" t="n">
        <v>35</v>
      </c>
      <c r="C576" s="0" t="n">
        <v>2</v>
      </c>
      <c r="D576" s="0" t="s">
        <v>831</v>
      </c>
      <c r="E576" s="0" t="s">
        <v>1039</v>
      </c>
      <c r="F576" s="0" t="n">
        <v>5</v>
      </c>
      <c r="G576" s="0" t="n">
        <f aca="false">IF(AND($H576&gt;-1,$H576&lt;85),$H576+1,$H576-85)</f>
        <v>54</v>
      </c>
      <c r="H576" s="0" t="n">
        <v>139</v>
      </c>
    </row>
    <row r="577" customFormat="false" ht="13.8" hidden="false" customHeight="false" outlineLevel="0" collapsed="false">
      <c r="A577" s="0" t="n">
        <v>3</v>
      </c>
      <c r="B577" s="0" t="n">
        <v>36</v>
      </c>
      <c r="C577" s="0" t="n">
        <v>2</v>
      </c>
      <c r="D577" s="0" t="s">
        <v>833</v>
      </c>
      <c r="E577" s="0" t="s">
        <v>1040</v>
      </c>
      <c r="F577" s="0" t="n">
        <v>5</v>
      </c>
      <c r="G577" s="0" t="n">
        <f aca="false">IF(AND($H577&gt;-1,$H577&lt;85),$H577+1,$H577-85)</f>
        <v>45</v>
      </c>
      <c r="H577" s="0" t="n">
        <v>130</v>
      </c>
    </row>
    <row r="578" customFormat="false" ht="13.8" hidden="false" customHeight="false" outlineLevel="0" collapsed="false">
      <c r="A578" s="0" t="n">
        <v>3</v>
      </c>
      <c r="B578" s="0" t="n">
        <v>37</v>
      </c>
      <c r="C578" s="0" t="n">
        <v>2</v>
      </c>
      <c r="D578" s="0" t="s">
        <v>437</v>
      </c>
      <c r="E578" s="0" t="s">
        <v>1041</v>
      </c>
      <c r="F578" s="0" t="n">
        <v>5</v>
      </c>
      <c r="G578" s="0" t="n">
        <f aca="false">IF(AND($H578&gt;-1,$H578&lt;85),$H578+1,$H578-85)</f>
        <v>70</v>
      </c>
      <c r="H578" s="0" t="n">
        <v>155</v>
      </c>
    </row>
    <row r="579" customFormat="false" ht="13.8" hidden="false" customHeight="false" outlineLevel="0" collapsed="false">
      <c r="A579" s="0" t="n">
        <v>3</v>
      </c>
      <c r="B579" s="0" t="n">
        <v>38</v>
      </c>
      <c r="C579" s="0" t="n">
        <v>2</v>
      </c>
      <c r="D579" s="0" t="s">
        <v>439</v>
      </c>
      <c r="E579" s="0" t="s">
        <v>1042</v>
      </c>
      <c r="F579" s="0" t="n">
        <v>5</v>
      </c>
      <c r="G579" s="0" t="n">
        <f aca="false">IF(AND($H579&gt;-1,$H579&lt;85),$H579+1,$H579-85)</f>
        <v>66</v>
      </c>
      <c r="H579" s="0" t="n">
        <v>151</v>
      </c>
    </row>
    <row r="580" customFormat="false" ht="13.8" hidden="false" customHeight="false" outlineLevel="0" collapsed="false">
      <c r="A580" s="0" t="n">
        <v>3</v>
      </c>
      <c r="B580" s="0" t="n">
        <v>39</v>
      </c>
      <c r="E580" s="0" t="s">
        <v>1043</v>
      </c>
      <c r="G580" s="0" t="n">
        <f aca="false">IF(AND($H580&gt;-1,$H580&lt;85),$H580+1,$H580-85)</f>
        <v>1</v>
      </c>
    </row>
    <row r="581" customFormat="false" ht="13.8" hidden="false" customHeight="false" outlineLevel="0" collapsed="false">
      <c r="A581" s="0" t="n">
        <v>3</v>
      </c>
      <c r="B581" s="0" t="n">
        <v>40</v>
      </c>
      <c r="G581" s="0" t="n">
        <f aca="false">IF(AND($H581&gt;-1,$H581&lt;85),$H581+1,$H581-85)</f>
        <v>1</v>
      </c>
    </row>
    <row r="582" customFormat="false" ht="13.8" hidden="false" customHeight="false" outlineLevel="0" collapsed="false">
      <c r="A582" s="0" t="n">
        <v>3</v>
      </c>
      <c r="B582" s="0" t="n">
        <v>41</v>
      </c>
      <c r="C582" s="0" t="n">
        <v>2</v>
      </c>
      <c r="D582" s="0" t="s">
        <v>839</v>
      </c>
      <c r="E582" s="0" t="s">
        <v>1044</v>
      </c>
      <c r="F582" s="0" t="n">
        <v>5</v>
      </c>
      <c r="G582" s="0" t="n">
        <f aca="false">IF(AND($H582&gt;-1,$H582&lt;85),$H582+1,$H582-85)</f>
        <v>50</v>
      </c>
      <c r="H582" s="0" t="n">
        <v>135</v>
      </c>
    </row>
    <row r="583" customFormat="false" ht="13.8" hidden="false" customHeight="false" outlineLevel="0" collapsed="false">
      <c r="A583" s="0" t="n">
        <v>3</v>
      </c>
      <c r="B583" s="0" t="n">
        <v>42</v>
      </c>
      <c r="C583" s="0" t="n">
        <v>2</v>
      </c>
      <c r="D583" s="0" t="s">
        <v>841</v>
      </c>
      <c r="E583" s="0" t="s">
        <v>1045</v>
      </c>
      <c r="F583" s="0" t="n">
        <v>5</v>
      </c>
      <c r="G583" s="0" t="n">
        <f aca="false">IF(AND($H583&gt;-1,$H583&lt;85),$H583+1,$H583-85)</f>
        <v>55</v>
      </c>
      <c r="H583" s="0" t="n">
        <v>140</v>
      </c>
    </row>
    <row r="584" customFormat="false" ht="13.8" hidden="false" customHeight="false" outlineLevel="0" collapsed="false">
      <c r="A584" s="0" t="n">
        <v>3</v>
      </c>
      <c r="B584" s="0" t="n">
        <v>43</v>
      </c>
      <c r="C584" s="0" t="n">
        <v>2</v>
      </c>
      <c r="D584" s="0" t="s">
        <v>447</v>
      </c>
      <c r="E584" s="0" t="s">
        <v>1046</v>
      </c>
      <c r="F584" s="0" t="n">
        <v>4</v>
      </c>
      <c r="G584" s="0" t="n">
        <f aca="false">IF(AND($H584&gt;-1,$H584&lt;85),$H584+1,$H584-85)</f>
        <v>34</v>
      </c>
      <c r="H584" s="0" t="n">
        <v>33</v>
      </c>
    </row>
    <row r="585" customFormat="false" ht="13.8" hidden="false" customHeight="false" outlineLevel="0" collapsed="false">
      <c r="A585" s="0" t="n">
        <v>3</v>
      </c>
      <c r="B585" s="0" t="n">
        <v>44</v>
      </c>
      <c r="C585" s="0" t="n">
        <v>2</v>
      </c>
      <c r="D585" s="0" t="s">
        <v>449</v>
      </c>
      <c r="E585" s="0" t="s">
        <v>1047</v>
      </c>
      <c r="F585" s="0" t="n">
        <v>4</v>
      </c>
      <c r="G585" s="0" t="n">
        <f aca="false">IF(AND($H585&gt;-1,$H585&lt;85),$H585+1,$H585-85)</f>
        <v>31</v>
      </c>
      <c r="H585" s="0" t="n">
        <v>30</v>
      </c>
    </row>
    <row r="586" customFormat="false" ht="13.8" hidden="false" customHeight="false" outlineLevel="0" collapsed="false">
      <c r="A586" s="0" t="n">
        <v>3</v>
      </c>
      <c r="B586" s="0" t="n">
        <v>45</v>
      </c>
      <c r="E586" s="0" t="s">
        <v>423</v>
      </c>
      <c r="G586" s="0" t="n">
        <f aca="false">IF(AND($H586&gt;-1,$H586&lt;85),$H586+1,$H586-85)</f>
        <v>1</v>
      </c>
    </row>
    <row r="587" customFormat="false" ht="13.8" hidden="false" customHeight="false" outlineLevel="0" collapsed="false">
      <c r="A587" s="0" t="n">
        <v>3</v>
      </c>
      <c r="B587" s="0" t="n">
        <v>46</v>
      </c>
      <c r="E587" s="0" t="s">
        <v>1048</v>
      </c>
      <c r="G587" s="0" t="n">
        <f aca="false">IF(AND($H587&gt;-1,$H587&lt;85),$H587+1,$H587-85)</f>
        <v>1</v>
      </c>
    </row>
    <row r="588" customFormat="false" ht="13.8" hidden="false" customHeight="false" outlineLevel="0" collapsed="false">
      <c r="A588" s="0" t="n">
        <v>3</v>
      </c>
      <c r="B588" s="0" t="n">
        <v>47</v>
      </c>
      <c r="C588" s="0" t="n">
        <v>2</v>
      </c>
      <c r="D588" s="0" t="s">
        <v>851</v>
      </c>
      <c r="E588" s="0" t="s">
        <v>1049</v>
      </c>
      <c r="F588" s="0" t="n">
        <v>5</v>
      </c>
      <c r="G588" s="0" t="n">
        <f aca="false">IF(AND($H588&gt;-1,$H588&lt;85),$H588+1,$H588-85)</f>
        <v>47</v>
      </c>
      <c r="H588" s="0" t="n">
        <v>132</v>
      </c>
    </row>
    <row r="589" customFormat="false" ht="13.8" hidden="false" customHeight="false" outlineLevel="0" collapsed="false">
      <c r="A589" s="0" t="n">
        <v>3</v>
      </c>
      <c r="B589" s="0" t="n">
        <v>48</v>
      </c>
      <c r="C589" s="0" t="n">
        <v>2</v>
      </c>
      <c r="D589" s="0" t="s">
        <v>853</v>
      </c>
      <c r="E589" s="0" t="s">
        <v>1050</v>
      </c>
      <c r="F589" s="0" t="n">
        <v>5</v>
      </c>
      <c r="G589" s="0" t="n">
        <f aca="false">IF(AND($H589&gt;-1,$H589&lt;85),$H589+1,$H589-85)</f>
        <v>51</v>
      </c>
      <c r="H589" s="0" t="n">
        <v>136</v>
      </c>
    </row>
    <row r="590" customFormat="false" ht="13.8" hidden="false" customHeight="false" outlineLevel="0" collapsed="false">
      <c r="A590" s="0" t="n">
        <v>3</v>
      </c>
      <c r="B590" s="0" t="n">
        <v>49</v>
      </c>
      <c r="C590" s="0" t="n">
        <v>2</v>
      </c>
      <c r="D590" s="0" t="s">
        <v>456</v>
      </c>
      <c r="E590" s="0" t="s">
        <v>1051</v>
      </c>
      <c r="F590" s="0" t="n">
        <v>4</v>
      </c>
      <c r="G590" s="0" t="n">
        <f aca="false">IF(AND($H590&gt;-1,$H590&lt;85),$H590+1,$H590-85)</f>
        <v>26</v>
      </c>
      <c r="H590" s="0" t="n">
        <v>25</v>
      </c>
    </row>
    <row r="591" customFormat="false" ht="13.8" hidden="false" customHeight="false" outlineLevel="0" collapsed="false">
      <c r="A591" s="0" t="n">
        <v>3</v>
      </c>
      <c r="B591" s="0" t="n">
        <v>50</v>
      </c>
      <c r="C591" s="0" t="n">
        <v>2</v>
      </c>
      <c r="D591" s="0" t="s">
        <v>458</v>
      </c>
      <c r="E591" s="0" t="s">
        <v>1052</v>
      </c>
      <c r="F591" s="0" t="n">
        <v>4</v>
      </c>
      <c r="G591" s="0" t="n">
        <f aca="false">IF(AND($H591&gt;-1,$H591&lt;85),$H591+1,$H591-85)</f>
        <v>30</v>
      </c>
      <c r="H591" s="0" t="n">
        <v>29</v>
      </c>
    </row>
    <row r="592" customFormat="false" ht="13.8" hidden="false" customHeight="false" outlineLevel="0" collapsed="false">
      <c r="A592" s="0" t="n">
        <v>3</v>
      </c>
      <c r="B592" s="0" t="n">
        <v>51</v>
      </c>
      <c r="E592" s="0" t="s">
        <v>423</v>
      </c>
      <c r="G592" s="0" t="n">
        <f aca="false">IF(AND($H592&gt;-1,$H592&lt;85),$H592+1,$H592-85)</f>
        <v>1</v>
      </c>
    </row>
    <row r="593" customFormat="false" ht="13.8" hidden="false" customHeight="false" outlineLevel="0" collapsed="false">
      <c r="A593" s="0" t="n">
        <v>3</v>
      </c>
      <c r="B593" s="0" t="n">
        <v>52</v>
      </c>
      <c r="E593" s="0" t="s">
        <v>1053</v>
      </c>
      <c r="G593" s="0" t="n">
        <f aca="false">IF(AND($H593&gt;-1,$H593&lt;85),$H593+1,$H593-85)</f>
        <v>1</v>
      </c>
    </row>
    <row r="594" customFormat="false" ht="13.8" hidden="false" customHeight="false" outlineLevel="0" collapsed="false">
      <c r="A594" s="0" t="n">
        <v>3</v>
      </c>
      <c r="B594" s="0" t="n">
        <v>53</v>
      </c>
      <c r="C594" s="0" t="n">
        <v>2</v>
      </c>
      <c r="D594" s="0" t="s">
        <v>863</v>
      </c>
      <c r="E594" s="0" t="s">
        <v>1054</v>
      </c>
      <c r="F594" s="0" t="n">
        <v>4</v>
      </c>
      <c r="G594" s="0" t="n">
        <f aca="false">IF(AND($H594&gt;-1,$H594&lt;85),$H594+1,$H594-85)</f>
        <v>39</v>
      </c>
      <c r="H594" s="0" t="n">
        <v>38</v>
      </c>
    </row>
    <row r="595" customFormat="false" ht="13.8" hidden="false" customHeight="false" outlineLevel="0" collapsed="false">
      <c r="A595" s="0" t="n">
        <v>3</v>
      </c>
      <c r="B595" s="0" t="n">
        <v>54</v>
      </c>
      <c r="C595" s="0" t="n">
        <v>2</v>
      </c>
      <c r="D595" s="0" t="s">
        <v>865</v>
      </c>
      <c r="E595" s="0" t="s">
        <v>1055</v>
      </c>
      <c r="F595" s="0" t="n">
        <v>5</v>
      </c>
      <c r="G595" s="0" t="n">
        <f aca="false">IF(AND($H595&gt;-1,$H595&lt;85),$H595+1,$H595-85)</f>
        <v>46</v>
      </c>
      <c r="H595" s="0" t="n">
        <v>131</v>
      </c>
    </row>
    <row r="596" customFormat="false" ht="13.8" hidden="false" customHeight="false" outlineLevel="0" collapsed="false">
      <c r="A596" s="0" t="n">
        <v>3</v>
      </c>
      <c r="B596" s="0" t="n">
        <v>55</v>
      </c>
      <c r="C596" s="0" t="n">
        <v>2</v>
      </c>
      <c r="D596" s="0" t="s">
        <v>465</v>
      </c>
      <c r="E596" s="0" t="s">
        <v>1056</v>
      </c>
      <c r="F596" s="0" t="n">
        <v>4</v>
      </c>
      <c r="G596" s="0" t="n">
        <f aca="false">IF(AND($H596&gt;-1,$H596&lt;85),$H596+1,$H596-85)</f>
        <v>24</v>
      </c>
      <c r="H596" s="0" t="n">
        <v>23</v>
      </c>
    </row>
    <row r="597" customFormat="false" ht="13.8" hidden="false" customHeight="false" outlineLevel="0" collapsed="false">
      <c r="A597" s="0" t="n">
        <v>3</v>
      </c>
      <c r="B597" s="0" t="n">
        <v>56</v>
      </c>
      <c r="C597" s="0" t="n">
        <v>2</v>
      </c>
      <c r="D597" s="0" t="s">
        <v>467</v>
      </c>
      <c r="E597" s="0" t="s">
        <v>1057</v>
      </c>
      <c r="F597" s="0" t="n">
        <v>4</v>
      </c>
      <c r="G597" s="0" t="n">
        <f aca="false">IF(AND($H597&gt;-1,$H597&lt;85),$H597+1,$H597-85)</f>
        <v>40</v>
      </c>
      <c r="H597" s="0" t="n">
        <v>39</v>
      </c>
    </row>
    <row r="598" customFormat="false" ht="13.8" hidden="false" customHeight="false" outlineLevel="0" collapsed="false">
      <c r="A598" s="0" t="n">
        <v>3</v>
      </c>
      <c r="B598" s="0" t="n">
        <v>57</v>
      </c>
      <c r="E598" s="0" t="s">
        <v>423</v>
      </c>
      <c r="G598" s="0" t="n">
        <f aca="false">IF(AND($H598&gt;-1,$H598&lt;85),$H598+1,$H598-85)</f>
        <v>1</v>
      </c>
    </row>
    <row r="599" customFormat="false" ht="13.8" hidden="false" customHeight="false" outlineLevel="0" collapsed="false">
      <c r="A599" s="0" t="n">
        <v>3</v>
      </c>
      <c r="B599" s="0" t="n">
        <v>58</v>
      </c>
      <c r="E599" s="0" t="s">
        <v>423</v>
      </c>
      <c r="G599" s="0" t="n">
        <f aca="false">IF(AND($H599&gt;-1,$H599&lt;85),$H599+1,$H599-85)</f>
        <v>1</v>
      </c>
    </row>
    <row r="600" customFormat="false" ht="13.8" hidden="false" customHeight="false" outlineLevel="0" collapsed="false">
      <c r="A600" s="0" t="n">
        <v>3</v>
      </c>
      <c r="B600" s="0" t="n">
        <v>59</v>
      </c>
      <c r="C600" s="0" t="n">
        <v>2</v>
      </c>
      <c r="D600" s="0" t="s">
        <v>861</v>
      </c>
      <c r="E600" s="0" t="s">
        <v>1058</v>
      </c>
      <c r="F600" s="0" t="n">
        <v>4</v>
      </c>
      <c r="G600" s="0" t="n">
        <f aca="false">IF(AND($H600&gt;-1,$H600&lt;85),$H600+1,$H600-85)</f>
        <v>48</v>
      </c>
      <c r="H600" s="0" t="n">
        <v>47</v>
      </c>
    </row>
    <row r="601" customFormat="false" ht="13.8" hidden="false" customHeight="false" outlineLevel="0" collapsed="false">
      <c r="A601" s="0" t="n">
        <v>3</v>
      </c>
      <c r="B601" s="0" t="n">
        <v>60</v>
      </c>
      <c r="C601" s="0" t="n">
        <v>2</v>
      </c>
      <c r="D601" s="0" t="s">
        <v>849</v>
      </c>
      <c r="E601" s="0" t="s">
        <v>1059</v>
      </c>
      <c r="F601" s="0" t="n">
        <v>4</v>
      </c>
      <c r="G601" s="0" t="n">
        <f aca="false">IF(AND($H601&gt;-1,$H601&lt;85),$H601+1,$H601-85)</f>
        <v>38</v>
      </c>
      <c r="H601" s="0" t="n">
        <v>37</v>
      </c>
    </row>
    <row r="602" customFormat="false" ht="13.8" hidden="false" customHeight="false" outlineLevel="0" collapsed="false">
      <c r="A602" s="0" t="n">
        <v>3</v>
      </c>
      <c r="B602" s="0" t="n">
        <v>61</v>
      </c>
      <c r="C602" s="0" t="n">
        <v>2</v>
      </c>
      <c r="D602" s="0" t="s">
        <v>474</v>
      </c>
      <c r="E602" s="0" t="s">
        <v>1060</v>
      </c>
      <c r="F602" s="0" t="n">
        <v>4</v>
      </c>
      <c r="G602" s="0" t="n">
        <f aca="false">IF(AND($H602&gt;-1,$H602&lt;85),$H602+1,$H602-85)</f>
        <v>21</v>
      </c>
      <c r="H602" s="0" t="n">
        <v>20</v>
      </c>
    </row>
    <row r="603" customFormat="false" ht="13.8" hidden="false" customHeight="false" outlineLevel="0" collapsed="false">
      <c r="A603" s="0" t="n">
        <v>3</v>
      </c>
      <c r="B603" s="0" t="n">
        <v>62</v>
      </c>
      <c r="C603" s="0" t="n">
        <v>2</v>
      </c>
      <c r="D603" s="0" t="s">
        <v>476</v>
      </c>
      <c r="E603" s="0" t="s">
        <v>1061</v>
      </c>
      <c r="F603" s="0" t="n">
        <v>4</v>
      </c>
      <c r="G603" s="0" t="n">
        <f aca="false">IF(AND($H603&gt;-1,$H603&lt;85),$H603+1,$H603-85)</f>
        <v>25</v>
      </c>
      <c r="H603" s="0" t="n">
        <v>24</v>
      </c>
    </row>
    <row r="604" customFormat="false" ht="13.8" hidden="false" customHeight="false" outlineLevel="0" collapsed="false">
      <c r="A604" s="0" t="n">
        <v>3</v>
      </c>
      <c r="B604" s="0" t="n">
        <v>63</v>
      </c>
      <c r="E604" s="0" t="s">
        <v>1062</v>
      </c>
      <c r="G604" s="0" t="n">
        <f aca="false">IF(AND($H604&gt;-1,$H604&lt;85),$H604+1,$H604-85)</f>
        <v>1</v>
      </c>
    </row>
    <row r="605" customFormat="false" ht="13.8" hidden="false" customHeight="false" outlineLevel="0" collapsed="false">
      <c r="A605" s="0" t="n">
        <v>3</v>
      </c>
      <c r="B605" s="0" t="n">
        <v>64</v>
      </c>
      <c r="E605" s="0" t="s">
        <v>496</v>
      </c>
      <c r="G605" s="0" t="n">
        <f aca="false">IF(AND($H605&gt;-1,$H605&lt;85),$H605+1,$H605-85)</f>
        <v>1</v>
      </c>
    </row>
    <row r="606" customFormat="false" ht="13.8" hidden="false" customHeight="false" outlineLevel="0" collapsed="false">
      <c r="A606" s="0" t="n">
        <v>3</v>
      </c>
      <c r="B606" s="0" t="n">
        <v>65</v>
      </c>
      <c r="C606" s="0" t="n">
        <v>2</v>
      </c>
      <c r="D606" s="0" t="s">
        <v>413</v>
      </c>
      <c r="E606" s="0" t="s">
        <v>1063</v>
      </c>
      <c r="F606" s="0" t="n">
        <v>4</v>
      </c>
      <c r="G606" s="0" t="n">
        <f aca="false">IF(AND($H606&gt;-1,$H606&lt;85),$H606+1,$H606-85)</f>
        <v>44</v>
      </c>
      <c r="H606" s="0" t="n">
        <v>43</v>
      </c>
    </row>
    <row r="607" customFormat="false" ht="13.8" hidden="false" customHeight="false" outlineLevel="0" collapsed="false">
      <c r="A607" s="0" t="n">
        <v>3</v>
      </c>
      <c r="B607" s="0" t="n">
        <v>66</v>
      </c>
      <c r="C607" s="0" t="n">
        <v>2</v>
      </c>
      <c r="D607" s="0" t="s">
        <v>401</v>
      </c>
      <c r="E607" s="0" t="s">
        <v>1064</v>
      </c>
      <c r="F607" s="0" t="n">
        <v>4</v>
      </c>
      <c r="G607" s="0" t="n">
        <f aca="false">IF(AND($H607&gt;-1,$H607&lt;85),$H607+1,$H607-85)</f>
        <v>49</v>
      </c>
      <c r="H607" s="0" t="n">
        <v>48</v>
      </c>
    </row>
    <row r="608" customFormat="false" ht="13.8" hidden="false" customHeight="false" outlineLevel="0" collapsed="false">
      <c r="A608" s="0" t="n">
        <v>3</v>
      </c>
      <c r="B608" s="0" t="n">
        <v>67</v>
      </c>
      <c r="C608" s="0" t="n">
        <v>2</v>
      </c>
      <c r="D608" s="0" t="s">
        <v>483</v>
      </c>
      <c r="E608" s="0" t="s">
        <v>1065</v>
      </c>
      <c r="F608" s="0" t="n">
        <v>4</v>
      </c>
      <c r="G608" s="0" t="n">
        <f aca="false">IF(AND($H608&gt;-1,$H608&lt;85),$H608+1,$H608-85)</f>
        <v>20</v>
      </c>
      <c r="H608" s="0" t="n">
        <v>19</v>
      </c>
    </row>
    <row r="609" customFormat="false" ht="13.8" hidden="false" customHeight="false" outlineLevel="0" collapsed="false">
      <c r="A609" s="0" t="n">
        <v>3</v>
      </c>
      <c r="B609" s="0" t="n">
        <v>68</v>
      </c>
      <c r="C609" s="0" t="n">
        <v>2</v>
      </c>
      <c r="D609" s="0" t="s">
        <v>485</v>
      </c>
      <c r="E609" s="0" t="s">
        <v>1066</v>
      </c>
      <c r="F609" s="0" t="n">
        <v>4</v>
      </c>
      <c r="G609" s="0" t="n">
        <f aca="false">IF(AND($H609&gt;-1,$H609&lt;85),$H609+1,$H609-85)</f>
        <v>28</v>
      </c>
      <c r="H609" s="0" t="n">
        <v>27</v>
      </c>
    </row>
    <row r="610" customFormat="false" ht="13.8" hidden="false" customHeight="false" outlineLevel="0" collapsed="false">
      <c r="A610" s="0" t="n">
        <v>3</v>
      </c>
      <c r="B610" s="0" t="n">
        <v>69</v>
      </c>
      <c r="E610" s="0" t="s">
        <v>505</v>
      </c>
      <c r="G610" s="0" t="n">
        <f aca="false">IF(AND($H610&gt;-1,$H610&lt;85),$H610+1,$H610-85)</f>
        <v>1</v>
      </c>
    </row>
    <row r="611" customFormat="false" ht="13.8" hidden="false" customHeight="false" outlineLevel="0" collapsed="false">
      <c r="A611" s="0" t="n">
        <v>3</v>
      </c>
      <c r="B611" s="0" t="n">
        <v>70</v>
      </c>
      <c r="E611" s="0" t="s">
        <v>506</v>
      </c>
      <c r="G611" s="0" t="n">
        <f aca="false">IF(AND($H611&gt;-1,$H611&lt;85),$H611+1,$H611-85)</f>
        <v>1</v>
      </c>
    </row>
    <row r="612" customFormat="false" ht="13.8" hidden="false" customHeight="false" outlineLevel="0" collapsed="false">
      <c r="A612" s="0" t="n">
        <v>3</v>
      </c>
      <c r="B612" s="0" t="n">
        <v>71</v>
      </c>
      <c r="C612" s="0" t="n">
        <v>2</v>
      </c>
      <c r="D612" s="0" t="s">
        <v>403</v>
      </c>
      <c r="E612" s="0" t="s">
        <v>1067</v>
      </c>
      <c r="F612" s="0" t="n">
        <v>4</v>
      </c>
      <c r="G612" s="0" t="n">
        <f aca="false">IF(AND($H612&gt;-1,$H612&lt;85),$H612+1,$H612-85)</f>
        <v>41</v>
      </c>
      <c r="H612" s="0" t="n">
        <v>40</v>
      </c>
    </row>
    <row r="613" customFormat="false" ht="13.8" hidden="false" customHeight="false" outlineLevel="0" collapsed="false">
      <c r="A613" s="0" t="n">
        <v>3</v>
      </c>
      <c r="B613" s="0" t="n">
        <v>72</v>
      </c>
      <c r="C613" s="0" t="n">
        <v>2</v>
      </c>
      <c r="D613" s="0" t="s">
        <v>405</v>
      </c>
      <c r="E613" s="0" t="s">
        <v>1068</v>
      </c>
      <c r="F613" s="0" t="n">
        <v>4</v>
      </c>
      <c r="G613" s="0" t="n">
        <f aca="false">IF(AND($H613&gt;-1,$H613&lt;85),$H613+1,$H613-85)</f>
        <v>45</v>
      </c>
      <c r="H613" s="0" t="n">
        <v>44</v>
      </c>
    </row>
    <row r="614" customFormat="false" ht="13.8" hidden="false" customHeight="false" outlineLevel="0" collapsed="false">
      <c r="A614" s="0" t="n">
        <v>3</v>
      </c>
      <c r="B614" s="0" t="n">
        <v>73</v>
      </c>
      <c r="C614" s="0" t="n">
        <v>2</v>
      </c>
      <c r="D614" s="0" t="s">
        <v>491</v>
      </c>
      <c r="E614" s="0" t="s">
        <v>1069</v>
      </c>
      <c r="F614" s="0" t="n">
        <v>4</v>
      </c>
      <c r="G614" s="0" t="n">
        <f aca="false">IF(AND($H614&gt;-1,$H614&lt;85),$H614+1,$H614-85)</f>
        <v>29</v>
      </c>
      <c r="H614" s="0" t="n">
        <v>28</v>
      </c>
    </row>
    <row r="615" customFormat="false" ht="13.8" hidden="false" customHeight="false" outlineLevel="0" collapsed="false">
      <c r="A615" s="0" t="n">
        <v>3</v>
      </c>
      <c r="B615" s="0" t="n">
        <v>74</v>
      </c>
      <c r="C615" s="0" t="n">
        <v>2</v>
      </c>
      <c r="D615" s="0" t="s">
        <v>493</v>
      </c>
      <c r="E615" s="0" t="s">
        <v>1070</v>
      </c>
      <c r="F615" s="0" t="n">
        <v>4</v>
      </c>
      <c r="G615" s="0" t="n">
        <f aca="false">IF(AND($H615&gt;-1,$H615&lt;85),$H615+1,$H615-85)</f>
        <v>17</v>
      </c>
      <c r="H615" s="0" t="n">
        <v>16</v>
      </c>
    </row>
    <row r="616" customFormat="false" ht="13.8" hidden="false" customHeight="false" outlineLevel="0" collapsed="false">
      <c r="A616" s="0" t="n">
        <v>3</v>
      </c>
      <c r="B616" s="0" t="n">
        <v>75</v>
      </c>
      <c r="E616" s="0" t="s">
        <v>515</v>
      </c>
      <c r="G616" s="0" t="n">
        <f aca="false">IF(AND($H616&gt;-1,$H616&lt;85),$H616+1,$H616-85)</f>
        <v>1</v>
      </c>
    </row>
    <row r="617" customFormat="false" ht="13.8" hidden="false" customHeight="false" outlineLevel="0" collapsed="false">
      <c r="A617" s="0" t="n">
        <v>3</v>
      </c>
      <c r="B617" s="0" t="n">
        <v>76</v>
      </c>
      <c r="E617" s="0" t="s">
        <v>516</v>
      </c>
      <c r="G617" s="0" t="n">
        <f aca="false">IF(AND($H617&gt;-1,$H617&lt;85),$H617+1,$H617-85)</f>
        <v>1</v>
      </c>
    </row>
    <row r="618" customFormat="false" ht="13.8" hidden="false" customHeight="false" outlineLevel="0" collapsed="false">
      <c r="A618" s="0" t="n">
        <v>3</v>
      </c>
      <c r="B618" s="0" t="n">
        <v>77</v>
      </c>
      <c r="C618" s="0" t="n">
        <v>2</v>
      </c>
      <c r="D618" s="0" t="s">
        <v>415</v>
      </c>
      <c r="E618" s="0" t="s">
        <v>1071</v>
      </c>
      <c r="F618" s="0" t="n">
        <v>4</v>
      </c>
      <c r="G618" s="0" t="n">
        <f aca="false">IF(AND($H618&gt;-1,$H618&lt;85),$H618+1,$H618-85)</f>
        <v>46</v>
      </c>
      <c r="H618" s="0" t="n">
        <v>45</v>
      </c>
    </row>
    <row r="619" customFormat="false" ht="13.8" hidden="false" customHeight="false" outlineLevel="0" collapsed="false">
      <c r="A619" s="0" t="n">
        <v>3</v>
      </c>
      <c r="B619" s="0" t="n">
        <v>78</v>
      </c>
      <c r="C619" s="0" t="n">
        <v>2</v>
      </c>
      <c r="D619" s="0" t="s">
        <v>417</v>
      </c>
      <c r="E619" s="0" t="s">
        <v>1072</v>
      </c>
      <c r="F619" s="0" t="n">
        <v>4</v>
      </c>
      <c r="G619" s="0" t="n">
        <f aca="false">IF(AND($H619&gt;-1,$H619&lt;85),$H619+1,$H619-85)</f>
        <v>47</v>
      </c>
      <c r="H619" s="0" t="n">
        <v>46</v>
      </c>
    </row>
    <row r="620" customFormat="false" ht="13.8" hidden="false" customHeight="false" outlineLevel="0" collapsed="false">
      <c r="A620" s="0" t="n">
        <v>3</v>
      </c>
      <c r="B620" s="0" t="n">
        <v>79</v>
      </c>
      <c r="C620" s="0" t="n">
        <v>2</v>
      </c>
      <c r="D620" s="0" t="s">
        <v>501</v>
      </c>
      <c r="E620" s="0" t="s">
        <v>1073</v>
      </c>
      <c r="F620" s="0" t="n">
        <v>4</v>
      </c>
      <c r="G620" s="0" t="n">
        <f aca="false">IF(AND($H620&gt;-1,$H620&lt;85),$H620+1,$H620-85)</f>
        <v>18</v>
      </c>
      <c r="H620" s="0" t="n">
        <v>17</v>
      </c>
    </row>
    <row r="621" customFormat="false" ht="13.8" hidden="false" customHeight="false" outlineLevel="0" collapsed="false">
      <c r="A621" s="0" t="n">
        <v>3</v>
      </c>
      <c r="B621" s="0" t="n">
        <v>80</v>
      </c>
      <c r="C621" s="0" t="n">
        <v>2</v>
      </c>
      <c r="D621" s="0" t="s">
        <v>503</v>
      </c>
      <c r="E621" s="0" t="s">
        <v>1074</v>
      </c>
      <c r="F621" s="0" t="n">
        <v>4</v>
      </c>
      <c r="G621" s="0" t="n">
        <f aca="false">IF(AND($H621&gt;-1,$H621&lt;85),$H621+1,$H621-85)</f>
        <v>19</v>
      </c>
      <c r="H621" s="0" t="n">
        <v>18</v>
      </c>
    </row>
    <row r="622" customFormat="false" ht="13.8" hidden="false" customHeight="false" outlineLevel="0" collapsed="false">
      <c r="A622" s="0" t="n">
        <v>3</v>
      </c>
      <c r="B622" s="0" t="n">
        <v>81</v>
      </c>
      <c r="G622" s="0" t="n">
        <f aca="false">IF(AND($H622&gt;-1,$H622&lt;85),$H622+1,$H622-85)</f>
        <v>1</v>
      </c>
    </row>
    <row r="623" customFormat="false" ht="13.8" hidden="false" customHeight="false" outlineLevel="0" collapsed="false">
      <c r="A623" s="0" t="n">
        <v>3</v>
      </c>
      <c r="B623" s="0" t="n">
        <v>82</v>
      </c>
      <c r="E623" s="0" t="s">
        <v>525</v>
      </c>
      <c r="G623" s="0" t="n">
        <f aca="false">IF(AND($H623&gt;-1,$H623&lt;85),$H623+1,$H623-85)</f>
        <v>1</v>
      </c>
    </row>
    <row r="624" customFormat="false" ht="13.8" hidden="false" customHeight="false" outlineLevel="0" collapsed="false">
      <c r="A624" s="0" t="n">
        <v>3</v>
      </c>
      <c r="B624" s="0" t="n">
        <v>83</v>
      </c>
      <c r="C624" s="0" t="n">
        <v>2</v>
      </c>
      <c r="D624" s="0" t="s">
        <v>424</v>
      </c>
      <c r="E624" s="0" t="s">
        <v>1075</v>
      </c>
      <c r="F624" s="0" t="n">
        <v>4</v>
      </c>
      <c r="G624" s="0" t="n">
        <f aca="false">IF(AND($H624&gt;-1,$H624&lt;85),$H624+1,$H624-85)</f>
        <v>43</v>
      </c>
      <c r="H624" s="0" t="n">
        <v>42</v>
      </c>
    </row>
    <row r="625" customFormat="false" ht="13.8" hidden="false" customHeight="false" outlineLevel="0" collapsed="false">
      <c r="A625" s="0" t="n">
        <v>3</v>
      </c>
      <c r="B625" s="0" t="n">
        <v>84</v>
      </c>
      <c r="C625" s="0" t="n">
        <v>2</v>
      </c>
      <c r="D625" s="0" t="s">
        <v>426</v>
      </c>
      <c r="E625" s="0" t="s">
        <v>1076</v>
      </c>
      <c r="F625" s="0" t="n">
        <v>4</v>
      </c>
      <c r="G625" s="0" t="n">
        <f aca="false">IF(AND($H625&gt;-1,$H625&lt;85),$H625+1,$H625-85)</f>
        <v>42</v>
      </c>
      <c r="H625" s="0" t="n">
        <v>41</v>
      </c>
    </row>
    <row r="626" customFormat="false" ht="13.8" hidden="false" customHeight="false" outlineLevel="0" collapsed="false">
      <c r="A626" s="0" t="n">
        <v>3</v>
      </c>
      <c r="B626" s="0" t="n">
        <v>85</v>
      </c>
      <c r="C626" s="0" t="n">
        <v>2</v>
      </c>
      <c r="D626" s="0" t="s">
        <v>511</v>
      </c>
      <c r="E626" s="0" t="s">
        <v>1077</v>
      </c>
      <c r="F626" s="0" t="n">
        <v>5</v>
      </c>
      <c r="G626" s="0" t="n">
        <f aca="false">IF(AND($H626&gt;-1,$H626&lt;85),$H626+1,$H626-85)</f>
        <v>60</v>
      </c>
      <c r="H626" s="0" t="n">
        <v>145</v>
      </c>
    </row>
    <row r="627" customFormat="false" ht="13.8" hidden="false" customHeight="false" outlineLevel="0" collapsed="false">
      <c r="A627" s="0" t="n">
        <v>3</v>
      </c>
      <c r="B627" s="0" t="n">
        <v>86</v>
      </c>
      <c r="C627" s="0" t="n">
        <v>2</v>
      </c>
      <c r="D627" s="0" t="s">
        <v>513</v>
      </c>
      <c r="E627" s="0" t="s">
        <v>1078</v>
      </c>
      <c r="F627" s="0" t="n">
        <v>4</v>
      </c>
      <c r="G627" s="0" t="n">
        <f aca="false">IF(AND($H627&gt;-1,$H627&lt;85),$H627+1,$H627-85)</f>
        <v>51</v>
      </c>
      <c r="H627" s="0" t="n">
        <v>50</v>
      </c>
    </row>
    <row r="628" customFormat="false" ht="13.8" hidden="false" customHeight="false" outlineLevel="0" collapsed="false">
      <c r="A628" s="0" t="n">
        <v>3</v>
      </c>
      <c r="B628" s="0" t="n">
        <v>87</v>
      </c>
      <c r="E628" s="0" t="s">
        <v>423</v>
      </c>
      <c r="G628" s="0" t="n">
        <f aca="false">IF(AND($H628&gt;-1,$H628&lt;85),$H628+1,$H628-85)</f>
        <v>1</v>
      </c>
    </row>
    <row r="629" customFormat="false" ht="13.8" hidden="false" customHeight="false" outlineLevel="0" collapsed="false">
      <c r="A629" s="0" t="n">
        <v>3</v>
      </c>
      <c r="B629" s="0" t="n">
        <v>88</v>
      </c>
      <c r="E629" s="0" t="s">
        <v>423</v>
      </c>
      <c r="G629" s="0" t="n">
        <f aca="false">IF(AND($H629&gt;-1,$H629&lt;85),$H629+1,$H629-85)</f>
        <v>1</v>
      </c>
    </row>
    <row r="630" customFormat="false" ht="13.8" hidden="false" customHeight="false" outlineLevel="0" collapsed="false">
      <c r="A630" s="0" t="n">
        <v>3</v>
      </c>
      <c r="B630" s="0" t="n">
        <v>89</v>
      </c>
      <c r="C630" s="0" t="n">
        <v>2</v>
      </c>
      <c r="D630" s="0" t="s">
        <v>433</v>
      </c>
      <c r="E630" s="0" t="s">
        <v>1079</v>
      </c>
      <c r="F630" s="0" t="n">
        <v>5</v>
      </c>
      <c r="G630" s="0" t="n">
        <f aca="false">IF(AND($H630&gt;-1,$H630&lt;85),$H630+1,$H630-85)</f>
        <v>34</v>
      </c>
      <c r="H630" s="0" t="n">
        <v>119</v>
      </c>
    </row>
    <row r="631" customFormat="false" ht="13.8" hidden="false" customHeight="false" outlineLevel="0" collapsed="false">
      <c r="A631" s="0" t="n">
        <v>3</v>
      </c>
      <c r="B631" s="0" t="n">
        <v>90</v>
      </c>
      <c r="C631" s="0" t="n">
        <v>2</v>
      </c>
      <c r="D631" s="0" t="s">
        <v>435</v>
      </c>
      <c r="E631" s="0" t="s">
        <v>1080</v>
      </c>
      <c r="F631" s="0" t="n">
        <v>5</v>
      </c>
      <c r="G631" s="0" t="n">
        <f aca="false">IF(AND($H631&gt;-1,$H631&lt;85),$H631+1,$H631-85)</f>
        <v>33</v>
      </c>
      <c r="H631" s="0" t="n">
        <v>118</v>
      </c>
    </row>
    <row r="632" customFormat="false" ht="13.8" hidden="false" customHeight="false" outlineLevel="0" collapsed="false">
      <c r="A632" s="0" t="n">
        <v>3</v>
      </c>
      <c r="B632" s="0" t="n">
        <v>91</v>
      </c>
      <c r="C632" s="0" t="n">
        <v>2</v>
      </c>
      <c r="D632" s="0" t="s">
        <v>521</v>
      </c>
      <c r="E632" s="0" t="s">
        <v>1081</v>
      </c>
      <c r="F632" s="0" t="n">
        <v>5</v>
      </c>
      <c r="G632" s="0" t="n">
        <f aca="false">IF(AND($H632&gt;-1,$H632&lt;85),$H632+1,$H632-85)</f>
        <v>85</v>
      </c>
      <c r="H632" s="0" t="n">
        <v>170</v>
      </c>
    </row>
    <row r="633" customFormat="false" ht="13.8" hidden="false" customHeight="false" outlineLevel="0" collapsed="false">
      <c r="A633" s="0" t="n">
        <v>3</v>
      </c>
      <c r="B633" s="0" t="n">
        <v>92</v>
      </c>
      <c r="C633" s="0" t="n">
        <v>2</v>
      </c>
      <c r="D633" s="0" t="s">
        <v>523</v>
      </c>
      <c r="E633" s="0" t="s">
        <v>1082</v>
      </c>
      <c r="F633" s="0" t="n">
        <v>4</v>
      </c>
      <c r="G633" s="0" t="n">
        <f aca="false">IF(AND($H633&gt;-1,$H633&lt;85),$H633+1,$H633-85)</f>
        <v>6</v>
      </c>
      <c r="H633" s="0" t="n">
        <v>5</v>
      </c>
    </row>
    <row r="634" customFormat="false" ht="13.8" hidden="false" customHeight="false" outlineLevel="0" collapsed="false">
      <c r="A634" s="0" t="n">
        <v>3</v>
      </c>
      <c r="B634" s="0" t="n">
        <v>93</v>
      </c>
      <c r="E634" s="0" t="s">
        <v>542</v>
      </c>
      <c r="G634" s="0" t="n">
        <f aca="false">IF(AND($H634&gt;-1,$H634&lt;85),$H634+1,$H634-85)</f>
        <v>1</v>
      </c>
    </row>
    <row r="635" customFormat="false" ht="13.8" hidden="false" customHeight="false" outlineLevel="0" collapsed="false">
      <c r="A635" s="0" t="n">
        <v>3</v>
      </c>
      <c r="B635" s="0" t="n">
        <v>94</v>
      </c>
      <c r="E635" s="0" t="s">
        <v>543</v>
      </c>
      <c r="G635" s="0" t="n">
        <f aca="false">IF(AND($H635&gt;-1,$H635&lt;85),$H635+1,$H635-85)</f>
        <v>1</v>
      </c>
    </row>
    <row r="636" customFormat="false" ht="13.8" hidden="false" customHeight="false" outlineLevel="0" collapsed="false">
      <c r="A636" s="0" t="n">
        <v>3</v>
      </c>
      <c r="B636" s="0" t="n">
        <v>95</v>
      </c>
      <c r="C636" s="0" t="n">
        <v>2</v>
      </c>
      <c r="D636" s="0" t="s">
        <v>443</v>
      </c>
      <c r="E636" s="0" t="s">
        <v>1083</v>
      </c>
      <c r="F636" s="0" t="n">
        <v>5</v>
      </c>
      <c r="G636" s="0" t="n">
        <f aca="false">IF(AND($H636&gt;-1,$H636&lt;85),$H636+1,$H636-85)</f>
        <v>32</v>
      </c>
      <c r="H636" s="0" t="n">
        <v>117</v>
      </c>
    </row>
    <row r="637" customFormat="false" ht="13.8" hidden="false" customHeight="false" outlineLevel="0" collapsed="false">
      <c r="A637" s="0" t="n">
        <v>3</v>
      </c>
      <c r="B637" s="0" t="n">
        <v>96</v>
      </c>
      <c r="C637" s="0" t="n">
        <v>2</v>
      </c>
      <c r="D637" s="0" t="s">
        <v>445</v>
      </c>
      <c r="E637" s="0" t="s">
        <v>1084</v>
      </c>
      <c r="F637" s="0" t="n">
        <v>5</v>
      </c>
      <c r="G637" s="0" t="n">
        <f aca="false">IF(AND($H637&gt;-1,$H637&lt;85),$H637+1,$H637-85)</f>
        <v>31</v>
      </c>
      <c r="H637" s="0" t="n">
        <v>116</v>
      </c>
    </row>
    <row r="638" customFormat="false" ht="13.8" hidden="false" customHeight="false" outlineLevel="0" collapsed="false">
      <c r="A638" s="0" t="n">
        <v>3</v>
      </c>
      <c r="B638" s="0" t="n">
        <v>97</v>
      </c>
      <c r="C638" s="0" t="n">
        <v>2</v>
      </c>
      <c r="D638" s="0" t="s">
        <v>530</v>
      </c>
      <c r="E638" s="0" t="s">
        <v>1085</v>
      </c>
      <c r="F638" s="0" t="n">
        <v>5</v>
      </c>
      <c r="G638" s="0" t="n">
        <f aca="false">IF(AND($H638&gt;-1,$H638&lt;85),$H638+1,$H638-85)</f>
        <v>84</v>
      </c>
      <c r="H638" s="0" t="n">
        <v>169</v>
      </c>
    </row>
    <row r="639" customFormat="false" ht="13.8" hidden="false" customHeight="false" outlineLevel="0" collapsed="false">
      <c r="A639" s="0" t="n">
        <v>3</v>
      </c>
      <c r="B639" s="0" t="n">
        <v>98</v>
      </c>
      <c r="C639" s="0" t="n">
        <v>2</v>
      </c>
      <c r="D639" s="0" t="s">
        <v>532</v>
      </c>
      <c r="E639" s="0" t="s">
        <v>1086</v>
      </c>
      <c r="F639" s="0" t="n">
        <v>4</v>
      </c>
      <c r="G639" s="0" t="n">
        <f aca="false">IF(AND($H639&gt;-1,$H639&lt;85),$H639+1,$H639-85)</f>
        <v>11</v>
      </c>
      <c r="H639" s="0" t="n">
        <v>10</v>
      </c>
    </row>
    <row r="640" customFormat="false" ht="13.8" hidden="false" customHeight="false" outlineLevel="0" collapsed="false">
      <c r="A640" s="0" t="n">
        <v>3</v>
      </c>
      <c r="B640" s="0" t="n">
        <v>99</v>
      </c>
      <c r="E640" s="0" t="s">
        <v>552</v>
      </c>
      <c r="G640" s="0" t="n">
        <f aca="false">IF(AND($H640&gt;-1,$H640&lt;85),$H640+1,$H640-85)</f>
        <v>1</v>
      </c>
    </row>
    <row r="641" customFormat="false" ht="13.8" hidden="false" customHeight="false" outlineLevel="0" collapsed="false">
      <c r="A641" s="0" t="n">
        <v>3</v>
      </c>
      <c r="B641" s="0" t="n">
        <v>100</v>
      </c>
      <c r="E641" s="0" t="s">
        <v>553</v>
      </c>
      <c r="G641" s="0" t="n">
        <f aca="false">IF(AND($H641&gt;-1,$H641&lt;85),$H641+1,$H641-85)</f>
        <v>1</v>
      </c>
    </row>
    <row r="642" customFormat="false" ht="13.8" hidden="false" customHeight="false" outlineLevel="0" collapsed="false">
      <c r="A642" s="0" t="n">
        <v>3</v>
      </c>
      <c r="B642" s="0" t="n">
        <v>101</v>
      </c>
      <c r="C642" s="0" t="n">
        <v>2</v>
      </c>
      <c r="D642" s="0" t="s">
        <v>452</v>
      </c>
      <c r="E642" s="0" t="s">
        <v>1087</v>
      </c>
      <c r="F642" s="0" t="n">
        <v>5</v>
      </c>
      <c r="G642" s="0" t="n">
        <f aca="false">IF(AND($H642&gt;-1,$H642&lt;85),$H642+1,$H642-85)</f>
        <v>42</v>
      </c>
      <c r="H642" s="0" t="n">
        <v>127</v>
      </c>
    </row>
    <row r="643" customFormat="false" ht="13.8" hidden="false" customHeight="false" outlineLevel="0" collapsed="false">
      <c r="A643" s="0" t="n">
        <v>3</v>
      </c>
      <c r="B643" s="0" t="n">
        <v>102</v>
      </c>
      <c r="C643" s="0" t="n">
        <v>2</v>
      </c>
      <c r="D643" s="0" t="s">
        <v>454</v>
      </c>
      <c r="E643" s="0" t="s">
        <v>1088</v>
      </c>
      <c r="F643" s="0" t="n">
        <v>5</v>
      </c>
      <c r="G643" s="0" t="n">
        <f aca="false">IF(AND($H643&gt;-1,$H643&lt;85),$H643+1,$H643-85)</f>
        <v>36</v>
      </c>
      <c r="H643" s="0" t="n">
        <v>121</v>
      </c>
    </row>
    <row r="644" customFormat="false" ht="13.8" hidden="false" customHeight="false" outlineLevel="0" collapsed="false">
      <c r="A644" s="0" t="n">
        <v>3</v>
      </c>
      <c r="B644" s="0" t="n">
        <v>103</v>
      </c>
      <c r="C644" s="0" t="n">
        <v>2</v>
      </c>
      <c r="D644" s="0" t="s">
        <v>538</v>
      </c>
      <c r="E644" s="0" t="s">
        <v>1089</v>
      </c>
      <c r="F644" s="0" t="n">
        <v>5</v>
      </c>
      <c r="G644" s="0" t="n">
        <f aca="false">IF(AND($H644&gt;-1,$H644&lt;85),$H644+1,$H644-85)</f>
        <v>80</v>
      </c>
      <c r="H644" s="0" t="n">
        <v>165</v>
      </c>
    </row>
    <row r="645" customFormat="false" ht="13.8" hidden="false" customHeight="false" outlineLevel="0" collapsed="false">
      <c r="A645" s="0" t="n">
        <v>3</v>
      </c>
      <c r="B645" s="0" t="n">
        <v>104</v>
      </c>
      <c r="C645" s="0" t="n">
        <v>2</v>
      </c>
      <c r="D645" s="0" t="s">
        <v>540</v>
      </c>
      <c r="E645" s="0" t="s">
        <v>1090</v>
      </c>
      <c r="F645" s="0" t="n">
        <v>4</v>
      </c>
      <c r="G645" s="0" t="n">
        <f aca="false">IF(AND($H645&gt;-1,$H645&lt;85),$H645+1,$H645-85)</f>
        <v>10</v>
      </c>
      <c r="H645" s="0" t="n">
        <v>9</v>
      </c>
    </row>
    <row r="646" customFormat="false" ht="13.8" hidden="false" customHeight="false" outlineLevel="0" collapsed="false">
      <c r="A646" s="0" t="n">
        <v>3</v>
      </c>
      <c r="B646" s="0" t="n">
        <v>105</v>
      </c>
      <c r="E646" s="0" t="s">
        <v>1091</v>
      </c>
      <c r="G646" s="0" t="n">
        <f aca="false">IF(AND($H646&gt;-1,$H646&lt;85),$H646+1,$H646-85)</f>
        <v>1</v>
      </c>
    </row>
    <row r="647" customFormat="false" ht="13.8" hidden="false" customHeight="false" outlineLevel="0" collapsed="false">
      <c r="A647" s="0" t="n">
        <v>3</v>
      </c>
      <c r="B647" s="0" t="n">
        <v>106</v>
      </c>
      <c r="E647" s="0" t="s">
        <v>563</v>
      </c>
      <c r="G647" s="0" t="n">
        <f aca="false">IF(AND($H647&gt;-1,$H647&lt;85),$H647+1,$H647-85)</f>
        <v>1</v>
      </c>
    </row>
    <row r="648" customFormat="false" ht="13.8" hidden="false" customHeight="false" outlineLevel="0" collapsed="false">
      <c r="A648" s="0" t="n">
        <v>3</v>
      </c>
      <c r="B648" s="0" t="n">
        <v>107</v>
      </c>
      <c r="C648" s="0" t="n">
        <v>2</v>
      </c>
      <c r="D648" s="0" t="s">
        <v>461</v>
      </c>
      <c r="E648" s="0" t="s">
        <v>1092</v>
      </c>
      <c r="F648" s="0" t="n">
        <v>5</v>
      </c>
      <c r="G648" s="0" t="n">
        <f aca="false">IF(AND($H648&gt;-1,$H648&lt;85),$H648+1,$H648-85)</f>
        <v>35</v>
      </c>
      <c r="H648" s="0" t="n">
        <v>120</v>
      </c>
    </row>
    <row r="649" customFormat="false" ht="13.8" hidden="false" customHeight="false" outlineLevel="0" collapsed="false">
      <c r="A649" s="0" t="n">
        <v>3</v>
      </c>
      <c r="B649" s="0" t="n">
        <v>108</v>
      </c>
      <c r="C649" s="0" t="n">
        <v>2</v>
      </c>
      <c r="D649" s="0" t="s">
        <v>463</v>
      </c>
      <c r="E649" s="0" t="s">
        <v>1093</v>
      </c>
      <c r="F649" s="0" t="n">
        <v>5</v>
      </c>
      <c r="G649" s="0" t="n">
        <f aca="false">IF(AND($H649&gt;-1,$H649&lt;85),$H649+1,$H649-85)</f>
        <v>43</v>
      </c>
      <c r="H649" s="0" t="n">
        <v>128</v>
      </c>
    </row>
    <row r="650" customFormat="false" ht="13.8" hidden="false" customHeight="false" outlineLevel="0" collapsed="false">
      <c r="A650" s="0" t="n">
        <v>3</v>
      </c>
      <c r="B650" s="0" t="n">
        <v>109</v>
      </c>
      <c r="C650" s="0" t="n">
        <v>2</v>
      </c>
      <c r="D650" s="0" t="s">
        <v>548</v>
      </c>
      <c r="E650" s="0" t="s">
        <v>1094</v>
      </c>
      <c r="F650" s="0" t="n">
        <v>4</v>
      </c>
      <c r="G650" s="0" t="n">
        <f aca="false">IF(AND($H650&gt;-1,$H650&lt;85),$H650+1,$H650-85)</f>
        <v>2</v>
      </c>
      <c r="H650" s="0" t="n">
        <v>1</v>
      </c>
    </row>
    <row r="651" customFormat="false" ht="13.8" hidden="false" customHeight="false" outlineLevel="0" collapsed="false">
      <c r="A651" s="0" t="n">
        <v>3</v>
      </c>
      <c r="B651" s="0" t="n">
        <v>110</v>
      </c>
      <c r="C651" s="0" t="n">
        <v>2</v>
      </c>
      <c r="D651" s="0" t="s">
        <v>550</v>
      </c>
      <c r="E651" s="0" t="s">
        <v>1095</v>
      </c>
      <c r="F651" s="0" t="n">
        <v>5</v>
      </c>
      <c r="G651" s="0" t="n">
        <f aca="false">IF(AND($H651&gt;-1,$H651&lt;85),$H651+1,$H651-85)</f>
        <v>83</v>
      </c>
      <c r="H651" s="0" t="n">
        <v>168</v>
      </c>
    </row>
    <row r="652" customFormat="false" ht="13.8" hidden="false" customHeight="false" outlineLevel="0" collapsed="false">
      <c r="A652" s="0" t="n">
        <v>3</v>
      </c>
      <c r="B652" s="0" t="n">
        <v>111</v>
      </c>
      <c r="E652" s="0" t="s">
        <v>1096</v>
      </c>
      <c r="G652" s="0" t="n">
        <f aca="false">IF(AND($H652&gt;-1,$H652&lt;85),$H652+1,$H652-85)</f>
        <v>1</v>
      </c>
    </row>
    <row r="653" customFormat="false" ht="13.8" hidden="false" customHeight="false" outlineLevel="0" collapsed="false">
      <c r="A653" s="0" t="n">
        <v>3</v>
      </c>
      <c r="B653" s="0" t="n">
        <v>112</v>
      </c>
      <c r="E653" s="0" t="s">
        <v>573</v>
      </c>
      <c r="G653" s="0" t="n">
        <f aca="false">IF(AND($H653&gt;-1,$H653&lt;85),$H653+1,$H653-85)</f>
        <v>1</v>
      </c>
    </row>
    <row r="654" customFormat="false" ht="13.8" hidden="false" customHeight="false" outlineLevel="0" collapsed="false">
      <c r="A654" s="0" t="n">
        <v>3</v>
      </c>
      <c r="B654" s="0" t="n">
        <v>113</v>
      </c>
      <c r="C654" s="0" t="n">
        <v>2</v>
      </c>
      <c r="D654" s="0" t="s">
        <v>470</v>
      </c>
      <c r="E654" s="0" t="s">
        <v>1097</v>
      </c>
      <c r="F654" s="0" t="n">
        <v>5</v>
      </c>
      <c r="G654" s="0" t="n">
        <f aca="false">IF(AND($H654&gt;-1,$H654&lt;85),$H654+1,$H654-85)</f>
        <v>39</v>
      </c>
      <c r="H654" s="0" t="n">
        <v>124</v>
      </c>
    </row>
    <row r="655" customFormat="false" ht="13.8" hidden="false" customHeight="false" outlineLevel="0" collapsed="false">
      <c r="A655" s="0" t="n">
        <v>3</v>
      </c>
      <c r="B655" s="0" t="n">
        <v>114</v>
      </c>
      <c r="C655" s="0" t="n">
        <v>2</v>
      </c>
      <c r="D655" s="0" t="s">
        <v>472</v>
      </c>
      <c r="E655" s="0" t="s">
        <v>1098</v>
      </c>
      <c r="F655" s="0" t="n">
        <v>5</v>
      </c>
      <c r="G655" s="0" t="n">
        <f aca="false">IF(AND($H655&gt;-1,$H655&lt;85),$H655+1,$H655-85)</f>
        <v>40</v>
      </c>
      <c r="H655" s="0" t="n">
        <v>125</v>
      </c>
    </row>
    <row r="656" customFormat="false" ht="13.8" hidden="false" customHeight="false" outlineLevel="0" collapsed="false">
      <c r="A656" s="0" t="n">
        <v>3</v>
      </c>
      <c r="B656" s="0" t="n">
        <v>115</v>
      </c>
      <c r="C656" s="0" t="n">
        <v>2</v>
      </c>
      <c r="D656" s="0" t="s">
        <v>558</v>
      </c>
      <c r="E656" s="0" t="s">
        <v>1099</v>
      </c>
      <c r="F656" s="0" t="n">
        <v>4</v>
      </c>
      <c r="G656" s="0" t="n">
        <f aca="false">IF(AND($H656&gt;-1,$H656&lt;85),$H656+1,$H656-85)</f>
        <v>79</v>
      </c>
      <c r="H656" s="0" t="n">
        <v>78</v>
      </c>
    </row>
    <row r="657" customFormat="false" ht="13.8" hidden="false" customHeight="false" outlineLevel="0" collapsed="false">
      <c r="A657" s="0" t="n">
        <v>3</v>
      </c>
      <c r="B657" s="0" t="n">
        <v>116</v>
      </c>
      <c r="C657" s="0" t="n">
        <v>2</v>
      </c>
      <c r="D657" s="0" t="s">
        <v>560</v>
      </c>
      <c r="E657" s="0" t="s">
        <v>1100</v>
      </c>
      <c r="F657" s="0" t="n">
        <v>5</v>
      </c>
      <c r="G657" s="0" t="n">
        <f aca="false">IF(AND($H657&gt;-1,$H657&lt;85),$H657+1,$H657-85)</f>
        <v>81</v>
      </c>
      <c r="H657" s="0" t="n">
        <v>166</v>
      </c>
    </row>
    <row r="658" customFormat="false" ht="13.8" hidden="false" customHeight="false" outlineLevel="0" collapsed="false">
      <c r="A658" s="0" t="n">
        <v>3</v>
      </c>
      <c r="B658" s="0" t="n">
        <v>117</v>
      </c>
      <c r="E658" s="0" t="s">
        <v>423</v>
      </c>
      <c r="G658" s="0" t="n">
        <f aca="false">IF(AND($H658&gt;-1,$H658&lt;85),$H658+1,$H658-85)</f>
        <v>1</v>
      </c>
    </row>
    <row r="659" customFormat="false" ht="13.8" hidden="false" customHeight="false" outlineLevel="0" collapsed="false">
      <c r="A659" s="0" t="n">
        <v>3</v>
      </c>
      <c r="B659" s="0" t="n">
        <v>118</v>
      </c>
      <c r="E659" s="0" t="s">
        <v>423</v>
      </c>
      <c r="G659" s="0" t="n">
        <f aca="false">IF(AND($H659&gt;-1,$H659&lt;85),$H659+1,$H659-85)</f>
        <v>1</v>
      </c>
    </row>
    <row r="660" customFormat="false" ht="13.8" hidden="false" customHeight="false" outlineLevel="0" collapsed="false">
      <c r="A660" s="0" t="n">
        <v>3</v>
      </c>
      <c r="B660" s="0" t="n">
        <v>119</v>
      </c>
      <c r="C660" s="0" t="n">
        <v>2</v>
      </c>
      <c r="D660" s="0" t="s">
        <v>479</v>
      </c>
      <c r="E660" s="0" t="s">
        <v>1101</v>
      </c>
      <c r="F660" s="0" t="n">
        <v>4</v>
      </c>
      <c r="G660" s="0" t="n">
        <f aca="false">IF(AND($H660&gt;-1,$H660&lt;85),$H660+1,$H660-85)</f>
        <v>16</v>
      </c>
      <c r="H660" s="0" t="n">
        <v>15</v>
      </c>
    </row>
    <row r="661" customFormat="false" ht="13.8" hidden="false" customHeight="false" outlineLevel="0" collapsed="false">
      <c r="A661" s="0" t="n">
        <v>3</v>
      </c>
      <c r="B661" s="0" t="n">
        <v>120</v>
      </c>
      <c r="C661" s="0" t="n">
        <v>2</v>
      </c>
      <c r="D661" s="0" t="s">
        <v>481</v>
      </c>
      <c r="E661" s="0" t="s">
        <v>1102</v>
      </c>
      <c r="F661" s="0" t="n">
        <v>4</v>
      </c>
      <c r="G661" s="0" t="n">
        <f aca="false">IF(AND($H661&gt;-1,$H661&lt;85),$H661+1,$H661-85)</f>
        <v>15</v>
      </c>
      <c r="H661" s="0" t="n">
        <v>14</v>
      </c>
    </row>
    <row r="662" customFormat="false" ht="13.8" hidden="false" customHeight="false" outlineLevel="0" collapsed="false">
      <c r="A662" s="0" t="n">
        <v>3</v>
      </c>
      <c r="B662" s="0" t="n">
        <v>121</v>
      </c>
      <c r="C662" s="0" t="n">
        <v>2</v>
      </c>
      <c r="D662" s="0" t="s">
        <v>568</v>
      </c>
      <c r="E662" s="0" t="s">
        <v>1103</v>
      </c>
      <c r="F662" s="0" t="n">
        <v>4</v>
      </c>
      <c r="G662" s="0" t="n">
        <f aca="false">IF(AND($H662&gt;-1,$H662&lt;85),$H662+1,$H662-85)</f>
        <v>14</v>
      </c>
      <c r="H662" s="0" t="n">
        <v>13</v>
      </c>
    </row>
    <row r="663" customFormat="false" ht="13.8" hidden="false" customHeight="false" outlineLevel="0" collapsed="false">
      <c r="A663" s="0" t="n">
        <v>3</v>
      </c>
      <c r="B663" s="0" t="n">
        <v>122</v>
      </c>
      <c r="C663" s="0" t="n">
        <v>2</v>
      </c>
      <c r="D663" s="0" t="s">
        <v>570</v>
      </c>
      <c r="E663" s="0" t="s">
        <v>1104</v>
      </c>
      <c r="F663" s="0" t="n">
        <v>4</v>
      </c>
      <c r="G663" s="0" t="n">
        <f aca="false">IF(AND($H663&gt;-1,$H663&lt;85),$H663+1,$H663-85)</f>
        <v>12</v>
      </c>
      <c r="H663" s="0" t="n">
        <v>11</v>
      </c>
    </row>
    <row r="664" customFormat="false" ht="13.8" hidden="false" customHeight="false" outlineLevel="0" collapsed="false">
      <c r="A664" s="0" t="n">
        <v>3</v>
      </c>
      <c r="B664" s="0" t="n">
        <v>123</v>
      </c>
      <c r="E664" s="0" t="s">
        <v>590</v>
      </c>
      <c r="G664" s="0" t="n">
        <f aca="false">IF(AND($H664&gt;-1,$H664&lt;85),$H664+1,$H664-85)</f>
        <v>1</v>
      </c>
    </row>
    <row r="665" customFormat="false" ht="13.8" hidden="false" customHeight="false" outlineLevel="0" collapsed="false">
      <c r="A665" s="0" t="n">
        <v>3</v>
      </c>
      <c r="B665" s="0" t="n">
        <v>124</v>
      </c>
      <c r="E665" s="0" t="s">
        <v>590</v>
      </c>
      <c r="G665" s="0" t="n">
        <f aca="false">IF(AND($H665&gt;-1,$H665&lt;85),$H665+1,$H665-85)</f>
        <v>1</v>
      </c>
    </row>
    <row r="666" customFormat="false" ht="13.8" hidden="false" customHeight="false" outlineLevel="0" collapsed="false">
      <c r="A666" s="0" t="n">
        <v>3</v>
      </c>
      <c r="B666" s="0" t="n">
        <v>125</v>
      </c>
      <c r="C666" s="0" t="n">
        <v>2</v>
      </c>
      <c r="D666" s="0" t="s">
        <v>487</v>
      </c>
      <c r="E666" s="0" t="s">
        <v>1105</v>
      </c>
      <c r="F666" s="0" t="n">
        <v>5</v>
      </c>
      <c r="G666" s="0" t="n">
        <f aca="false">IF(AND($H666&gt;-1,$H666&lt;85),$H666+1,$H666-85)</f>
        <v>38</v>
      </c>
      <c r="H666" s="0" t="n">
        <v>123</v>
      </c>
    </row>
    <row r="667" customFormat="false" ht="13.8" hidden="false" customHeight="false" outlineLevel="0" collapsed="false">
      <c r="A667" s="0" t="n">
        <v>3</v>
      </c>
      <c r="B667" s="0" t="n">
        <v>126</v>
      </c>
      <c r="C667" s="0" t="n">
        <v>2</v>
      </c>
      <c r="D667" s="0" t="s">
        <v>489</v>
      </c>
      <c r="E667" s="0" t="s">
        <v>1106</v>
      </c>
      <c r="F667" s="0" t="n">
        <v>5</v>
      </c>
      <c r="G667" s="0" t="n">
        <f aca="false">IF(AND($H667&gt;-1,$H667&lt;85),$H667+1,$H667-85)</f>
        <v>41</v>
      </c>
      <c r="H667" s="0" t="n">
        <v>126</v>
      </c>
    </row>
    <row r="668" customFormat="false" ht="13.8" hidden="false" customHeight="false" outlineLevel="0" collapsed="false">
      <c r="A668" s="0" t="n">
        <v>3</v>
      </c>
      <c r="B668" s="0" t="n">
        <v>127</v>
      </c>
      <c r="C668" s="0" t="n">
        <v>2</v>
      </c>
      <c r="D668" s="0" t="s">
        <v>578</v>
      </c>
      <c r="E668" s="0" t="s">
        <v>1107</v>
      </c>
      <c r="F668" s="0" t="n">
        <v>4</v>
      </c>
      <c r="G668" s="0" t="n">
        <f aca="false">IF(AND($H668&gt;-1,$H668&lt;85),$H668+1,$H668-85)</f>
        <v>8</v>
      </c>
      <c r="H668" s="0" t="n">
        <v>7</v>
      </c>
    </row>
    <row r="669" customFormat="false" ht="13.8" hidden="false" customHeight="false" outlineLevel="0" collapsed="false">
      <c r="A669" s="0" t="n">
        <v>3</v>
      </c>
      <c r="B669" s="0" t="n">
        <v>128</v>
      </c>
      <c r="C669" s="0" t="n">
        <v>2</v>
      </c>
      <c r="D669" s="0" t="s">
        <v>580</v>
      </c>
      <c r="E669" s="0" t="s">
        <v>1108</v>
      </c>
      <c r="F669" s="0" t="n">
        <v>4</v>
      </c>
      <c r="G669" s="0" t="n">
        <f aca="false">IF(AND($H669&gt;-1,$H669&lt;85),$H669+1,$H669-85)</f>
        <v>13</v>
      </c>
      <c r="H669" s="0" t="n">
        <v>12</v>
      </c>
    </row>
    <row r="670" customFormat="false" ht="13.8" hidden="false" customHeight="false" outlineLevel="0" collapsed="false">
      <c r="A670" s="0" t="n">
        <v>3</v>
      </c>
      <c r="B670" s="0" t="n">
        <v>129</v>
      </c>
      <c r="E670" s="0" t="s">
        <v>423</v>
      </c>
      <c r="G670" s="0" t="n">
        <f aca="false">IF(AND($H670&gt;-1,$H670&lt;85),$H670+1,$H670-85)</f>
        <v>1</v>
      </c>
    </row>
    <row r="671" customFormat="false" ht="13.8" hidden="false" customHeight="false" outlineLevel="0" collapsed="false">
      <c r="A671" s="0" t="n">
        <v>3</v>
      </c>
      <c r="B671" s="0" t="n">
        <v>130</v>
      </c>
      <c r="E671" s="0" t="s">
        <v>1109</v>
      </c>
      <c r="G671" s="0" t="n">
        <f aca="false">IF(AND($H671&gt;-1,$H671&lt;85),$H671+1,$H671-85)</f>
        <v>1</v>
      </c>
    </row>
    <row r="672" customFormat="false" ht="13.8" hidden="false" customHeight="false" outlineLevel="0" collapsed="false">
      <c r="A672" s="0" t="n">
        <v>3</v>
      </c>
      <c r="B672" s="0" t="n">
        <v>131</v>
      </c>
      <c r="C672" s="0" t="n">
        <v>2</v>
      </c>
      <c r="D672" s="0" t="s">
        <v>497</v>
      </c>
      <c r="E672" s="0" t="s">
        <v>1110</v>
      </c>
      <c r="F672" s="0" t="n">
        <v>5</v>
      </c>
      <c r="G672" s="0" t="n">
        <f aca="false">IF(AND($H672&gt;-1,$H672&lt;85),$H672+1,$H672-85)</f>
        <v>30</v>
      </c>
      <c r="H672" s="0" t="n">
        <v>115</v>
      </c>
    </row>
    <row r="673" customFormat="false" ht="13.8" hidden="false" customHeight="false" outlineLevel="0" collapsed="false">
      <c r="A673" s="0" t="n">
        <v>3</v>
      </c>
      <c r="B673" s="0" t="n">
        <v>132</v>
      </c>
      <c r="C673" s="0" t="n">
        <v>2</v>
      </c>
      <c r="D673" s="0" t="s">
        <v>499</v>
      </c>
      <c r="E673" s="0" t="s">
        <v>1111</v>
      </c>
      <c r="F673" s="0" t="n">
        <v>5</v>
      </c>
      <c r="G673" s="0" t="n">
        <f aca="false">IF(AND($H673&gt;-1,$H673&lt;85),$H673+1,$H673-85)</f>
        <v>37</v>
      </c>
      <c r="H673" s="0" t="n">
        <v>122</v>
      </c>
    </row>
    <row r="674" customFormat="false" ht="13.8" hidden="false" customHeight="false" outlineLevel="0" collapsed="false">
      <c r="A674" s="0" t="n">
        <v>3</v>
      </c>
      <c r="B674" s="0" t="n">
        <v>133</v>
      </c>
      <c r="C674" s="0" t="n">
        <v>2</v>
      </c>
      <c r="D674" s="0" t="s">
        <v>586</v>
      </c>
      <c r="E674" s="0" t="s">
        <v>1112</v>
      </c>
      <c r="F674" s="0" t="n">
        <v>4</v>
      </c>
      <c r="G674" s="0" t="n">
        <f aca="false">IF(AND($H674&gt;-1,$H674&lt;85),$H674+1,$H674-85)</f>
        <v>84</v>
      </c>
      <c r="H674" s="0" t="n">
        <v>83</v>
      </c>
    </row>
    <row r="675" customFormat="false" ht="13.8" hidden="false" customHeight="false" outlineLevel="0" collapsed="false">
      <c r="A675" s="0" t="n">
        <v>3</v>
      </c>
      <c r="B675" s="0" t="n">
        <v>134</v>
      </c>
      <c r="C675" s="0" t="n">
        <v>2</v>
      </c>
      <c r="D675" s="0" t="s">
        <v>588</v>
      </c>
      <c r="E675" s="0" t="s">
        <v>1113</v>
      </c>
      <c r="F675" s="0" t="n">
        <v>4</v>
      </c>
      <c r="G675" s="0" t="n">
        <f aca="false">IF(AND($H675&gt;-1,$H675&lt;85),$H675+1,$H675-85)</f>
        <v>81</v>
      </c>
      <c r="H675" s="0" t="n">
        <v>80</v>
      </c>
    </row>
    <row r="676" customFormat="false" ht="13.8" hidden="false" customHeight="false" outlineLevel="0" collapsed="false">
      <c r="A676" s="0" t="n">
        <v>3</v>
      </c>
      <c r="B676" s="0" t="n">
        <v>135</v>
      </c>
      <c r="E676" s="0" t="s">
        <v>423</v>
      </c>
      <c r="G676" s="0" t="n">
        <f aca="false">IF(AND($H676&gt;-1,$H676&lt;85),$H676+1,$H676-85)</f>
        <v>1</v>
      </c>
    </row>
    <row r="677" customFormat="false" ht="13.8" hidden="false" customHeight="false" outlineLevel="0" collapsed="false">
      <c r="A677" s="0" t="n">
        <v>3</v>
      </c>
      <c r="B677" s="0" t="n">
        <v>136</v>
      </c>
      <c r="E677" s="0" t="s">
        <v>1114</v>
      </c>
      <c r="G677" s="0" t="n">
        <f aca="false">IF(AND($H677&gt;-1,$H677&lt;85),$H677+1,$H677-85)</f>
        <v>1</v>
      </c>
    </row>
    <row r="678" customFormat="false" ht="13.8" hidden="false" customHeight="false" outlineLevel="0" collapsed="false">
      <c r="A678" s="0" t="n">
        <v>3</v>
      </c>
      <c r="B678" s="0" t="n">
        <v>137</v>
      </c>
      <c r="C678" s="0" t="n">
        <v>2</v>
      </c>
      <c r="D678" s="0" t="s">
        <v>507</v>
      </c>
      <c r="E678" s="0" t="s">
        <v>1115</v>
      </c>
      <c r="F678" s="0" t="n">
        <v>5</v>
      </c>
      <c r="G678" s="0" t="n">
        <f aca="false">IF(AND($H678&gt;-1,$H678&lt;85),$H678+1,$H678-85)</f>
        <v>19</v>
      </c>
      <c r="H678" s="0" t="n">
        <v>104</v>
      </c>
    </row>
    <row r="679" customFormat="false" ht="13.8" hidden="false" customHeight="false" outlineLevel="0" collapsed="false">
      <c r="A679" s="0" t="n">
        <v>3</v>
      </c>
      <c r="B679" s="0" t="n">
        <v>138</v>
      </c>
      <c r="C679" s="0" t="n">
        <v>2</v>
      </c>
      <c r="D679" s="0" t="s">
        <v>509</v>
      </c>
      <c r="E679" s="0" t="s">
        <v>1116</v>
      </c>
      <c r="F679" s="0" t="n">
        <v>5</v>
      </c>
      <c r="G679" s="0" t="n">
        <f aca="false">IF(AND($H679&gt;-1,$H679&lt;85),$H679+1,$H679-85)</f>
        <v>15</v>
      </c>
      <c r="H679" s="0" t="n">
        <v>100</v>
      </c>
    </row>
    <row r="680" customFormat="false" ht="13.8" hidden="false" customHeight="false" outlineLevel="0" collapsed="false">
      <c r="A680" s="0" t="n">
        <v>3</v>
      </c>
      <c r="B680" s="0" t="n">
        <v>139</v>
      </c>
      <c r="C680" s="0" t="n">
        <v>2</v>
      </c>
      <c r="D680" s="0" t="s">
        <v>595</v>
      </c>
      <c r="E680" s="0" t="s">
        <v>1117</v>
      </c>
      <c r="F680" s="0" t="n">
        <v>4</v>
      </c>
      <c r="G680" s="0" t="n">
        <f aca="false">IF(AND($H680&gt;-1,$H680&lt;85),$H680+1,$H680-85)</f>
        <v>85</v>
      </c>
      <c r="H680" s="0" t="n">
        <v>84</v>
      </c>
    </row>
    <row r="681" customFormat="false" ht="13.8" hidden="false" customHeight="false" outlineLevel="0" collapsed="false">
      <c r="A681" s="0" t="n">
        <v>3</v>
      </c>
      <c r="B681" s="0" t="n">
        <v>140</v>
      </c>
      <c r="C681" s="0" t="n">
        <v>2</v>
      </c>
      <c r="D681" s="0" t="s">
        <v>597</v>
      </c>
      <c r="E681" s="0" t="s">
        <v>1118</v>
      </c>
      <c r="F681" s="0" t="n">
        <v>4</v>
      </c>
      <c r="G681" s="0" t="n">
        <f aca="false">IF(AND($H681&gt;-1,$H681&lt;85),$H681+1,$H681-85)</f>
        <v>80</v>
      </c>
      <c r="H681" s="0" t="n">
        <v>79</v>
      </c>
    </row>
    <row r="682" customFormat="false" ht="13.8" hidden="false" customHeight="false" outlineLevel="0" collapsed="false">
      <c r="A682" s="0" t="n">
        <v>3</v>
      </c>
      <c r="B682" s="0" t="n">
        <v>141</v>
      </c>
      <c r="E682" s="0" t="s">
        <v>1119</v>
      </c>
      <c r="G682" s="0" t="n">
        <f aca="false">IF(AND($H682&gt;-1,$H682&lt;85),$H682+1,$H682-85)</f>
        <v>1</v>
      </c>
    </row>
    <row r="683" customFormat="false" ht="13.8" hidden="false" customHeight="false" outlineLevel="0" collapsed="false">
      <c r="A683" s="0" t="n">
        <v>3</v>
      </c>
      <c r="B683" s="0" t="n">
        <v>142</v>
      </c>
      <c r="E683" s="0" t="s">
        <v>1120</v>
      </c>
      <c r="G683" s="0" t="n">
        <f aca="false">IF(AND($H683&gt;-1,$H683&lt;85),$H683+1,$H683-85)</f>
        <v>1</v>
      </c>
    </row>
    <row r="684" customFormat="false" ht="13.8" hidden="false" customHeight="false" outlineLevel="0" collapsed="false">
      <c r="A684" s="0" t="n">
        <v>3</v>
      </c>
      <c r="B684" s="0" t="n">
        <v>143</v>
      </c>
      <c r="C684" s="0" t="n">
        <v>2</v>
      </c>
      <c r="D684" s="0" t="s">
        <v>517</v>
      </c>
      <c r="E684" s="0" t="s">
        <v>1121</v>
      </c>
      <c r="F684" s="0" t="n">
        <v>5</v>
      </c>
      <c r="G684" s="0" t="n">
        <f aca="false">IF(AND($H684&gt;-1,$H684&lt;85),$H684+1,$H684-85)</f>
        <v>23</v>
      </c>
      <c r="H684" s="0" t="n">
        <v>108</v>
      </c>
    </row>
    <row r="685" customFormat="false" ht="13.8" hidden="false" customHeight="false" outlineLevel="0" collapsed="false">
      <c r="A685" s="0" t="n">
        <v>3</v>
      </c>
      <c r="B685" s="0" t="n">
        <v>144</v>
      </c>
      <c r="C685" s="0" t="n">
        <v>2</v>
      </c>
      <c r="D685" s="0" t="s">
        <v>519</v>
      </c>
      <c r="E685" s="0" t="s">
        <v>1122</v>
      </c>
      <c r="F685" s="0" t="n">
        <v>5</v>
      </c>
      <c r="G685" s="0" t="n">
        <f aca="false">IF(AND($H685&gt;-1,$H685&lt;85),$H685+1,$H685-85)</f>
        <v>18</v>
      </c>
      <c r="H685" s="0" t="n">
        <v>103</v>
      </c>
    </row>
    <row r="686" customFormat="false" ht="13.8" hidden="false" customHeight="false" outlineLevel="0" collapsed="false">
      <c r="A686" s="0" t="n">
        <v>3</v>
      </c>
      <c r="B686" s="0" t="n">
        <v>145</v>
      </c>
      <c r="C686" s="0" t="n">
        <v>2</v>
      </c>
      <c r="D686" s="0" t="s">
        <v>604</v>
      </c>
      <c r="E686" s="0" t="s">
        <v>1123</v>
      </c>
      <c r="F686" s="0" t="n">
        <v>4</v>
      </c>
      <c r="G686" s="0" t="n">
        <f aca="false">IF(AND($H686&gt;-1,$H686&lt;85),$H686+1,$H686-85)</f>
        <v>77</v>
      </c>
      <c r="H686" s="0" t="n">
        <v>76</v>
      </c>
    </row>
    <row r="687" customFormat="false" ht="13.8" hidden="false" customHeight="false" outlineLevel="0" collapsed="false">
      <c r="A687" s="0" t="n">
        <v>3</v>
      </c>
      <c r="B687" s="0" t="n">
        <v>146</v>
      </c>
      <c r="C687" s="0" t="n">
        <v>2</v>
      </c>
      <c r="D687" s="0" t="s">
        <v>606</v>
      </c>
      <c r="E687" s="0" t="s">
        <v>1124</v>
      </c>
      <c r="F687" s="0" t="n">
        <v>4</v>
      </c>
      <c r="G687" s="0" t="n">
        <f aca="false">IF(AND($H687&gt;-1,$H687&lt;85),$H687+1,$H687-85)</f>
        <v>76</v>
      </c>
      <c r="H687" s="0" t="n">
        <v>75</v>
      </c>
    </row>
    <row r="688" customFormat="false" ht="13.8" hidden="false" customHeight="false" outlineLevel="0" collapsed="false">
      <c r="A688" s="0" t="n">
        <v>3</v>
      </c>
      <c r="B688" s="0" t="n">
        <v>147</v>
      </c>
      <c r="E688" s="0" t="s">
        <v>590</v>
      </c>
      <c r="G688" s="0" t="n">
        <f aca="false">IF(AND($H688&gt;-1,$H688&lt;85),$H688+1,$H688-85)</f>
        <v>1</v>
      </c>
    </row>
    <row r="689" customFormat="false" ht="13.8" hidden="false" customHeight="false" outlineLevel="0" collapsed="false">
      <c r="A689" s="0" t="n">
        <v>3</v>
      </c>
      <c r="B689" s="0" t="n">
        <v>148</v>
      </c>
      <c r="E689" s="0" t="s">
        <v>590</v>
      </c>
      <c r="G689" s="0" t="n">
        <f aca="false">IF(AND($H689&gt;-1,$H689&lt;85),$H689+1,$H689-85)</f>
        <v>1</v>
      </c>
    </row>
    <row r="690" customFormat="false" ht="13.8" hidden="false" customHeight="false" outlineLevel="0" collapsed="false">
      <c r="A690" s="0" t="n">
        <v>3</v>
      </c>
      <c r="B690" s="0" t="n">
        <v>149</v>
      </c>
      <c r="C690" s="0" t="n">
        <v>2</v>
      </c>
      <c r="D690" s="0" t="s">
        <v>526</v>
      </c>
      <c r="E690" s="0" t="s">
        <v>1125</v>
      </c>
      <c r="F690" s="0" t="n">
        <v>5</v>
      </c>
      <c r="G690" s="0" t="n">
        <f aca="false">IF(AND($H690&gt;-1,$H690&lt;85),$H690+1,$H690-85)</f>
        <v>17</v>
      </c>
      <c r="H690" s="0" t="n">
        <v>102</v>
      </c>
    </row>
    <row r="691" customFormat="false" ht="13.8" hidden="false" customHeight="false" outlineLevel="0" collapsed="false">
      <c r="A691" s="0" t="n">
        <v>3</v>
      </c>
      <c r="B691" s="0" t="n">
        <v>150</v>
      </c>
      <c r="C691" s="0" t="n">
        <v>2</v>
      </c>
      <c r="D691" s="0" t="s">
        <v>528</v>
      </c>
      <c r="E691" s="0" t="s">
        <v>1126</v>
      </c>
      <c r="F691" s="0" t="n">
        <v>5</v>
      </c>
      <c r="G691" s="0" t="n">
        <f aca="false">IF(AND($H691&gt;-1,$H691&lt;85),$H691+1,$H691-85)</f>
        <v>16</v>
      </c>
      <c r="H691" s="0" t="n">
        <v>101</v>
      </c>
    </row>
    <row r="692" customFormat="false" ht="13.8" hidden="false" customHeight="false" outlineLevel="0" collapsed="false">
      <c r="A692" s="0" t="n">
        <v>3</v>
      </c>
      <c r="B692" s="0" t="n">
        <v>151</v>
      </c>
      <c r="C692" s="0" t="n">
        <v>2</v>
      </c>
      <c r="D692" s="0" t="s">
        <v>613</v>
      </c>
      <c r="E692" s="0" t="s">
        <v>1127</v>
      </c>
      <c r="F692" s="0" t="n">
        <v>4</v>
      </c>
      <c r="G692" s="0" t="n">
        <f aca="false">IF(AND($H692&gt;-1,$H692&lt;85),$H692+1,$H692-85)</f>
        <v>56</v>
      </c>
      <c r="H692" s="0" t="n">
        <v>55</v>
      </c>
    </row>
    <row r="693" customFormat="false" ht="13.8" hidden="false" customHeight="false" outlineLevel="0" collapsed="false">
      <c r="A693" s="0" t="n">
        <v>3</v>
      </c>
      <c r="B693" s="0" t="n">
        <v>152</v>
      </c>
      <c r="C693" s="0" t="n">
        <v>2</v>
      </c>
      <c r="D693" s="0" t="s">
        <v>615</v>
      </c>
      <c r="E693" s="0" t="s">
        <v>1128</v>
      </c>
      <c r="F693" s="0" t="n">
        <v>5</v>
      </c>
      <c r="G693" s="0" t="n">
        <f aca="false">IF(AND($H693&gt;-1,$H693&lt;85),$H693+1,$H693-85)</f>
        <v>0</v>
      </c>
      <c r="H693" s="0" t="n">
        <v>85</v>
      </c>
    </row>
    <row r="694" customFormat="false" ht="13.8" hidden="false" customHeight="false" outlineLevel="0" collapsed="false">
      <c r="A694" s="0" t="n">
        <v>3</v>
      </c>
      <c r="B694" s="0" t="n">
        <v>153</v>
      </c>
      <c r="E694" s="0" t="s">
        <v>1129</v>
      </c>
      <c r="G694" s="0" t="n">
        <f aca="false">IF(AND($H694&gt;-1,$H694&lt;85),$H694+1,$H694-85)</f>
        <v>1</v>
      </c>
    </row>
    <row r="695" customFormat="false" ht="13.8" hidden="false" customHeight="false" outlineLevel="0" collapsed="false">
      <c r="A695" s="0" t="n">
        <v>3</v>
      </c>
      <c r="B695" s="0" t="n">
        <v>154</v>
      </c>
      <c r="G695" s="0" t="n">
        <f aca="false">IF(AND($H695&gt;-1,$H695&lt;85),$H695+1,$H695-85)</f>
        <v>1</v>
      </c>
    </row>
    <row r="696" customFormat="false" ht="13.8" hidden="false" customHeight="false" outlineLevel="0" collapsed="false">
      <c r="A696" s="0" t="n">
        <v>3</v>
      </c>
      <c r="B696" s="0" t="n">
        <v>155</v>
      </c>
      <c r="C696" s="0" t="n">
        <v>2</v>
      </c>
      <c r="D696" s="0" t="s">
        <v>534</v>
      </c>
      <c r="E696" s="0" t="s">
        <v>1130</v>
      </c>
      <c r="F696" s="0" t="n">
        <v>5</v>
      </c>
      <c r="G696" s="0" t="n">
        <f aca="false">IF(AND($H696&gt;-1,$H696&lt;85),$H696+1,$H696-85)</f>
        <v>20</v>
      </c>
      <c r="H696" s="0" t="n">
        <v>105</v>
      </c>
    </row>
    <row r="697" customFormat="false" ht="13.8" hidden="false" customHeight="false" outlineLevel="0" collapsed="false">
      <c r="A697" s="0" t="n">
        <v>3</v>
      </c>
      <c r="B697" s="0" t="n">
        <v>156</v>
      </c>
      <c r="C697" s="0" t="n">
        <v>2</v>
      </c>
      <c r="D697" s="0" t="s">
        <v>536</v>
      </c>
      <c r="E697" s="0" t="s">
        <v>1131</v>
      </c>
      <c r="F697" s="0" t="n">
        <v>5</v>
      </c>
      <c r="G697" s="0" t="n">
        <f aca="false">IF(AND($H697&gt;-1,$H697&lt;85),$H697+1,$H697-85)</f>
        <v>22</v>
      </c>
      <c r="H697" s="0" t="n">
        <v>107</v>
      </c>
    </row>
    <row r="698" customFormat="false" ht="13.8" hidden="false" customHeight="false" outlineLevel="0" collapsed="false">
      <c r="A698" s="0" t="n">
        <v>3</v>
      </c>
      <c r="B698" s="0" t="n">
        <v>157</v>
      </c>
      <c r="C698" s="0" t="n">
        <v>2</v>
      </c>
      <c r="D698" s="0" t="s">
        <v>623</v>
      </c>
      <c r="E698" s="0" t="s">
        <v>1132</v>
      </c>
      <c r="F698" s="0" t="n">
        <v>4</v>
      </c>
      <c r="G698" s="0" t="n">
        <f aca="false">IF(AND($H698&gt;-1,$H698&lt;85),$H698+1,$H698-85)</f>
        <v>57</v>
      </c>
      <c r="H698" s="0" t="n">
        <v>56</v>
      </c>
    </row>
    <row r="699" customFormat="false" ht="13.8" hidden="false" customHeight="false" outlineLevel="0" collapsed="false">
      <c r="A699" s="0" t="n">
        <v>3</v>
      </c>
      <c r="B699" s="0" t="n">
        <v>158</v>
      </c>
      <c r="C699" s="0" t="n">
        <v>2</v>
      </c>
      <c r="D699" s="0" t="s">
        <v>625</v>
      </c>
      <c r="E699" s="0" t="s">
        <v>1133</v>
      </c>
      <c r="F699" s="0" t="n">
        <v>5</v>
      </c>
      <c r="G699" s="0" t="n">
        <f aca="false">IF(AND($H699&gt;-1,$H699&lt;85),$H699+1,$H699-85)</f>
        <v>1</v>
      </c>
      <c r="H699" s="0" t="n">
        <v>86</v>
      </c>
    </row>
    <row r="700" customFormat="false" ht="13.8" hidden="false" customHeight="false" outlineLevel="0" collapsed="false">
      <c r="A700" s="0" t="n">
        <v>3</v>
      </c>
      <c r="B700" s="0" t="n">
        <v>159</v>
      </c>
      <c r="E700" s="0" t="s">
        <v>1134</v>
      </c>
      <c r="G700" s="0" t="n">
        <f aca="false">IF(AND($H700&gt;-1,$H700&lt;85),$H700+1,$H700-85)</f>
        <v>1</v>
      </c>
    </row>
    <row r="701" customFormat="false" ht="13.8" hidden="false" customHeight="false" outlineLevel="0" collapsed="false">
      <c r="A701" s="0" t="n">
        <v>3</v>
      </c>
      <c r="B701" s="0" t="n">
        <v>160</v>
      </c>
      <c r="G701" s="0" t="n">
        <f aca="false">IF(AND($H701&gt;-1,$H701&lt;85),$H701+1,$H701-85)</f>
        <v>1</v>
      </c>
    </row>
    <row r="702" customFormat="false" ht="13.8" hidden="false" customHeight="false" outlineLevel="0" collapsed="false">
      <c r="A702" s="0" t="n">
        <v>3</v>
      </c>
      <c r="B702" s="0" t="n">
        <v>161</v>
      </c>
      <c r="C702" s="0" t="n">
        <v>2</v>
      </c>
      <c r="D702" s="0" t="s">
        <v>544</v>
      </c>
      <c r="E702" s="0" t="s">
        <v>1135</v>
      </c>
      <c r="F702" s="0" t="n">
        <v>5</v>
      </c>
      <c r="G702" s="0" t="n">
        <f aca="false">IF(AND($H702&gt;-1,$H702&lt;85),$H702+1,$H702-85)</f>
        <v>25</v>
      </c>
      <c r="H702" s="0" t="n">
        <v>110</v>
      </c>
    </row>
    <row r="703" customFormat="false" ht="13.8" hidden="false" customHeight="false" outlineLevel="0" collapsed="false">
      <c r="A703" s="0" t="n">
        <v>3</v>
      </c>
      <c r="B703" s="0" t="n">
        <v>162</v>
      </c>
      <c r="C703" s="0" t="n">
        <v>2</v>
      </c>
      <c r="D703" s="0" t="s">
        <v>546</v>
      </c>
      <c r="E703" s="0" t="s">
        <v>1136</v>
      </c>
      <c r="F703" s="0" t="n">
        <v>5</v>
      </c>
      <c r="G703" s="0" t="n">
        <f aca="false">IF(AND($H703&gt;-1,$H703&lt;85),$H703+1,$H703-85)</f>
        <v>21</v>
      </c>
      <c r="H703" s="0" t="n">
        <v>106</v>
      </c>
    </row>
    <row r="704" customFormat="false" ht="13.8" hidden="false" customHeight="false" outlineLevel="0" collapsed="false">
      <c r="A704" s="0" t="n">
        <v>3</v>
      </c>
      <c r="B704" s="0" t="n">
        <v>163</v>
      </c>
      <c r="C704" s="0" t="n">
        <v>2</v>
      </c>
      <c r="D704" s="0" t="s">
        <v>835</v>
      </c>
      <c r="E704" s="0" t="s">
        <v>1137</v>
      </c>
      <c r="F704" s="0" t="n">
        <v>4</v>
      </c>
      <c r="G704" s="0" t="n">
        <f aca="false">IF(AND($H704&gt;-1,$H704&lt;85),$H704+1,$H704-85)</f>
        <v>27</v>
      </c>
      <c r="H704" s="0" t="n">
        <v>26</v>
      </c>
    </row>
    <row r="705" customFormat="false" ht="13.8" hidden="false" customHeight="false" outlineLevel="0" collapsed="false">
      <c r="A705" s="0" t="n">
        <v>3</v>
      </c>
      <c r="B705" s="0" t="n">
        <v>164</v>
      </c>
      <c r="C705" s="0" t="n">
        <v>2</v>
      </c>
      <c r="D705" s="0" t="s">
        <v>837</v>
      </c>
      <c r="E705" s="0" t="s">
        <v>1138</v>
      </c>
      <c r="F705" s="0" t="n">
        <v>4</v>
      </c>
      <c r="G705" s="0" t="n">
        <f aca="false">IF(AND($H705&gt;-1,$H705&lt;85),$H705+1,$H705-85)</f>
        <v>35</v>
      </c>
      <c r="H705" s="0" t="n">
        <v>34</v>
      </c>
    </row>
    <row r="706" customFormat="false" ht="13.8" hidden="false" customHeight="false" outlineLevel="0" collapsed="false">
      <c r="A706" s="0" t="n">
        <v>3</v>
      </c>
      <c r="B706" s="0" t="n">
        <v>165</v>
      </c>
      <c r="E706" s="0" t="s">
        <v>423</v>
      </c>
      <c r="G706" s="0" t="n">
        <f aca="false">IF(AND($H706&gt;-1,$H706&lt;85),$H706+1,$H706-85)</f>
        <v>1</v>
      </c>
    </row>
    <row r="707" customFormat="false" ht="13.8" hidden="false" customHeight="false" outlineLevel="0" collapsed="false">
      <c r="A707" s="0" t="n">
        <v>3</v>
      </c>
      <c r="B707" s="0" t="n">
        <v>166</v>
      </c>
      <c r="E707" s="0" t="s">
        <v>423</v>
      </c>
      <c r="G707" s="0" t="n">
        <f aca="false">IF(AND($H707&gt;-1,$H707&lt;85),$H707+1,$H707-85)</f>
        <v>1</v>
      </c>
    </row>
    <row r="708" customFormat="false" ht="13.8" hidden="false" customHeight="false" outlineLevel="0" collapsed="false">
      <c r="A708" s="0" t="n">
        <v>3</v>
      </c>
      <c r="B708" s="0" t="n">
        <v>167</v>
      </c>
      <c r="C708" s="0" t="n">
        <v>2</v>
      </c>
      <c r="D708" s="0" t="s">
        <v>554</v>
      </c>
      <c r="E708" s="0" t="s">
        <v>1139</v>
      </c>
      <c r="F708" s="0" t="n">
        <v>5</v>
      </c>
      <c r="G708" s="0" t="n">
        <f aca="false">IF(AND($H708&gt;-1,$H708&lt;85),$H708+1,$H708-85)</f>
        <v>26</v>
      </c>
      <c r="H708" s="0" t="n">
        <v>111</v>
      </c>
    </row>
    <row r="709" customFormat="false" ht="13.8" hidden="false" customHeight="false" outlineLevel="0" collapsed="false">
      <c r="A709" s="0" t="n">
        <v>3</v>
      </c>
      <c r="B709" s="0" t="n">
        <v>168</v>
      </c>
      <c r="C709" s="0" t="n">
        <v>2</v>
      </c>
      <c r="D709" s="0" t="s">
        <v>556</v>
      </c>
      <c r="E709" s="0" t="s">
        <v>1140</v>
      </c>
      <c r="F709" s="0" t="n">
        <v>5</v>
      </c>
      <c r="G709" s="0" t="n">
        <f aca="false">IF(AND($H709&gt;-1,$H709&lt;85),$H709+1,$H709-85)</f>
        <v>27</v>
      </c>
      <c r="H709" s="0" t="n">
        <v>112</v>
      </c>
    </row>
    <row r="710" customFormat="false" ht="13.8" hidden="false" customHeight="false" outlineLevel="0" collapsed="false">
      <c r="A710" s="0" t="n">
        <v>3</v>
      </c>
      <c r="B710" s="0" t="n">
        <v>169</v>
      </c>
      <c r="C710" s="0" t="n">
        <v>2</v>
      </c>
      <c r="D710" s="0" t="s">
        <v>843</v>
      </c>
      <c r="E710" s="0" t="s">
        <v>1141</v>
      </c>
      <c r="F710" s="0" t="n">
        <v>4</v>
      </c>
      <c r="G710" s="0" t="n">
        <f aca="false">IF(AND($H710&gt;-1,$H710&lt;85),$H710+1,$H710-85)</f>
        <v>22</v>
      </c>
      <c r="H710" s="0" t="n">
        <v>21</v>
      </c>
    </row>
    <row r="711" customFormat="false" ht="13.8" hidden="false" customHeight="false" outlineLevel="0" collapsed="false">
      <c r="A711" s="0" t="n">
        <v>3</v>
      </c>
      <c r="B711" s="0" t="n">
        <v>170</v>
      </c>
      <c r="C711" s="0" t="n">
        <v>2</v>
      </c>
      <c r="D711" s="0" t="s">
        <v>845</v>
      </c>
      <c r="E711" s="0" t="s">
        <v>1142</v>
      </c>
      <c r="F711" s="0" t="n">
        <v>4</v>
      </c>
      <c r="G711" s="0" t="n">
        <f aca="false">IF(AND($H711&gt;-1,$H711&lt;85),$H711+1,$H711-85)</f>
        <v>36</v>
      </c>
      <c r="H711" s="0" t="n">
        <v>35</v>
      </c>
    </row>
    <row r="712" customFormat="false" ht="13.8" hidden="false" customHeight="false" outlineLevel="0" collapsed="false">
      <c r="A712" s="0" t="n">
        <v>3</v>
      </c>
      <c r="B712" s="0" t="n">
        <v>171</v>
      </c>
      <c r="C712" s="0" t="n">
        <v>2</v>
      </c>
      <c r="D712" s="0" t="s">
        <v>847</v>
      </c>
      <c r="E712" s="0" t="s">
        <v>1143</v>
      </c>
      <c r="F712" s="0" t="n">
        <v>4</v>
      </c>
      <c r="G712" s="0" t="n">
        <f aca="false">IF(AND($H712&gt;-1,$H712&lt;85),$H712+1,$H712-85)</f>
        <v>37</v>
      </c>
      <c r="H712" s="0" t="n">
        <v>36</v>
      </c>
    </row>
    <row r="713" customFormat="false" ht="13.8" hidden="false" customHeight="false" outlineLevel="0" collapsed="false">
      <c r="A713" s="0" t="n">
        <v>3</v>
      </c>
      <c r="B713" s="0" t="n">
        <v>172</v>
      </c>
      <c r="C713" s="0" t="n">
        <v>2</v>
      </c>
      <c r="D713" s="0" t="s">
        <v>584</v>
      </c>
      <c r="E713" s="0" t="s">
        <v>1144</v>
      </c>
      <c r="F713" s="0" t="n">
        <v>5</v>
      </c>
      <c r="G713" s="0" t="n">
        <f aca="false">IF(AND($H713&gt;-1,$H713&lt;85),$H713+1,$H713-85)</f>
        <v>29</v>
      </c>
      <c r="H713" s="0" t="n">
        <v>114</v>
      </c>
    </row>
    <row r="714" customFormat="false" ht="13.8" hidden="false" customHeight="false" outlineLevel="0" collapsed="false">
      <c r="A714" s="0" t="n">
        <v>3</v>
      </c>
      <c r="B714" s="0" t="n">
        <v>173</v>
      </c>
      <c r="C714" s="0" t="n">
        <v>2</v>
      </c>
      <c r="D714" s="0" t="s">
        <v>564</v>
      </c>
      <c r="E714" s="0" t="s">
        <v>1145</v>
      </c>
      <c r="F714" s="0" t="n">
        <v>5</v>
      </c>
      <c r="G714" s="0" t="n">
        <f aca="false">IF(AND($H714&gt;-1,$H714&lt;85),$H714+1,$H714-85)</f>
        <v>28</v>
      </c>
      <c r="H714" s="0" t="n">
        <v>113</v>
      </c>
    </row>
    <row r="715" customFormat="false" ht="13.8" hidden="false" customHeight="false" outlineLevel="0" collapsed="false">
      <c r="A715" s="0" t="n">
        <v>3</v>
      </c>
      <c r="B715" s="0" t="n">
        <v>174</v>
      </c>
      <c r="C715" s="0" t="n">
        <v>2</v>
      </c>
      <c r="D715" s="0" t="s">
        <v>566</v>
      </c>
      <c r="E715" s="0" t="s">
        <v>1146</v>
      </c>
      <c r="F715" s="0" t="n">
        <v>5</v>
      </c>
      <c r="G715" s="0" t="n">
        <f aca="false">IF(AND($H715&gt;-1,$H715&lt;85),$H715+1,$H715-85)</f>
        <v>24</v>
      </c>
      <c r="H715" s="0" t="n">
        <v>109</v>
      </c>
    </row>
    <row r="716" customFormat="false" ht="13.8" hidden="false" customHeight="false" outlineLevel="0" collapsed="false">
      <c r="A716" s="0" t="n">
        <v>3</v>
      </c>
      <c r="B716" s="0" t="n">
        <v>175</v>
      </c>
      <c r="C716" s="0" t="n">
        <v>2</v>
      </c>
      <c r="D716" s="0" t="s">
        <v>855</v>
      </c>
      <c r="E716" s="0" t="s">
        <v>1147</v>
      </c>
      <c r="F716" s="0" t="n">
        <v>4</v>
      </c>
      <c r="G716" s="0" t="n">
        <f aca="false">IF(AND($H716&gt;-1,$H716&lt;85),$H716+1,$H716-85)</f>
        <v>33</v>
      </c>
      <c r="H716" s="0" t="n">
        <v>32</v>
      </c>
    </row>
    <row r="717" customFormat="false" ht="13.8" hidden="false" customHeight="false" outlineLevel="0" collapsed="false">
      <c r="A717" s="0" t="n">
        <v>3</v>
      </c>
      <c r="B717" s="0" t="n">
        <v>176</v>
      </c>
      <c r="C717" s="0" t="n">
        <v>2</v>
      </c>
      <c r="D717" s="0" t="s">
        <v>857</v>
      </c>
      <c r="E717" s="0" t="s">
        <v>1148</v>
      </c>
      <c r="F717" s="0" t="n">
        <v>5</v>
      </c>
      <c r="G717" s="0" t="n">
        <f aca="false">IF(AND($H717&gt;-1,$H717&lt;85),$H717+1,$H717-85)</f>
        <v>82</v>
      </c>
      <c r="H717" s="0" t="n">
        <v>167</v>
      </c>
    </row>
    <row r="718" customFormat="false" ht="13.8" hidden="false" customHeight="false" outlineLevel="0" collapsed="false">
      <c r="A718" s="0" t="n">
        <v>3</v>
      </c>
      <c r="B718" s="0" t="n">
        <v>177</v>
      </c>
      <c r="C718" s="0" t="n">
        <v>2</v>
      </c>
      <c r="D718" s="0" t="s">
        <v>859</v>
      </c>
      <c r="E718" s="0" t="s">
        <v>1149</v>
      </c>
      <c r="F718" s="0" t="n">
        <v>4</v>
      </c>
      <c r="G718" s="0" t="n">
        <f aca="false">IF(AND($H718&gt;-1,$H718&lt;85),$H718+1,$H718-85)</f>
        <v>23</v>
      </c>
      <c r="H718" s="0" t="n">
        <v>22</v>
      </c>
    </row>
    <row r="719" customFormat="false" ht="13.8" hidden="false" customHeight="false" outlineLevel="0" collapsed="false">
      <c r="A719" s="0" t="n">
        <v>3</v>
      </c>
      <c r="B719" s="0" t="n">
        <v>178</v>
      </c>
      <c r="C719" s="0" t="n">
        <v>2</v>
      </c>
      <c r="D719" s="0" t="s">
        <v>582</v>
      </c>
      <c r="E719" s="0" t="s">
        <v>1150</v>
      </c>
      <c r="F719" s="0" t="n">
        <v>5</v>
      </c>
      <c r="G719" s="0" t="n">
        <f aca="false">IF(AND($H719&gt;-1,$H719&lt;85),$H719+1,$H719-85)</f>
        <v>8</v>
      </c>
      <c r="H719" s="0" t="n">
        <v>93</v>
      </c>
    </row>
    <row r="720" customFormat="false" ht="13.8" hidden="false" customHeight="false" outlineLevel="0" collapsed="false">
      <c r="A720" s="0" t="n">
        <v>3</v>
      </c>
      <c r="B720" s="0" t="n">
        <v>179</v>
      </c>
      <c r="C720" s="0" t="n">
        <v>2</v>
      </c>
      <c r="D720" s="0" t="s">
        <v>574</v>
      </c>
      <c r="E720" s="0" t="s">
        <v>1151</v>
      </c>
      <c r="F720" s="0" t="n">
        <v>5</v>
      </c>
      <c r="G720" s="0" t="n">
        <f aca="false">IF(AND($H720&gt;-1,$H720&lt;85),$H720+1,$H720-85)</f>
        <v>13</v>
      </c>
      <c r="H720" s="0" t="n">
        <v>98</v>
      </c>
    </row>
    <row r="721" customFormat="false" ht="13.8" hidden="false" customHeight="false" outlineLevel="0" collapsed="false">
      <c r="A721" s="0" t="n">
        <v>3</v>
      </c>
      <c r="B721" s="0" t="n">
        <v>180</v>
      </c>
      <c r="C721" s="0" t="n">
        <v>2</v>
      </c>
      <c r="D721" s="0" t="s">
        <v>576</v>
      </c>
      <c r="E721" s="0" t="s">
        <v>1152</v>
      </c>
      <c r="F721" s="0" t="n">
        <v>5</v>
      </c>
      <c r="G721" s="0" t="n">
        <f aca="false">IF(AND($H721&gt;-1,$H721&lt;85),$H721+1,$H721-85)</f>
        <v>12</v>
      </c>
      <c r="H721" s="0" t="n">
        <v>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563" activePane="bottomLeft" state="frozen"/>
      <selection pane="topLeft" activeCell="A1" activeCellId="0" sqref="A1"/>
      <selection pane="bottomLeft" activeCell="A573" activeCellId="0" sqref="A573"/>
    </sheetView>
  </sheetViews>
  <sheetFormatPr defaultColWidth="8.75" defaultRowHeight="13.8" zeroHeight="false" outlineLevelRow="0" outlineLevelCol="0"/>
  <cols>
    <col collapsed="false" customWidth="true" hidden="false" outlineLevel="0" max="1" min="1" style="0" width="4.71"/>
    <col collapsed="false" customWidth="true" hidden="false" outlineLevel="0" max="5" min="5" style="0" width="18.12"/>
    <col collapsed="false" customWidth="true" hidden="false" outlineLevel="0" max="1024" min="1024" style="0" width="11.52"/>
  </cols>
  <sheetData>
    <row r="1" s="39" customFormat="true" ht="13.8" hidden="false" customHeight="false" outlineLevel="0" collapsed="false">
      <c r="A1" s="39" t="s">
        <v>388</v>
      </c>
      <c r="B1" s="39" t="s">
        <v>9</v>
      </c>
      <c r="C1" s="39" t="s">
        <v>389</v>
      </c>
      <c r="D1" s="39" t="s">
        <v>390</v>
      </c>
      <c r="E1" s="39" t="s">
        <v>1153</v>
      </c>
      <c r="F1" s="0" t="s">
        <v>392</v>
      </c>
      <c r="G1" s="0" t="s">
        <v>393</v>
      </c>
      <c r="H1" s="0" t="s">
        <v>394</v>
      </c>
      <c r="AMJ1" s="0"/>
    </row>
    <row r="2" s="41" customFormat="true" ht="13.8" hidden="false" customHeight="false" outlineLevel="0" collapsed="false">
      <c r="A2" s="40" t="n">
        <v>0</v>
      </c>
      <c r="B2" s="40" t="n">
        <v>1</v>
      </c>
      <c r="C2" s="40"/>
      <c r="F2" s="0"/>
      <c r="G2" s="0"/>
      <c r="H2" s="0"/>
      <c r="AMJ2" s="0"/>
    </row>
    <row r="3" s="41" customFormat="true" ht="13.8" hidden="false" customHeight="false" outlineLevel="0" collapsed="false">
      <c r="A3" s="40" t="n">
        <v>0</v>
      </c>
      <c r="B3" s="40" t="n">
        <v>2</v>
      </c>
      <c r="C3" s="40"/>
      <c r="F3" s="0"/>
      <c r="G3" s="0"/>
      <c r="H3" s="0"/>
      <c r="AMJ3" s="0"/>
    </row>
    <row r="4" s="43" customFormat="true" ht="13.8" hidden="false" customHeight="false" outlineLevel="0" collapsed="false">
      <c r="A4" s="42" t="n">
        <v>0</v>
      </c>
      <c r="B4" s="42" t="n">
        <v>3</v>
      </c>
      <c r="C4" s="42" t="n">
        <v>0</v>
      </c>
      <c r="D4" s="43" t="s">
        <v>499</v>
      </c>
      <c r="E4" s="43" t="s">
        <v>1154</v>
      </c>
      <c r="F4" s="0" t="n">
        <v>1</v>
      </c>
      <c r="G4" s="0" t="n">
        <v>37</v>
      </c>
      <c r="H4" s="0" t="n">
        <v>122</v>
      </c>
      <c r="AMJ4" s="0"/>
    </row>
    <row r="5" s="43" customFormat="true" ht="13.8" hidden="false" customHeight="false" outlineLevel="0" collapsed="false">
      <c r="A5" s="42" t="n">
        <v>0</v>
      </c>
      <c r="B5" s="42" t="n">
        <v>4</v>
      </c>
      <c r="C5" s="42" t="n">
        <v>0</v>
      </c>
      <c r="D5" s="43" t="s">
        <v>509</v>
      </c>
      <c r="E5" s="43" t="s">
        <v>1155</v>
      </c>
      <c r="F5" s="0" t="n">
        <v>1</v>
      </c>
      <c r="G5" s="0" t="n">
        <v>15</v>
      </c>
      <c r="H5" s="0" t="n">
        <v>100</v>
      </c>
      <c r="AMJ5" s="0"/>
    </row>
    <row r="6" s="43" customFormat="true" ht="13.8" hidden="false" customHeight="false" outlineLevel="0" collapsed="false">
      <c r="A6" s="42" t="n">
        <v>0</v>
      </c>
      <c r="B6" s="42" t="n">
        <v>5</v>
      </c>
      <c r="C6" s="42"/>
      <c r="F6" s="0"/>
      <c r="G6" s="0"/>
      <c r="H6" s="0"/>
      <c r="AMJ6" s="0"/>
    </row>
    <row r="7" s="43" customFormat="true" ht="13.8" hidden="false" customHeight="false" outlineLevel="0" collapsed="false">
      <c r="A7" s="42" t="n">
        <v>0</v>
      </c>
      <c r="B7" s="42" t="n">
        <v>6</v>
      </c>
      <c r="C7" s="42"/>
      <c r="F7" s="0"/>
      <c r="G7" s="0"/>
      <c r="H7" s="0"/>
      <c r="AMJ7" s="0"/>
    </row>
    <row r="8" s="43" customFormat="true" ht="13.8" hidden="false" customHeight="false" outlineLevel="0" collapsed="false">
      <c r="A8" s="42" t="n">
        <v>0</v>
      </c>
      <c r="B8" s="42" t="n">
        <v>7</v>
      </c>
      <c r="C8" s="42" t="n">
        <v>0</v>
      </c>
      <c r="D8" s="43" t="s">
        <v>489</v>
      </c>
      <c r="E8" s="43" t="s">
        <v>1156</v>
      </c>
      <c r="F8" s="0" t="n">
        <v>1</v>
      </c>
      <c r="G8" s="0" t="n">
        <v>41</v>
      </c>
      <c r="H8" s="0" t="n">
        <v>126</v>
      </c>
      <c r="AMJ8" s="0"/>
    </row>
    <row r="9" s="43" customFormat="true" ht="13.8" hidden="false" customHeight="false" outlineLevel="0" collapsed="false">
      <c r="A9" s="42" t="n">
        <v>0</v>
      </c>
      <c r="B9" s="42" t="n">
        <v>8</v>
      </c>
      <c r="C9" s="42" t="n">
        <v>0</v>
      </c>
      <c r="D9" s="43" t="s">
        <v>487</v>
      </c>
      <c r="E9" s="43" t="s">
        <v>1157</v>
      </c>
      <c r="F9" s="0" t="n">
        <v>1</v>
      </c>
      <c r="G9" s="0" t="n">
        <v>38</v>
      </c>
      <c r="H9" s="0" t="n">
        <v>123</v>
      </c>
      <c r="AMJ9" s="0"/>
    </row>
    <row r="10" s="43" customFormat="true" ht="13.8" hidden="false" customHeight="false" outlineLevel="0" collapsed="false">
      <c r="A10" s="42" t="n">
        <v>0</v>
      </c>
      <c r="B10" s="42" t="n">
        <v>9</v>
      </c>
      <c r="C10" s="42" t="n">
        <v>0</v>
      </c>
      <c r="D10" s="43" t="s">
        <v>497</v>
      </c>
      <c r="E10" s="43" t="s">
        <v>1158</v>
      </c>
      <c r="F10" s="0" t="n">
        <v>1</v>
      </c>
      <c r="G10" s="0" t="n">
        <v>30</v>
      </c>
      <c r="H10" s="0" t="n">
        <v>115</v>
      </c>
      <c r="AMJ10" s="0"/>
    </row>
    <row r="11" s="43" customFormat="true" ht="13.8" hidden="false" customHeight="false" outlineLevel="0" collapsed="false">
      <c r="A11" s="42" t="n">
        <v>0</v>
      </c>
      <c r="B11" s="42" t="n">
        <v>10</v>
      </c>
      <c r="C11" s="42" t="n">
        <v>0</v>
      </c>
      <c r="D11" s="43" t="s">
        <v>507</v>
      </c>
      <c r="E11" s="43" t="s">
        <v>1159</v>
      </c>
      <c r="F11" s="0" t="n">
        <v>1</v>
      </c>
      <c r="G11" s="0" t="n">
        <v>19</v>
      </c>
      <c r="H11" s="0" t="n">
        <v>104</v>
      </c>
      <c r="AMJ11" s="0"/>
    </row>
    <row r="12" s="43" customFormat="true" ht="13.8" hidden="false" customHeight="false" outlineLevel="0" collapsed="false">
      <c r="A12" s="42" t="n">
        <v>0</v>
      </c>
      <c r="B12" s="42" t="n">
        <v>11</v>
      </c>
      <c r="C12" s="42" t="n">
        <v>0</v>
      </c>
      <c r="D12" s="43" t="s">
        <v>517</v>
      </c>
      <c r="E12" s="43" t="s">
        <v>1160</v>
      </c>
      <c r="F12" s="0" t="n">
        <v>1</v>
      </c>
      <c r="G12" s="0" t="n">
        <v>23</v>
      </c>
      <c r="H12" s="0" t="n">
        <v>108</v>
      </c>
      <c r="AMJ12" s="0"/>
    </row>
    <row r="13" s="43" customFormat="true" ht="13.8" hidden="false" customHeight="false" outlineLevel="0" collapsed="false">
      <c r="A13" s="42" t="n">
        <v>0</v>
      </c>
      <c r="B13" s="42" t="n">
        <v>12</v>
      </c>
      <c r="C13" s="42" t="n">
        <v>0</v>
      </c>
      <c r="D13" s="43" t="s">
        <v>519</v>
      </c>
      <c r="E13" s="43" t="s">
        <v>1161</v>
      </c>
      <c r="F13" s="0" t="n">
        <v>1</v>
      </c>
      <c r="G13" s="0" t="n">
        <v>18</v>
      </c>
      <c r="H13" s="0" t="n">
        <v>103</v>
      </c>
      <c r="AMJ13" s="0"/>
    </row>
    <row r="14" s="43" customFormat="true" ht="13.8" hidden="false" customHeight="false" outlineLevel="0" collapsed="false">
      <c r="A14" s="42" t="n">
        <v>0</v>
      </c>
      <c r="B14" s="42" t="n">
        <v>13</v>
      </c>
      <c r="C14" s="42"/>
      <c r="F14" s="0"/>
      <c r="G14" s="0"/>
      <c r="H14" s="0"/>
      <c r="AMJ14" s="0"/>
    </row>
    <row r="15" s="43" customFormat="true" ht="13.8" hidden="false" customHeight="false" outlineLevel="0" collapsed="false">
      <c r="A15" s="42" t="n">
        <v>0</v>
      </c>
      <c r="B15" s="42" t="n">
        <v>14</v>
      </c>
      <c r="C15" s="42"/>
      <c r="F15" s="0"/>
      <c r="G15" s="0"/>
      <c r="H15" s="0"/>
      <c r="AMJ15" s="0"/>
    </row>
    <row r="16" s="43" customFormat="true" ht="13.8" hidden="false" customHeight="false" outlineLevel="0" collapsed="false">
      <c r="A16" s="42" t="n">
        <v>0</v>
      </c>
      <c r="B16" s="42" t="n">
        <v>15</v>
      </c>
      <c r="C16" s="42"/>
      <c r="F16" s="0"/>
      <c r="G16" s="0"/>
      <c r="H16" s="0"/>
      <c r="AMJ16" s="0"/>
    </row>
    <row r="17" s="43" customFormat="true" ht="13.8" hidden="false" customHeight="false" outlineLevel="0" collapsed="false">
      <c r="A17" s="42" t="n">
        <v>0</v>
      </c>
      <c r="B17" s="42" t="n">
        <v>16</v>
      </c>
      <c r="C17" s="42"/>
      <c r="F17" s="0"/>
      <c r="G17" s="0"/>
      <c r="H17" s="0"/>
      <c r="AMJ17" s="0"/>
    </row>
    <row r="18" s="43" customFormat="true" ht="13.8" hidden="false" customHeight="false" outlineLevel="0" collapsed="false">
      <c r="A18" s="42" t="n">
        <v>0</v>
      </c>
      <c r="B18" s="42" t="n">
        <v>17</v>
      </c>
      <c r="C18" s="42"/>
      <c r="F18" s="0"/>
      <c r="G18" s="0"/>
      <c r="H18" s="0"/>
      <c r="AMJ18" s="0"/>
    </row>
    <row r="19" s="43" customFormat="true" ht="13.8" hidden="false" customHeight="false" outlineLevel="0" collapsed="false">
      <c r="A19" s="42" t="n">
        <v>0</v>
      </c>
      <c r="B19" s="42" t="n">
        <v>18</v>
      </c>
      <c r="C19" s="42"/>
      <c r="F19" s="0"/>
      <c r="G19" s="0"/>
      <c r="H19" s="0"/>
      <c r="AMJ19" s="0"/>
    </row>
    <row r="20" s="43" customFormat="true" ht="13.8" hidden="false" customHeight="false" outlineLevel="0" collapsed="false">
      <c r="A20" s="42" t="n">
        <v>0</v>
      </c>
      <c r="B20" s="42" t="n">
        <v>19</v>
      </c>
      <c r="C20" s="42"/>
      <c r="F20" s="0"/>
      <c r="G20" s="0"/>
      <c r="H20" s="0"/>
      <c r="AMJ20" s="0"/>
    </row>
    <row r="21" s="43" customFormat="true" ht="13.8" hidden="false" customHeight="false" outlineLevel="0" collapsed="false">
      <c r="A21" s="42" t="n">
        <v>0</v>
      </c>
      <c r="B21" s="42" t="n">
        <v>20</v>
      </c>
      <c r="C21" s="42"/>
      <c r="F21" s="0"/>
      <c r="G21" s="0"/>
      <c r="H21" s="0"/>
      <c r="AMJ21" s="0"/>
    </row>
    <row r="22" s="43" customFormat="true" ht="13.8" hidden="false" customHeight="false" outlineLevel="0" collapsed="false">
      <c r="A22" s="42" t="n">
        <v>0</v>
      </c>
      <c r="B22" s="42" t="n">
        <v>21</v>
      </c>
      <c r="C22" s="42"/>
      <c r="F22" s="0"/>
      <c r="G22" s="0"/>
      <c r="H22" s="0"/>
      <c r="AMJ22" s="0"/>
    </row>
    <row r="23" s="43" customFormat="true" ht="13.8" hidden="false" customHeight="false" outlineLevel="0" collapsed="false">
      <c r="A23" s="42" t="n">
        <v>0</v>
      </c>
      <c r="B23" s="42" t="n">
        <v>22</v>
      </c>
      <c r="C23" s="42"/>
      <c r="F23" s="0"/>
      <c r="G23" s="0"/>
      <c r="H23" s="0"/>
      <c r="AMJ23" s="0"/>
    </row>
    <row r="24" s="43" customFormat="true" ht="13.8" hidden="false" customHeight="false" outlineLevel="0" collapsed="false">
      <c r="A24" s="42" t="n">
        <v>0</v>
      </c>
      <c r="B24" s="42" t="n">
        <v>23</v>
      </c>
      <c r="C24" s="42"/>
      <c r="F24" s="0"/>
      <c r="G24" s="0"/>
      <c r="H24" s="0"/>
      <c r="AMJ24" s="0"/>
    </row>
    <row r="25" s="43" customFormat="true" ht="13.8" hidden="false" customHeight="false" outlineLevel="0" collapsed="false">
      <c r="A25" s="42" t="n">
        <v>0</v>
      </c>
      <c r="B25" s="42" t="n">
        <v>24</v>
      </c>
      <c r="C25" s="42"/>
      <c r="F25" s="0"/>
      <c r="G25" s="0"/>
      <c r="H25" s="0"/>
      <c r="AMJ25" s="0"/>
    </row>
    <row r="26" s="43" customFormat="true" ht="13.8" hidden="false" customHeight="false" outlineLevel="0" collapsed="false">
      <c r="A26" s="42" t="n">
        <v>0</v>
      </c>
      <c r="B26" s="42" t="n">
        <v>25</v>
      </c>
      <c r="C26" s="42"/>
      <c r="F26" s="0"/>
      <c r="G26" s="0"/>
      <c r="H26" s="0"/>
      <c r="AMJ26" s="0"/>
    </row>
    <row r="27" s="43" customFormat="true" ht="13.8" hidden="false" customHeight="false" outlineLevel="0" collapsed="false">
      <c r="A27" s="42" t="n">
        <v>0</v>
      </c>
      <c r="B27" s="42" t="n">
        <v>26</v>
      </c>
      <c r="C27" s="42"/>
      <c r="F27" s="0"/>
      <c r="G27" s="0"/>
      <c r="H27" s="0"/>
      <c r="AMJ27" s="0"/>
    </row>
    <row r="28" s="43" customFormat="true" ht="13.8" hidden="false" customHeight="false" outlineLevel="0" collapsed="false">
      <c r="A28" s="42" t="n">
        <v>0</v>
      </c>
      <c r="B28" s="42" t="n">
        <v>27</v>
      </c>
      <c r="C28" s="42"/>
      <c r="F28" s="0"/>
      <c r="G28" s="0"/>
      <c r="H28" s="0"/>
      <c r="AMJ28" s="0"/>
    </row>
    <row r="29" s="43" customFormat="true" ht="13.8" hidden="false" customHeight="false" outlineLevel="0" collapsed="false">
      <c r="A29" s="42" t="n">
        <v>0</v>
      </c>
      <c r="B29" s="42" t="n">
        <v>28</v>
      </c>
      <c r="C29" s="42"/>
      <c r="F29" s="0"/>
      <c r="G29" s="0"/>
      <c r="H29" s="0"/>
      <c r="AMJ29" s="0"/>
    </row>
    <row r="30" s="43" customFormat="true" ht="13.8" hidden="false" customHeight="false" outlineLevel="0" collapsed="false">
      <c r="A30" s="42" t="n">
        <v>0</v>
      </c>
      <c r="B30" s="42" t="n">
        <v>29</v>
      </c>
      <c r="C30" s="42"/>
      <c r="F30" s="0"/>
      <c r="G30" s="0"/>
      <c r="H30" s="0"/>
      <c r="AMJ30" s="0"/>
    </row>
    <row r="31" s="43" customFormat="true" ht="13.8" hidden="false" customHeight="false" outlineLevel="0" collapsed="false">
      <c r="A31" s="42" t="n">
        <v>0</v>
      </c>
      <c r="B31" s="42" t="n">
        <v>30</v>
      </c>
      <c r="C31" s="42"/>
      <c r="F31" s="0"/>
      <c r="G31" s="0"/>
      <c r="H31" s="0"/>
      <c r="AMJ31" s="0"/>
    </row>
    <row r="32" s="43" customFormat="true" ht="13.8" hidden="false" customHeight="false" outlineLevel="0" collapsed="false">
      <c r="A32" s="42" t="n">
        <v>0</v>
      </c>
      <c r="B32" s="42" t="n">
        <v>31</v>
      </c>
      <c r="C32" s="42" t="n">
        <v>0</v>
      </c>
      <c r="D32" s="43" t="s">
        <v>578</v>
      </c>
      <c r="E32" s="43" t="s">
        <v>1162</v>
      </c>
      <c r="F32" s="0" t="n">
        <v>0</v>
      </c>
      <c r="G32" s="0" t="n">
        <v>8</v>
      </c>
      <c r="H32" s="0" t="n">
        <v>7</v>
      </c>
      <c r="AMJ32" s="0"/>
    </row>
    <row r="33" s="43" customFormat="true" ht="13.8" hidden="false" customHeight="false" outlineLevel="0" collapsed="false">
      <c r="A33" s="42" t="n">
        <v>0</v>
      </c>
      <c r="B33" s="42" t="n">
        <v>32</v>
      </c>
      <c r="C33" s="42" t="n">
        <v>0</v>
      </c>
      <c r="D33" s="43" t="s">
        <v>580</v>
      </c>
      <c r="E33" s="43" t="s">
        <v>1163</v>
      </c>
      <c r="F33" s="0" t="n">
        <v>0</v>
      </c>
      <c r="G33" s="0" t="n">
        <v>13</v>
      </c>
      <c r="H33" s="0" t="n">
        <v>12</v>
      </c>
      <c r="AMJ33" s="0"/>
    </row>
    <row r="34" s="43" customFormat="true" ht="13.8" hidden="false" customHeight="false" outlineLevel="0" collapsed="false">
      <c r="A34" s="42" t="n">
        <v>0</v>
      </c>
      <c r="B34" s="42" t="n">
        <v>33</v>
      </c>
      <c r="C34" s="42"/>
      <c r="F34" s="0"/>
      <c r="G34" s="0"/>
      <c r="H34" s="0"/>
      <c r="AMJ34" s="0"/>
    </row>
    <row r="35" s="43" customFormat="true" ht="13.8" hidden="false" customHeight="false" outlineLevel="0" collapsed="false">
      <c r="A35" s="42" t="n">
        <v>0</v>
      </c>
      <c r="B35" s="42" t="n">
        <v>34</v>
      </c>
      <c r="C35" s="42"/>
      <c r="F35" s="0"/>
      <c r="G35" s="0"/>
      <c r="H35" s="0"/>
      <c r="AMJ35" s="0"/>
    </row>
    <row r="36" s="43" customFormat="true" ht="13.8" hidden="false" customHeight="false" outlineLevel="0" collapsed="false">
      <c r="A36" s="42" t="n">
        <v>0</v>
      </c>
      <c r="B36" s="42" t="n">
        <v>35</v>
      </c>
      <c r="C36" s="42" t="n">
        <v>0</v>
      </c>
      <c r="D36" s="43" t="s">
        <v>526</v>
      </c>
      <c r="E36" s="43" t="s">
        <v>1164</v>
      </c>
      <c r="F36" s="0" t="n">
        <v>1</v>
      </c>
      <c r="G36" s="0" t="n">
        <v>17</v>
      </c>
      <c r="H36" s="0" t="n">
        <v>102</v>
      </c>
      <c r="AMJ36" s="0"/>
    </row>
    <row r="37" s="43" customFormat="true" ht="13.8" hidden="false" customHeight="false" outlineLevel="0" collapsed="false">
      <c r="A37" s="42" t="n">
        <v>0</v>
      </c>
      <c r="B37" s="42" t="n">
        <v>36</v>
      </c>
      <c r="C37" s="42" t="n">
        <v>0</v>
      </c>
      <c r="D37" s="43" t="s">
        <v>528</v>
      </c>
      <c r="E37" s="43" t="s">
        <v>1165</v>
      </c>
      <c r="F37" s="0" t="n">
        <v>1</v>
      </c>
      <c r="G37" s="0" t="n">
        <v>16</v>
      </c>
      <c r="H37" s="0" t="n">
        <v>101</v>
      </c>
      <c r="AMJ37" s="0"/>
    </row>
    <row r="38" s="43" customFormat="true" ht="13.8" hidden="false" customHeight="false" outlineLevel="0" collapsed="false">
      <c r="A38" s="42" t="n">
        <v>0</v>
      </c>
      <c r="B38" s="42" t="n">
        <v>37</v>
      </c>
      <c r="C38" s="42" t="n">
        <v>0</v>
      </c>
      <c r="D38" s="43" t="s">
        <v>586</v>
      </c>
      <c r="E38" s="43" t="s">
        <v>1166</v>
      </c>
      <c r="F38" s="0" t="n">
        <v>0</v>
      </c>
      <c r="G38" s="0" t="n">
        <v>84</v>
      </c>
      <c r="H38" s="0" t="n">
        <v>83</v>
      </c>
      <c r="AMJ38" s="0"/>
    </row>
    <row r="39" s="43" customFormat="true" ht="13.8" hidden="false" customHeight="false" outlineLevel="0" collapsed="false">
      <c r="A39" s="42" t="n">
        <v>0</v>
      </c>
      <c r="B39" s="42" t="n">
        <v>38</v>
      </c>
      <c r="C39" s="42" t="n">
        <v>0</v>
      </c>
      <c r="D39" s="43" t="s">
        <v>588</v>
      </c>
      <c r="E39" s="43" t="s">
        <v>1167</v>
      </c>
      <c r="F39" s="0" t="n">
        <v>0</v>
      </c>
      <c r="G39" s="0" t="n">
        <v>81</v>
      </c>
      <c r="H39" s="0" t="n">
        <v>80</v>
      </c>
      <c r="AMJ39" s="0"/>
    </row>
    <row r="40" s="43" customFormat="true" ht="13.8" hidden="false" customHeight="false" outlineLevel="0" collapsed="false">
      <c r="A40" s="42" t="n">
        <v>0</v>
      </c>
      <c r="B40" s="42" t="n">
        <v>39</v>
      </c>
      <c r="C40" s="42"/>
      <c r="F40" s="0"/>
      <c r="G40" s="0"/>
      <c r="H40" s="0"/>
      <c r="AMJ40" s="0"/>
    </row>
    <row r="41" s="43" customFormat="true" ht="13.8" hidden="false" customHeight="false" outlineLevel="0" collapsed="false">
      <c r="A41" s="42" t="n">
        <v>0</v>
      </c>
      <c r="B41" s="42" t="n">
        <v>40</v>
      </c>
      <c r="C41" s="42"/>
      <c r="F41" s="0"/>
      <c r="G41" s="0"/>
      <c r="H41" s="0"/>
      <c r="AMJ41" s="0"/>
    </row>
    <row r="42" s="43" customFormat="true" ht="13.8" hidden="false" customHeight="false" outlineLevel="0" collapsed="false">
      <c r="A42" s="42" t="n">
        <v>0</v>
      </c>
      <c r="B42" s="42" t="n">
        <v>41</v>
      </c>
      <c r="C42" s="42" t="n">
        <v>0</v>
      </c>
      <c r="D42" s="43" t="s">
        <v>534</v>
      </c>
      <c r="E42" s="43" t="s">
        <v>1168</v>
      </c>
      <c r="F42" s="0" t="n">
        <v>1</v>
      </c>
      <c r="G42" s="0" t="n">
        <v>20</v>
      </c>
      <c r="H42" s="0" t="n">
        <v>105</v>
      </c>
      <c r="AMJ42" s="0"/>
    </row>
    <row r="43" s="43" customFormat="true" ht="13.8" hidden="false" customHeight="false" outlineLevel="0" collapsed="false">
      <c r="A43" s="42" t="n">
        <v>0</v>
      </c>
      <c r="B43" s="42" t="n">
        <v>42</v>
      </c>
      <c r="C43" s="42" t="n">
        <v>0</v>
      </c>
      <c r="D43" s="43" t="s">
        <v>536</v>
      </c>
      <c r="E43" s="43" t="s">
        <v>1169</v>
      </c>
      <c r="F43" s="0" t="n">
        <v>1</v>
      </c>
      <c r="G43" s="0" t="n">
        <v>22</v>
      </c>
      <c r="H43" s="0" t="n">
        <v>107</v>
      </c>
      <c r="AMJ43" s="0"/>
    </row>
    <row r="44" s="43" customFormat="true" ht="13.8" hidden="false" customHeight="false" outlineLevel="0" collapsed="false">
      <c r="A44" s="42" t="n">
        <v>0</v>
      </c>
      <c r="B44" s="42" t="n">
        <v>43</v>
      </c>
      <c r="C44" s="42"/>
      <c r="F44" s="0"/>
      <c r="G44" s="0"/>
      <c r="H44" s="0"/>
      <c r="AMJ44" s="0"/>
    </row>
    <row r="45" s="43" customFormat="true" ht="13.8" hidden="false" customHeight="false" outlineLevel="0" collapsed="false">
      <c r="A45" s="42" t="n">
        <v>0</v>
      </c>
      <c r="B45" s="42" t="n">
        <v>44</v>
      </c>
      <c r="C45" s="42"/>
      <c r="F45" s="0"/>
      <c r="G45" s="0"/>
      <c r="H45" s="0"/>
      <c r="AMJ45" s="0"/>
    </row>
    <row r="46" s="43" customFormat="true" ht="13.8" hidden="false" customHeight="false" outlineLevel="0" collapsed="false">
      <c r="A46" s="42" t="n">
        <v>0</v>
      </c>
      <c r="B46" s="42" t="n">
        <v>45</v>
      </c>
      <c r="C46" s="42"/>
      <c r="F46" s="0"/>
      <c r="G46" s="0"/>
      <c r="H46" s="0"/>
      <c r="AMJ46" s="0"/>
    </row>
    <row r="47" s="43" customFormat="true" ht="13.8" hidden="false" customHeight="false" outlineLevel="0" collapsed="false">
      <c r="A47" s="42" t="n">
        <v>0</v>
      </c>
      <c r="B47" s="42" t="n">
        <v>46</v>
      </c>
      <c r="C47" s="42"/>
      <c r="F47" s="0"/>
      <c r="G47" s="0"/>
      <c r="H47" s="0"/>
      <c r="AMJ47" s="0"/>
    </row>
    <row r="48" s="43" customFormat="true" ht="13.8" hidden="false" customHeight="false" outlineLevel="0" collapsed="false">
      <c r="A48" s="42" t="n">
        <v>0</v>
      </c>
      <c r="B48" s="42" t="n">
        <v>47</v>
      </c>
      <c r="C48" s="42"/>
      <c r="F48" s="0"/>
      <c r="G48" s="0"/>
      <c r="H48" s="0"/>
      <c r="AMJ48" s="0"/>
    </row>
    <row r="49" s="43" customFormat="true" ht="13.8" hidden="false" customHeight="false" outlineLevel="0" collapsed="false">
      <c r="A49" s="42" t="n">
        <v>0</v>
      </c>
      <c r="B49" s="42" t="n">
        <v>48</v>
      </c>
      <c r="C49" s="42"/>
      <c r="F49" s="0"/>
      <c r="G49" s="0"/>
      <c r="H49" s="0"/>
      <c r="AMJ49" s="0"/>
    </row>
    <row r="50" s="43" customFormat="true" ht="13.8" hidden="false" customHeight="false" outlineLevel="0" collapsed="false">
      <c r="A50" s="42" t="n">
        <v>0</v>
      </c>
      <c r="B50" s="42" t="n">
        <v>49</v>
      </c>
      <c r="C50" s="42" t="n">
        <v>0</v>
      </c>
      <c r="D50" s="43" t="s">
        <v>595</v>
      </c>
      <c r="E50" s="43" t="s">
        <v>1170</v>
      </c>
      <c r="F50" s="0" t="n">
        <v>0</v>
      </c>
      <c r="G50" s="0" t="n">
        <v>85</v>
      </c>
      <c r="H50" s="0" t="n">
        <v>84</v>
      </c>
      <c r="AMJ50" s="0"/>
    </row>
    <row r="51" s="43" customFormat="true" ht="13.8" hidden="false" customHeight="false" outlineLevel="0" collapsed="false">
      <c r="A51" s="42" t="n">
        <v>0</v>
      </c>
      <c r="B51" s="42" t="n">
        <v>50</v>
      </c>
      <c r="C51" s="42" t="n">
        <v>0</v>
      </c>
      <c r="D51" s="43" t="s">
        <v>597</v>
      </c>
      <c r="E51" s="43" t="s">
        <v>1171</v>
      </c>
      <c r="F51" s="0" t="n">
        <v>0</v>
      </c>
      <c r="G51" s="0" t="n">
        <v>80</v>
      </c>
      <c r="H51" s="0" t="n">
        <v>79</v>
      </c>
      <c r="AMJ51" s="0"/>
    </row>
    <row r="52" s="43" customFormat="true" ht="13.8" hidden="false" customHeight="false" outlineLevel="0" collapsed="false">
      <c r="A52" s="42" t="n">
        <v>0</v>
      </c>
      <c r="B52" s="42" t="n">
        <v>51</v>
      </c>
      <c r="C52" s="42"/>
      <c r="F52" s="0"/>
      <c r="G52" s="0"/>
      <c r="H52" s="0"/>
      <c r="AMJ52" s="0"/>
    </row>
    <row r="53" s="43" customFormat="true" ht="13.8" hidden="false" customHeight="false" outlineLevel="0" collapsed="false">
      <c r="A53" s="42" t="n">
        <v>0</v>
      </c>
      <c r="B53" s="42" t="n">
        <v>52</v>
      </c>
      <c r="C53" s="42"/>
      <c r="F53" s="0"/>
      <c r="G53" s="0"/>
      <c r="H53" s="0"/>
      <c r="AMJ53" s="0"/>
    </row>
    <row r="54" s="43" customFormat="true" ht="13.8" hidden="false" customHeight="false" outlineLevel="0" collapsed="false">
      <c r="A54" s="42" t="n">
        <v>0</v>
      </c>
      <c r="B54" s="42" t="n">
        <v>53</v>
      </c>
      <c r="C54" s="42" t="n">
        <v>0</v>
      </c>
      <c r="D54" s="43" t="s">
        <v>544</v>
      </c>
      <c r="E54" s="43" t="s">
        <v>1172</v>
      </c>
      <c r="F54" s="0" t="n">
        <v>1</v>
      </c>
      <c r="G54" s="0" t="n">
        <v>25</v>
      </c>
      <c r="H54" s="0" t="n">
        <v>110</v>
      </c>
      <c r="AMJ54" s="0"/>
    </row>
    <row r="55" s="43" customFormat="true" ht="13.8" hidden="false" customHeight="false" outlineLevel="0" collapsed="false">
      <c r="A55" s="42" t="n">
        <v>0</v>
      </c>
      <c r="B55" s="42" t="n">
        <v>54</v>
      </c>
      <c r="C55" s="42" t="n">
        <v>0</v>
      </c>
      <c r="D55" s="43" t="s">
        <v>546</v>
      </c>
      <c r="E55" s="43" t="s">
        <v>1173</v>
      </c>
      <c r="F55" s="0" t="n">
        <v>1</v>
      </c>
      <c r="G55" s="0" t="n">
        <v>21</v>
      </c>
      <c r="H55" s="0" t="n">
        <v>106</v>
      </c>
      <c r="AMJ55" s="0"/>
    </row>
    <row r="56" s="43" customFormat="true" ht="13.8" hidden="false" customHeight="false" outlineLevel="0" collapsed="false">
      <c r="A56" s="42" t="n">
        <v>0</v>
      </c>
      <c r="B56" s="42" t="n">
        <v>55</v>
      </c>
      <c r="C56" s="42"/>
      <c r="F56" s="0"/>
      <c r="G56" s="0"/>
      <c r="H56" s="0"/>
      <c r="AMJ56" s="0"/>
    </row>
    <row r="57" s="43" customFormat="true" ht="13.8" hidden="false" customHeight="false" outlineLevel="0" collapsed="false">
      <c r="A57" s="42" t="n">
        <v>0</v>
      </c>
      <c r="B57" s="42" t="n">
        <v>56</v>
      </c>
      <c r="C57" s="42"/>
      <c r="F57" s="0"/>
      <c r="G57" s="0"/>
      <c r="H57" s="0"/>
      <c r="AMJ57" s="0"/>
    </row>
    <row r="58" s="43" customFormat="true" ht="13.8" hidden="false" customHeight="false" outlineLevel="0" collapsed="false">
      <c r="A58" s="42" t="n">
        <v>0</v>
      </c>
      <c r="B58" s="42" t="n">
        <v>57</v>
      </c>
      <c r="C58" s="42"/>
      <c r="F58" s="0"/>
      <c r="G58" s="0"/>
      <c r="H58" s="0"/>
      <c r="AMJ58" s="0"/>
    </row>
    <row r="59" s="43" customFormat="true" ht="13.8" hidden="false" customHeight="false" outlineLevel="0" collapsed="false">
      <c r="A59" s="42" t="n">
        <v>0</v>
      </c>
      <c r="B59" s="42" t="n">
        <v>58</v>
      </c>
      <c r="C59" s="42"/>
      <c r="F59" s="0"/>
      <c r="G59" s="0"/>
      <c r="H59" s="0"/>
      <c r="AMJ59" s="0"/>
    </row>
    <row r="60" s="43" customFormat="true" ht="13.8" hidden="false" customHeight="false" outlineLevel="0" collapsed="false">
      <c r="A60" s="42" t="n">
        <v>0</v>
      </c>
      <c r="B60" s="42" t="n">
        <v>59</v>
      </c>
      <c r="C60" s="42"/>
      <c r="F60" s="0"/>
      <c r="G60" s="0"/>
      <c r="H60" s="0"/>
      <c r="AMJ60" s="0"/>
    </row>
    <row r="61" s="43" customFormat="true" ht="13.8" hidden="false" customHeight="false" outlineLevel="0" collapsed="false">
      <c r="A61" s="42" t="n">
        <v>0</v>
      </c>
      <c r="B61" s="42" t="n">
        <v>60</v>
      </c>
      <c r="C61" s="42"/>
      <c r="F61" s="0"/>
      <c r="G61" s="0"/>
      <c r="H61" s="0"/>
      <c r="AMJ61" s="0"/>
    </row>
    <row r="62" s="43" customFormat="true" ht="13.8" hidden="false" customHeight="false" outlineLevel="0" collapsed="false">
      <c r="A62" s="42" t="n">
        <v>0</v>
      </c>
      <c r="B62" s="42" t="n">
        <v>61</v>
      </c>
      <c r="C62" s="42" t="n">
        <v>0</v>
      </c>
      <c r="D62" s="43" t="s">
        <v>604</v>
      </c>
      <c r="E62" s="43" t="s">
        <v>1174</v>
      </c>
      <c r="F62" s="0" t="n">
        <v>0</v>
      </c>
      <c r="G62" s="0" t="n">
        <v>77</v>
      </c>
      <c r="H62" s="0" t="n">
        <v>76</v>
      </c>
      <c r="AMJ62" s="0"/>
    </row>
    <row r="63" s="43" customFormat="true" ht="13.8" hidden="false" customHeight="false" outlineLevel="0" collapsed="false">
      <c r="A63" s="42" t="n">
        <v>0</v>
      </c>
      <c r="B63" s="42" t="n">
        <v>62</v>
      </c>
      <c r="C63" s="42" t="n">
        <v>0</v>
      </c>
      <c r="D63" s="43" t="s">
        <v>606</v>
      </c>
      <c r="E63" s="43" t="s">
        <v>1175</v>
      </c>
      <c r="F63" s="0" t="n">
        <v>0</v>
      </c>
      <c r="G63" s="0" t="n">
        <v>76</v>
      </c>
      <c r="H63" s="0" t="n">
        <v>75</v>
      </c>
      <c r="AMJ63" s="0"/>
    </row>
    <row r="64" s="43" customFormat="true" ht="13.8" hidden="false" customHeight="false" outlineLevel="0" collapsed="false">
      <c r="A64" s="42" t="n">
        <v>0</v>
      </c>
      <c r="B64" s="42" t="n">
        <v>63</v>
      </c>
      <c r="C64" s="42"/>
      <c r="F64" s="0"/>
      <c r="G64" s="0"/>
      <c r="H64" s="0"/>
      <c r="AMJ64" s="0"/>
    </row>
    <row r="65" s="43" customFormat="true" ht="13.8" hidden="false" customHeight="false" outlineLevel="0" collapsed="false">
      <c r="A65" s="42" t="n">
        <v>0</v>
      </c>
      <c r="B65" s="42" t="n">
        <v>64</v>
      </c>
      <c r="C65" s="42"/>
      <c r="F65" s="0"/>
      <c r="G65" s="0"/>
      <c r="H65" s="0"/>
      <c r="AMJ65" s="0"/>
    </row>
    <row r="66" s="43" customFormat="true" ht="13.8" hidden="false" customHeight="false" outlineLevel="0" collapsed="false">
      <c r="A66" s="42" t="n">
        <v>0</v>
      </c>
      <c r="B66" s="42" t="n">
        <v>65</v>
      </c>
      <c r="C66" s="42" t="n">
        <v>0</v>
      </c>
      <c r="D66" s="43" t="s">
        <v>554</v>
      </c>
      <c r="E66" s="43" t="s">
        <v>1176</v>
      </c>
      <c r="F66" s="0" t="n">
        <v>1</v>
      </c>
      <c r="G66" s="0" t="n">
        <v>26</v>
      </c>
      <c r="H66" s="0" t="n">
        <v>111</v>
      </c>
      <c r="AMJ66" s="0"/>
    </row>
    <row r="67" s="43" customFormat="true" ht="13.8" hidden="false" customHeight="false" outlineLevel="0" collapsed="false">
      <c r="A67" s="42" t="n">
        <v>0</v>
      </c>
      <c r="B67" s="42" t="n">
        <v>66</v>
      </c>
      <c r="C67" s="42" t="n">
        <v>0</v>
      </c>
      <c r="D67" s="43" t="s">
        <v>556</v>
      </c>
      <c r="E67" s="43" t="s">
        <v>1177</v>
      </c>
      <c r="F67" s="0" t="n">
        <v>1</v>
      </c>
      <c r="G67" s="0" t="n">
        <v>27</v>
      </c>
      <c r="H67" s="0" t="n">
        <v>112</v>
      </c>
      <c r="AMJ67" s="0"/>
    </row>
    <row r="68" s="43" customFormat="true" ht="13.8" hidden="false" customHeight="false" outlineLevel="0" collapsed="false">
      <c r="A68" s="42" t="n">
        <v>0</v>
      </c>
      <c r="B68" s="42" t="n">
        <v>67</v>
      </c>
      <c r="C68" s="42"/>
      <c r="F68" s="0"/>
      <c r="G68" s="0"/>
      <c r="H68" s="0"/>
      <c r="AMJ68" s="0"/>
    </row>
    <row r="69" s="43" customFormat="true" ht="13.8" hidden="false" customHeight="false" outlineLevel="0" collapsed="false">
      <c r="A69" s="42" t="n">
        <v>0</v>
      </c>
      <c r="B69" s="42" t="n">
        <v>68</v>
      </c>
      <c r="C69" s="42"/>
      <c r="F69" s="0"/>
      <c r="G69" s="0"/>
      <c r="H69" s="0"/>
      <c r="AMJ69" s="0"/>
    </row>
    <row r="70" s="43" customFormat="true" ht="13.8" hidden="false" customHeight="false" outlineLevel="0" collapsed="false">
      <c r="A70" s="42" t="n">
        <v>0</v>
      </c>
      <c r="B70" s="42" t="n">
        <v>69</v>
      </c>
      <c r="C70" s="42"/>
      <c r="F70" s="0"/>
      <c r="G70" s="0"/>
      <c r="H70" s="0"/>
      <c r="AMJ70" s="0"/>
    </row>
    <row r="71" s="43" customFormat="true" ht="13.8" hidden="false" customHeight="false" outlineLevel="0" collapsed="false">
      <c r="A71" s="42" t="n">
        <v>0</v>
      </c>
      <c r="B71" s="42" t="n">
        <v>70</v>
      </c>
      <c r="C71" s="42"/>
      <c r="F71" s="0"/>
      <c r="G71" s="0"/>
      <c r="H71" s="0"/>
      <c r="AMJ71" s="0"/>
    </row>
    <row r="72" s="43" customFormat="true" ht="13.8" hidden="false" customHeight="false" outlineLevel="0" collapsed="false">
      <c r="A72" s="42" t="n">
        <v>0</v>
      </c>
      <c r="B72" s="42" t="n">
        <v>71</v>
      </c>
      <c r="C72" s="42"/>
      <c r="F72" s="0"/>
      <c r="G72" s="0"/>
      <c r="H72" s="0"/>
      <c r="AMJ72" s="0"/>
    </row>
    <row r="73" s="43" customFormat="true" ht="13.8" hidden="false" customHeight="false" outlineLevel="0" collapsed="false">
      <c r="A73" s="42" t="n">
        <v>0</v>
      </c>
      <c r="B73" s="42" t="n">
        <v>72</v>
      </c>
      <c r="C73" s="42"/>
      <c r="F73" s="0"/>
      <c r="G73" s="0"/>
      <c r="H73" s="0"/>
      <c r="AMJ73" s="0"/>
    </row>
    <row r="74" s="43" customFormat="true" ht="13.8" hidden="false" customHeight="false" outlineLevel="0" collapsed="false">
      <c r="A74" s="42" t="n">
        <v>0</v>
      </c>
      <c r="B74" s="42" t="n">
        <v>73</v>
      </c>
      <c r="C74" s="42" t="n">
        <v>0</v>
      </c>
      <c r="D74" s="43" t="s">
        <v>613</v>
      </c>
      <c r="E74" s="43" t="s">
        <v>1178</v>
      </c>
      <c r="F74" s="0" t="n">
        <v>0</v>
      </c>
      <c r="G74" s="0" t="n">
        <v>56</v>
      </c>
      <c r="H74" s="0" t="n">
        <v>55</v>
      </c>
      <c r="AMJ74" s="0"/>
    </row>
    <row r="75" s="43" customFormat="true" ht="13.8" hidden="false" customHeight="false" outlineLevel="0" collapsed="false">
      <c r="A75" s="42" t="n">
        <v>0</v>
      </c>
      <c r="B75" s="42" t="n">
        <v>74</v>
      </c>
      <c r="C75" s="42" t="n">
        <v>0</v>
      </c>
      <c r="D75" s="43" t="s">
        <v>615</v>
      </c>
      <c r="E75" s="43" t="s">
        <v>1179</v>
      </c>
      <c r="F75" s="0" t="n">
        <v>1</v>
      </c>
      <c r="G75" s="0" t="n">
        <v>0</v>
      </c>
      <c r="H75" s="0" t="n">
        <v>85</v>
      </c>
      <c r="AMJ75" s="0"/>
    </row>
    <row r="76" s="43" customFormat="true" ht="13.8" hidden="false" customHeight="false" outlineLevel="0" collapsed="false">
      <c r="A76" s="42" t="n">
        <v>0</v>
      </c>
      <c r="B76" s="42" t="n">
        <v>75</v>
      </c>
      <c r="C76" s="42"/>
      <c r="F76" s="0"/>
      <c r="G76" s="0"/>
      <c r="H76" s="0"/>
      <c r="AMJ76" s="0"/>
    </row>
    <row r="77" s="43" customFormat="true" ht="13.8" hidden="false" customHeight="false" outlineLevel="0" collapsed="false">
      <c r="A77" s="42" t="n">
        <v>0</v>
      </c>
      <c r="B77" s="42" t="n">
        <v>76</v>
      </c>
      <c r="C77" s="42"/>
      <c r="F77" s="0"/>
      <c r="G77" s="0"/>
      <c r="H77" s="0"/>
      <c r="AMJ77" s="0"/>
    </row>
    <row r="78" s="43" customFormat="true" ht="13.8" hidden="false" customHeight="false" outlineLevel="0" collapsed="false">
      <c r="A78" s="42" t="n">
        <v>0</v>
      </c>
      <c r="B78" s="42" t="n">
        <v>77</v>
      </c>
      <c r="C78" s="42" t="n">
        <v>0</v>
      </c>
      <c r="D78" s="43" t="s">
        <v>564</v>
      </c>
      <c r="E78" s="43" t="s">
        <v>1180</v>
      </c>
      <c r="F78" s="0" t="n">
        <v>1</v>
      </c>
      <c r="G78" s="0" t="n">
        <v>28</v>
      </c>
      <c r="H78" s="0" t="n">
        <v>113</v>
      </c>
      <c r="AMJ78" s="0"/>
    </row>
    <row r="79" s="43" customFormat="true" ht="13.8" hidden="false" customHeight="false" outlineLevel="0" collapsed="false">
      <c r="A79" s="42" t="n">
        <v>0</v>
      </c>
      <c r="B79" s="42" t="n">
        <v>78</v>
      </c>
      <c r="C79" s="42" t="n">
        <v>0</v>
      </c>
      <c r="D79" s="43" t="s">
        <v>566</v>
      </c>
      <c r="E79" s="43" t="s">
        <v>1181</v>
      </c>
      <c r="F79" s="0" t="n">
        <v>1</v>
      </c>
      <c r="G79" s="0" t="n">
        <v>24</v>
      </c>
      <c r="H79" s="0" t="n">
        <v>109</v>
      </c>
      <c r="AMJ79" s="0"/>
    </row>
    <row r="80" s="43" customFormat="true" ht="13.8" hidden="false" customHeight="false" outlineLevel="0" collapsed="false">
      <c r="A80" s="42" t="n">
        <v>0</v>
      </c>
      <c r="B80" s="42" t="n">
        <v>79</v>
      </c>
      <c r="C80" s="42"/>
      <c r="F80" s="0"/>
      <c r="G80" s="0"/>
      <c r="H80" s="0"/>
      <c r="AMJ80" s="0"/>
    </row>
    <row r="81" s="43" customFormat="true" ht="13.8" hidden="false" customHeight="false" outlineLevel="0" collapsed="false">
      <c r="A81" s="42" t="n">
        <v>0</v>
      </c>
      <c r="B81" s="42" t="n">
        <v>80</v>
      </c>
      <c r="C81" s="42"/>
      <c r="F81" s="0"/>
      <c r="G81" s="0"/>
      <c r="H81" s="0"/>
      <c r="AMJ81" s="0"/>
    </row>
    <row r="82" s="43" customFormat="true" ht="13.8" hidden="false" customHeight="false" outlineLevel="0" collapsed="false">
      <c r="A82" s="42" t="n">
        <v>0</v>
      </c>
      <c r="B82" s="42" t="n">
        <v>81</v>
      </c>
      <c r="C82" s="42"/>
      <c r="F82" s="0"/>
      <c r="G82" s="0"/>
      <c r="H82" s="0"/>
      <c r="AMJ82" s="0"/>
    </row>
    <row r="83" s="43" customFormat="true" ht="13.8" hidden="false" customHeight="false" outlineLevel="0" collapsed="false">
      <c r="A83" s="42" t="n">
        <v>0</v>
      </c>
      <c r="B83" s="42" t="n">
        <v>82</v>
      </c>
      <c r="C83" s="42"/>
      <c r="F83" s="0"/>
      <c r="G83" s="0"/>
      <c r="H83" s="0"/>
      <c r="AMJ83" s="0"/>
    </row>
    <row r="84" s="43" customFormat="true" ht="13.8" hidden="false" customHeight="false" outlineLevel="0" collapsed="false">
      <c r="A84" s="42" t="n">
        <v>0</v>
      </c>
      <c r="B84" s="42" t="n">
        <v>83</v>
      </c>
      <c r="C84" s="42"/>
      <c r="F84" s="0"/>
      <c r="G84" s="0"/>
      <c r="H84" s="0"/>
      <c r="AMJ84" s="0"/>
    </row>
    <row r="85" s="43" customFormat="true" ht="13.8" hidden="false" customHeight="false" outlineLevel="0" collapsed="false">
      <c r="A85" s="42" t="n">
        <v>0</v>
      </c>
      <c r="B85" s="42" t="n">
        <v>84</v>
      </c>
      <c r="C85" s="42"/>
      <c r="F85" s="0"/>
      <c r="G85" s="0"/>
      <c r="H85" s="0"/>
      <c r="AMJ85" s="0"/>
    </row>
    <row r="86" s="43" customFormat="true" ht="13.8" hidden="false" customHeight="false" outlineLevel="0" collapsed="false">
      <c r="A86" s="42" t="n">
        <v>0</v>
      </c>
      <c r="B86" s="42" t="n">
        <v>85</v>
      </c>
      <c r="C86" s="42" t="n">
        <v>0</v>
      </c>
      <c r="D86" s="43" t="s">
        <v>623</v>
      </c>
      <c r="E86" s="43" t="s">
        <v>1182</v>
      </c>
      <c r="F86" s="0" t="n">
        <v>0</v>
      </c>
      <c r="G86" s="0" t="n">
        <v>57</v>
      </c>
      <c r="H86" s="0" t="n">
        <v>56</v>
      </c>
      <c r="AMJ86" s="0"/>
    </row>
    <row r="87" s="43" customFormat="true" ht="13.8" hidden="false" customHeight="false" outlineLevel="0" collapsed="false">
      <c r="A87" s="42" t="n">
        <v>0</v>
      </c>
      <c r="B87" s="42" t="n">
        <v>86</v>
      </c>
      <c r="C87" s="42" t="n">
        <v>0</v>
      </c>
      <c r="D87" s="43" t="s">
        <v>625</v>
      </c>
      <c r="E87" s="43" t="s">
        <v>1183</v>
      </c>
      <c r="F87" s="0" t="n">
        <v>1</v>
      </c>
      <c r="G87" s="0" t="n">
        <v>1</v>
      </c>
      <c r="H87" s="0" t="n">
        <v>86</v>
      </c>
      <c r="AMJ87" s="0"/>
    </row>
    <row r="88" s="43" customFormat="true" ht="13.8" hidden="false" customHeight="false" outlineLevel="0" collapsed="false">
      <c r="A88" s="42" t="n">
        <v>0</v>
      </c>
      <c r="B88" s="42" t="n">
        <v>87</v>
      </c>
      <c r="C88" s="42"/>
      <c r="F88" s="0"/>
      <c r="G88" s="0"/>
      <c r="H88" s="0"/>
      <c r="AMJ88" s="0"/>
    </row>
    <row r="89" s="43" customFormat="true" ht="13.8" hidden="false" customHeight="false" outlineLevel="0" collapsed="false">
      <c r="A89" s="42" t="n">
        <v>0</v>
      </c>
      <c r="B89" s="42" t="n">
        <v>88</v>
      </c>
      <c r="C89" s="42"/>
      <c r="F89" s="0"/>
      <c r="G89" s="0"/>
      <c r="H89" s="0"/>
      <c r="AMJ89" s="0"/>
    </row>
    <row r="90" s="43" customFormat="true" ht="13.8" hidden="false" customHeight="false" outlineLevel="0" collapsed="false">
      <c r="A90" s="42" t="n">
        <v>0</v>
      </c>
      <c r="B90" s="42" t="n">
        <v>89</v>
      </c>
      <c r="C90" s="42" t="n">
        <v>0</v>
      </c>
      <c r="D90" s="43" t="s">
        <v>574</v>
      </c>
      <c r="E90" s="43" t="s">
        <v>1184</v>
      </c>
      <c r="F90" s="0" t="n">
        <v>1</v>
      </c>
      <c r="G90" s="0" t="n">
        <v>13</v>
      </c>
      <c r="H90" s="0" t="n">
        <v>98</v>
      </c>
      <c r="AMJ90" s="0"/>
    </row>
    <row r="91" s="43" customFormat="true" ht="13.8" hidden="false" customHeight="false" outlineLevel="0" collapsed="false">
      <c r="A91" s="42" t="n">
        <v>0</v>
      </c>
      <c r="B91" s="42" t="n">
        <v>90</v>
      </c>
      <c r="C91" s="42" t="n">
        <v>0</v>
      </c>
      <c r="D91" s="43" t="s">
        <v>576</v>
      </c>
      <c r="E91" s="43" t="s">
        <v>1185</v>
      </c>
      <c r="F91" s="0" t="n">
        <v>1</v>
      </c>
      <c r="G91" s="0" t="n">
        <v>12</v>
      </c>
      <c r="H91" s="0" t="n">
        <v>97</v>
      </c>
      <c r="AMJ91" s="0"/>
    </row>
    <row r="92" s="43" customFormat="true" ht="13.8" hidden="false" customHeight="false" outlineLevel="0" collapsed="false">
      <c r="A92" s="42" t="n">
        <v>0</v>
      </c>
      <c r="B92" s="42" t="n">
        <v>91</v>
      </c>
      <c r="C92" s="42" t="n">
        <v>0</v>
      </c>
      <c r="D92" s="43" t="s">
        <v>631</v>
      </c>
      <c r="E92" s="43" t="s">
        <v>1186</v>
      </c>
      <c r="F92" s="0" t="n">
        <v>0</v>
      </c>
      <c r="G92" s="0" t="n">
        <v>82</v>
      </c>
      <c r="H92" s="0" t="n">
        <v>81</v>
      </c>
      <c r="AMJ92" s="0"/>
    </row>
    <row r="93" s="43" customFormat="true" ht="13.8" hidden="false" customHeight="false" outlineLevel="0" collapsed="false">
      <c r="A93" s="42" t="n">
        <v>0</v>
      </c>
      <c r="B93" s="42" t="n">
        <v>92</v>
      </c>
      <c r="C93" s="42" t="n">
        <v>0</v>
      </c>
      <c r="D93" s="43" t="s">
        <v>633</v>
      </c>
      <c r="E93" s="43" t="s">
        <v>1187</v>
      </c>
      <c r="F93" s="0" t="n">
        <v>0</v>
      </c>
      <c r="G93" s="0" t="n">
        <v>74</v>
      </c>
      <c r="H93" s="0" t="n">
        <v>73</v>
      </c>
      <c r="AMJ93" s="0"/>
    </row>
    <row r="94" s="43" customFormat="true" ht="13.8" hidden="false" customHeight="false" outlineLevel="0" collapsed="false">
      <c r="A94" s="42" t="n">
        <v>0</v>
      </c>
      <c r="B94" s="42" t="n">
        <v>93</v>
      </c>
      <c r="C94" s="42"/>
      <c r="F94" s="0"/>
      <c r="G94" s="0"/>
      <c r="H94" s="0"/>
      <c r="AMJ94" s="0"/>
    </row>
    <row r="95" s="43" customFormat="true" ht="13.8" hidden="false" customHeight="false" outlineLevel="0" collapsed="false">
      <c r="A95" s="42" t="n">
        <v>0</v>
      </c>
      <c r="B95" s="42" t="n">
        <v>94</v>
      </c>
      <c r="C95" s="42"/>
      <c r="F95" s="0"/>
      <c r="G95" s="0"/>
      <c r="H95" s="0"/>
      <c r="AMJ95" s="0"/>
    </row>
    <row r="96" s="43" customFormat="true" ht="13.8" hidden="false" customHeight="false" outlineLevel="0" collapsed="false">
      <c r="A96" s="42" t="n">
        <v>0</v>
      </c>
      <c r="B96" s="42" t="n">
        <v>95</v>
      </c>
      <c r="C96" s="42" t="n">
        <v>0</v>
      </c>
      <c r="D96" s="43" t="s">
        <v>582</v>
      </c>
      <c r="E96" s="43" t="s">
        <v>1188</v>
      </c>
      <c r="F96" s="0" t="n">
        <v>1</v>
      </c>
      <c r="G96" s="0" t="n">
        <v>8</v>
      </c>
      <c r="H96" s="0" t="n">
        <v>93</v>
      </c>
      <c r="AMJ96" s="0"/>
    </row>
    <row r="97" s="43" customFormat="true" ht="13.8" hidden="false" customHeight="false" outlineLevel="0" collapsed="false">
      <c r="A97" s="42" t="n">
        <v>0</v>
      </c>
      <c r="B97" s="42" t="n">
        <v>96</v>
      </c>
      <c r="C97" s="42" t="n">
        <v>0</v>
      </c>
      <c r="D97" s="43" t="s">
        <v>584</v>
      </c>
      <c r="E97" s="43" t="s">
        <v>1189</v>
      </c>
      <c r="F97" s="0" t="n">
        <v>1</v>
      </c>
      <c r="G97" s="0" t="n">
        <v>29</v>
      </c>
      <c r="H97" s="0" t="n">
        <v>114</v>
      </c>
      <c r="AMJ97" s="0"/>
    </row>
    <row r="98" s="43" customFormat="true" ht="13.8" hidden="false" customHeight="false" outlineLevel="0" collapsed="false">
      <c r="A98" s="42" t="n">
        <v>0</v>
      </c>
      <c r="B98" s="42" t="n">
        <v>97</v>
      </c>
      <c r="C98" s="42"/>
      <c r="F98" s="0"/>
      <c r="G98" s="0"/>
      <c r="H98" s="0"/>
      <c r="AMJ98" s="0"/>
    </row>
    <row r="99" s="43" customFormat="true" ht="13.8" hidden="false" customHeight="false" outlineLevel="0" collapsed="false">
      <c r="A99" s="42" t="n">
        <v>0</v>
      </c>
      <c r="B99" s="42" t="n">
        <v>98</v>
      </c>
      <c r="C99" s="42"/>
      <c r="F99" s="0"/>
      <c r="G99" s="0"/>
      <c r="H99" s="0"/>
      <c r="AMJ99" s="0"/>
    </row>
    <row r="100" s="43" customFormat="true" ht="13.8" hidden="false" customHeight="false" outlineLevel="0" collapsed="false">
      <c r="A100" s="42" t="n">
        <v>0</v>
      </c>
      <c r="B100" s="42" t="n">
        <v>99</v>
      </c>
      <c r="C100" s="42"/>
      <c r="F100" s="0"/>
      <c r="G100" s="0"/>
      <c r="H100" s="0"/>
      <c r="AMJ100" s="0"/>
    </row>
    <row r="101" s="43" customFormat="true" ht="13.8" hidden="false" customHeight="false" outlineLevel="0" collapsed="false">
      <c r="A101" s="42" t="n">
        <v>0</v>
      </c>
      <c r="B101" s="42" t="n">
        <v>100</v>
      </c>
      <c r="C101" s="42"/>
      <c r="F101" s="0"/>
      <c r="G101" s="0"/>
      <c r="H101" s="0"/>
      <c r="AMJ101" s="0"/>
    </row>
    <row r="102" s="43" customFormat="true" ht="13.8" hidden="false" customHeight="false" outlineLevel="0" collapsed="false">
      <c r="A102" s="42" t="n">
        <v>0</v>
      </c>
      <c r="B102" s="42" t="n">
        <v>101</v>
      </c>
      <c r="C102" s="42"/>
      <c r="F102" s="0"/>
      <c r="G102" s="0"/>
      <c r="H102" s="0"/>
      <c r="AMJ102" s="0"/>
    </row>
    <row r="103" s="43" customFormat="true" ht="13.8" hidden="false" customHeight="false" outlineLevel="0" collapsed="false">
      <c r="A103" s="42" t="n">
        <v>0</v>
      </c>
      <c r="B103" s="42" t="n">
        <v>102</v>
      </c>
      <c r="C103" s="42"/>
      <c r="F103" s="0"/>
      <c r="G103" s="0"/>
      <c r="H103" s="0"/>
      <c r="AMJ103" s="0"/>
    </row>
    <row r="104" s="43" customFormat="true" ht="13.8" hidden="false" customHeight="false" outlineLevel="0" collapsed="false">
      <c r="A104" s="42" t="n">
        <v>0</v>
      </c>
      <c r="B104" s="42" t="n">
        <v>103</v>
      </c>
      <c r="C104" s="42" t="n">
        <v>0</v>
      </c>
      <c r="D104" s="43" t="s">
        <v>640</v>
      </c>
      <c r="E104" s="43" t="s">
        <v>1190</v>
      </c>
      <c r="F104" s="0" t="n">
        <v>0</v>
      </c>
      <c r="G104" s="0" t="n">
        <v>68</v>
      </c>
      <c r="H104" s="0" t="n">
        <v>67</v>
      </c>
      <c r="AMJ104" s="0"/>
    </row>
    <row r="105" s="43" customFormat="true" ht="13.8" hidden="false" customHeight="false" outlineLevel="0" collapsed="false">
      <c r="A105" s="42" t="n">
        <v>0</v>
      </c>
      <c r="B105" s="42" t="n">
        <v>104</v>
      </c>
      <c r="C105" s="42" t="n">
        <v>0</v>
      </c>
      <c r="D105" s="43" t="s">
        <v>642</v>
      </c>
      <c r="E105" s="43" t="s">
        <v>1191</v>
      </c>
      <c r="F105" s="0" t="n">
        <v>0</v>
      </c>
      <c r="G105" s="0" t="n">
        <v>75</v>
      </c>
      <c r="H105" s="0" t="n">
        <v>74</v>
      </c>
      <c r="AMJ105" s="0"/>
    </row>
    <row r="106" s="43" customFormat="true" ht="13.8" hidden="false" customHeight="false" outlineLevel="0" collapsed="false">
      <c r="A106" s="42" t="n">
        <v>0</v>
      </c>
      <c r="B106" s="42" t="n">
        <v>105</v>
      </c>
      <c r="C106" s="42"/>
      <c r="F106" s="0"/>
      <c r="G106" s="0"/>
      <c r="H106" s="0"/>
      <c r="AMJ106" s="0"/>
    </row>
    <row r="107" s="43" customFormat="true" ht="13.8" hidden="false" customHeight="false" outlineLevel="0" collapsed="false">
      <c r="A107" s="42" t="n">
        <v>0</v>
      </c>
      <c r="B107" s="42" t="n">
        <v>106</v>
      </c>
      <c r="C107" s="42"/>
      <c r="F107" s="0"/>
      <c r="G107" s="0"/>
      <c r="H107" s="0"/>
      <c r="AMJ107" s="0"/>
    </row>
    <row r="108" s="43" customFormat="true" ht="13.8" hidden="false" customHeight="false" outlineLevel="0" collapsed="false">
      <c r="A108" s="42" t="n">
        <v>0</v>
      </c>
      <c r="B108" s="42" t="n">
        <v>107</v>
      </c>
      <c r="C108" s="42" t="n">
        <v>0</v>
      </c>
      <c r="D108" s="43" t="s">
        <v>591</v>
      </c>
      <c r="E108" s="43" t="s">
        <v>1192</v>
      </c>
      <c r="F108" s="0" t="n">
        <v>1</v>
      </c>
      <c r="G108" s="0" t="n">
        <v>4</v>
      </c>
      <c r="H108" s="0" t="n">
        <v>89</v>
      </c>
      <c r="AMJ108" s="0"/>
    </row>
    <row r="109" s="43" customFormat="true" ht="13.8" hidden="false" customHeight="false" outlineLevel="0" collapsed="false">
      <c r="A109" s="42" t="n">
        <v>0</v>
      </c>
      <c r="B109" s="42" t="n">
        <v>108</v>
      </c>
      <c r="C109" s="42" t="n">
        <v>0</v>
      </c>
      <c r="D109" s="43" t="s">
        <v>593</v>
      </c>
      <c r="E109" s="43" t="s">
        <v>1193</v>
      </c>
      <c r="F109" s="0" t="n">
        <v>1</v>
      </c>
      <c r="G109" s="0" t="n">
        <v>9</v>
      </c>
      <c r="H109" s="0" t="n">
        <v>94</v>
      </c>
      <c r="AMJ109" s="0"/>
    </row>
    <row r="110" s="43" customFormat="true" ht="13.8" hidden="false" customHeight="false" outlineLevel="0" collapsed="false">
      <c r="A110" s="42" t="n">
        <v>0</v>
      </c>
      <c r="B110" s="42" t="n">
        <v>109</v>
      </c>
      <c r="C110" s="42"/>
      <c r="F110" s="0"/>
      <c r="G110" s="0"/>
      <c r="H110" s="0"/>
      <c r="AMJ110" s="0"/>
    </row>
    <row r="111" s="43" customFormat="true" ht="13.8" hidden="false" customHeight="false" outlineLevel="0" collapsed="false">
      <c r="A111" s="42" t="n">
        <v>0</v>
      </c>
      <c r="B111" s="42" t="n">
        <v>110</v>
      </c>
      <c r="C111" s="42"/>
      <c r="F111" s="0"/>
      <c r="G111" s="0"/>
      <c r="H111" s="0"/>
      <c r="AMJ111" s="0"/>
    </row>
    <row r="112" s="43" customFormat="true" ht="13.8" hidden="false" customHeight="false" outlineLevel="0" collapsed="false">
      <c r="A112" s="42" t="n">
        <v>0</v>
      </c>
      <c r="B112" s="42" t="n">
        <v>111</v>
      </c>
      <c r="C112" s="42"/>
      <c r="F112" s="0"/>
      <c r="G112" s="0"/>
      <c r="H112" s="0"/>
      <c r="AMJ112" s="0"/>
    </row>
    <row r="113" s="43" customFormat="true" ht="13.8" hidden="false" customHeight="false" outlineLevel="0" collapsed="false">
      <c r="A113" s="42" t="n">
        <v>0</v>
      </c>
      <c r="B113" s="42" t="n">
        <v>112</v>
      </c>
      <c r="C113" s="42"/>
      <c r="F113" s="0"/>
      <c r="G113" s="0"/>
      <c r="H113" s="0"/>
      <c r="AMJ113" s="0"/>
    </row>
    <row r="114" s="43" customFormat="true" ht="13.8" hidden="false" customHeight="false" outlineLevel="0" collapsed="false">
      <c r="A114" s="42" t="n">
        <v>0</v>
      </c>
      <c r="B114" s="42" t="n">
        <v>113</v>
      </c>
      <c r="C114" s="42"/>
      <c r="F114" s="0"/>
      <c r="G114" s="0"/>
      <c r="H114" s="0"/>
      <c r="AMJ114" s="0"/>
    </row>
    <row r="115" s="43" customFormat="true" ht="13.8" hidden="false" customHeight="false" outlineLevel="0" collapsed="false">
      <c r="A115" s="42" t="n">
        <v>0</v>
      </c>
      <c r="B115" s="42" t="n">
        <v>114</v>
      </c>
      <c r="C115" s="42"/>
      <c r="F115" s="0"/>
      <c r="G115" s="0"/>
      <c r="H115" s="0"/>
      <c r="AMJ115" s="0"/>
    </row>
    <row r="116" s="43" customFormat="true" ht="13.8" hidden="false" customHeight="false" outlineLevel="0" collapsed="false">
      <c r="A116" s="42" t="n">
        <v>0</v>
      </c>
      <c r="B116" s="42" t="n">
        <v>115</v>
      </c>
      <c r="C116" s="42" t="n">
        <v>0</v>
      </c>
      <c r="D116" s="43" t="s">
        <v>659</v>
      </c>
      <c r="E116" s="43" t="s">
        <v>1194</v>
      </c>
      <c r="F116" s="0" t="n">
        <v>0</v>
      </c>
      <c r="G116" s="0" t="n">
        <v>52</v>
      </c>
      <c r="H116" s="0" t="n">
        <v>51</v>
      </c>
      <c r="AMJ116" s="0"/>
    </row>
    <row r="117" s="43" customFormat="true" ht="13.8" hidden="false" customHeight="false" outlineLevel="0" collapsed="false">
      <c r="A117" s="42" t="n">
        <v>0</v>
      </c>
      <c r="B117" s="42" t="n">
        <v>116</v>
      </c>
      <c r="C117" s="42" t="n">
        <v>0</v>
      </c>
      <c r="D117" s="43" t="s">
        <v>651</v>
      </c>
      <c r="E117" s="43" t="s">
        <v>1195</v>
      </c>
      <c r="F117" s="0" t="n">
        <v>0</v>
      </c>
      <c r="G117" s="0" t="n">
        <v>83</v>
      </c>
      <c r="H117" s="0" t="n">
        <v>82</v>
      </c>
      <c r="AMJ117" s="0"/>
    </row>
    <row r="118" s="43" customFormat="true" ht="13.8" hidden="false" customHeight="false" outlineLevel="0" collapsed="false">
      <c r="A118" s="42" t="n">
        <v>0</v>
      </c>
      <c r="B118" s="42" t="n">
        <v>117</v>
      </c>
      <c r="C118" s="42"/>
      <c r="F118" s="0"/>
      <c r="G118" s="0"/>
      <c r="H118" s="0"/>
      <c r="AMJ118" s="0"/>
    </row>
    <row r="119" s="43" customFormat="true" ht="13.8" hidden="false" customHeight="false" outlineLevel="0" collapsed="false">
      <c r="A119" s="42" t="n">
        <v>0</v>
      </c>
      <c r="B119" s="42" t="n">
        <v>118</v>
      </c>
      <c r="C119" s="42"/>
      <c r="F119" s="0"/>
      <c r="G119" s="0"/>
      <c r="H119" s="0"/>
      <c r="AMJ119" s="0"/>
    </row>
    <row r="120" s="43" customFormat="true" ht="13.8" hidden="false" customHeight="false" outlineLevel="0" collapsed="false">
      <c r="A120" s="42" t="n">
        <v>0</v>
      </c>
      <c r="B120" s="42" t="n">
        <v>119</v>
      </c>
      <c r="C120" s="42" t="n">
        <v>0</v>
      </c>
      <c r="D120" s="43" t="s">
        <v>600</v>
      </c>
      <c r="E120" s="43" t="s">
        <v>1196</v>
      </c>
      <c r="F120" s="0" t="n">
        <v>1</v>
      </c>
      <c r="G120" s="0" t="n">
        <v>6</v>
      </c>
      <c r="H120" s="0" t="n">
        <v>91</v>
      </c>
      <c r="AMJ120" s="0"/>
    </row>
    <row r="121" s="43" customFormat="true" ht="13.8" hidden="false" customHeight="false" outlineLevel="0" collapsed="false">
      <c r="A121" s="42" t="n">
        <v>0</v>
      </c>
      <c r="B121" s="42" t="n">
        <v>120</v>
      </c>
      <c r="C121" s="42" t="n">
        <v>0</v>
      </c>
      <c r="D121" s="43" t="s">
        <v>602</v>
      </c>
      <c r="E121" s="43" t="s">
        <v>1197</v>
      </c>
      <c r="F121" s="0" t="n">
        <v>1</v>
      </c>
      <c r="G121" s="0" t="n">
        <v>5</v>
      </c>
      <c r="H121" s="0" t="n">
        <v>90</v>
      </c>
      <c r="AMJ121" s="0"/>
    </row>
    <row r="122" s="43" customFormat="true" ht="13.8" hidden="false" customHeight="false" outlineLevel="0" collapsed="false">
      <c r="A122" s="42" t="n">
        <v>0</v>
      </c>
      <c r="B122" s="42" t="n">
        <v>121</v>
      </c>
      <c r="C122" s="42"/>
      <c r="F122" s="0"/>
      <c r="G122" s="0"/>
      <c r="H122" s="0"/>
      <c r="AMJ122" s="0"/>
    </row>
    <row r="123" s="43" customFormat="true" ht="13.8" hidden="false" customHeight="false" outlineLevel="0" collapsed="false">
      <c r="A123" s="42" t="n">
        <v>0</v>
      </c>
      <c r="B123" s="42" t="n">
        <v>122</v>
      </c>
      <c r="C123" s="42"/>
      <c r="F123" s="0"/>
      <c r="G123" s="0"/>
      <c r="H123" s="0"/>
      <c r="AMJ123" s="0"/>
    </row>
    <row r="124" s="43" customFormat="true" ht="13.8" hidden="false" customHeight="false" outlineLevel="0" collapsed="false">
      <c r="A124" s="42" t="n">
        <v>0</v>
      </c>
      <c r="B124" s="42" t="n">
        <v>123</v>
      </c>
      <c r="C124" s="42"/>
      <c r="F124" s="0"/>
      <c r="G124" s="0"/>
      <c r="H124" s="0"/>
      <c r="AMJ124" s="0"/>
    </row>
    <row r="125" s="43" customFormat="true" ht="13.8" hidden="false" customHeight="false" outlineLevel="0" collapsed="false">
      <c r="A125" s="42" t="n">
        <v>0</v>
      </c>
      <c r="B125" s="42" t="n">
        <v>124</v>
      </c>
      <c r="C125" s="42"/>
      <c r="F125" s="0"/>
      <c r="G125" s="0"/>
      <c r="H125" s="0"/>
      <c r="AMJ125" s="0"/>
    </row>
    <row r="126" s="43" customFormat="true" ht="13.8" hidden="false" customHeight="false" outlineLevel="0" collapsed="false">
      <c r="A126" s="42" t="n">
        <v>0</v>
      </c>
      <c r="B126" s="42" t="n">
        <v>125</v>
      </c>
      <c r="C126" s="42"/>
      <c r="F126" s="0"/>
      <c r="G126" s="0"/>
      <c r="H126" s="0"/>
      <c r="AMJ126" s="0"/>
    </row>
    <row r="127" s="43" customFormat="true" ht="13.8" hidden="false" customHeight="false" outlineLevel="0" collapsed="false">
      <c r="A127" s="42" t="n">
        <v>0</v>
      </c>
      <c r="B127" s="42" t="n">
        <v>126</v>
      </c>
      <c r="C127" s="42"/>
      <c r="F127" s="0"/>
      <c r="G127" s="0"/>
      <c r="H127" s="0"/>
      <c r="AMJ127" s="0"/>
    </row>
    <row r="128" s="43" customFormat="true" ht="13.8" hidden="false" customHeight="false" outlineLevel="0" collapsed="false">
      <c r="A128" s="42" t="n">
        <v>0</v>
      </c>
      <c r="B128" s="42" t="n">
        <v>127</v>
      </c>
      <c r="C128" s="42" t="n">
        <v>0</v>
      </c>
      <c r="D128" s="43" t="s">
        <v>649</v>
      </c>
      <c r="E128" s="43" t="s">
        <v>1198</v>
      </c>
      <c r="F128" s="0" t="n">
        <v>0</v>
      </c>
      <c r="G128" s="0" t="n">
        <v>60</v>
      </c>
      <c r="H128" s="0" t="n">
        <v>59</v>
      </c>
      <c r="AMJ128" s="0"/>
    </row>
    <row r="129" s="43" customFormat="true" ht="13.8" hidden="false" customHeight="false" outlineLevel="0" collapsed="false">
      <c r="A129" s="42" t="n">
        <v>0</v>
      </c>
      <c r="B129" s="42" t="n">
        <v>128</v>
      </c>
      <c r="C129" s="42" t="n">
        <v>0</v>
      </c>
      <c r="D129" s="43" t="s">
        <v>661</v>
      </c>
      <c r="E129" s="43" t="s">
        <v>1199</v>
      </c>
      <c r="F129" s="0" t="n">
        <v>0</v>
      </c>
      <c r="G129" s="0" t="n">
        <v>53</v>
      </c>
      <c r="H129" s="0" t="n">
        <v>52</v>
      </c>
      <c r="AMJ129" s="0"/>
    </row>
    <row r="130" s="43" customFormat="true" ht="13.8" hidden="false" customHeight="false" outlineLevel="0" collapsed="false">
      <c r="A130" s="42" t="n">
        <v>0</v>
      </c>
      <c r="B130" s="42" t="n">
        <v>129</v>
      </c>
      <c r="C130" s="42"/>
      <c r="F130" s="0"/>
      <c r="G130" s="0"/>
      <c r="H130" s="0"/>
      <c r="AMJ130" s="0"/>
    </row>
    <row r="131" s="43" customFormat="true" ht="13.8" hidden="false" customHeight="false" outlineLevel="0" collapsed="false">
      <c r="A131" s="42" t="n">
        <v>0</v>
      </c>
      <c r="B131" s="42" t="n">
        <v>130</v>
      </c>
      <c r="C131" s="42"/>
      <c r="F131" s="0"/>
      <c r="G131" s="0"/>
      <c r="H131" s="0"/>
      <c r="AMJ131" s="0"/>
    </row>
    <row r="132" s="43" customFormat="true" ht="13.8" hidden="false" customHeight="false" outlineLevel="0" collapsed="false">
      <c r="A132" s="42" t="n">
        <v>0</v>
      </c>
      <c r="B132" s="42" t="n">
        <v>131</v>
      </c>
      <c r="C132" s="42" t="n">
        <v>0</v>
      </c>
      <c r="D132" s="43" t="s">
        <v>609</v>
      </c>
      <c r="E132" s="43" t="s">
        <v>1200</v>
      </c>
      <c r="F132" s="0" t="n">
        <v>1</v>
      </c>
      <c r="G132" s="0" t="n">
        <v>10</v>
      </c>
      <c r="H132" s="0" t="n">
        <v>95</v>
      </c>
      <c r="AMJ132" s="0"/>
    </row>
    <row r="133" s="43" customFormat="true" ht="13.8" hidden="false" customHeight="false" outlineLevel="0" collapsed="false">
      <c r="A133" s="42" t="n">
        <v>0</v>
      </c>
      <c r="B133" s="42" t="n">
        <v>132</v>
      </c>
      <c r="C133" s="42" t="n">
        <v>0</v>
      </c>
      <c r="D133" s="43" t="s">
        <v>611</v>
      </c>
      <c r="E133" s="43" t="s">
        <v>1201</v>
      </c>
      <c r="F133" s="0" t="n">
        <v>0</v>
      </c>
      <c r="G133" s="0" t="n">
        <v>78</v>
      </c>
      <c r="H133" s="0" t="n">
        <v>77</v>
      </c>
      <c r="AMJ133" s="0"/>
    </row>
    <row r="134" s="43" customFormat="true" ht="13.8" hidden="false" customHeight="false" outlineLevel="0" collapsed="false">
      <c r="A134" s="42" t="n">
        <v>0</v>
      </c>
      <c r="B134" s="42" t="n">
        <v>133</v>
      </c>
      <c r="C134" s="42"/>
      <c r="F134" s="0"/>
      <c r="G134" s="0"/>
      <c r="H134" s="0"/>
      <c r="AMJ134" s="0"/>
    </row>
    <row r="135" s="43" customFormat="true" ht="13.8" hidden="false" customHeight="false" outlineLevel="0" collapsed="false">
      <c r="A135" s="42" t="n">
        <v>0</v>
      </c>
      <c r="B135" s="42" t="n">
        <v>134</v>
      </c>
      <c r="C135" s="42"/>
      <c r="F135" s="0"/>
      <c r="G135" s="0"/>
      <c r="H135" s="0"/>
      <c r="AMJ135" s="0"/>
    </row>
    <row r="136" s="43" customFormat="true" ht="13.8" hidden="false" customHeight="false" outlineLevel="0" collapsed="false">
      <c r="A136" s="42" t="n">
        <v>0</v>
      </c>
      <c r="B136" s="42" t="n">
        <v>135</v>
      </c>
      <c r="C136" s="42"/>
      <c r="F136" s="0"/>
      <c r="G136" s="0"/>
      <c r="H136" s="0"/>
      <c r="AMJ136" s="0"/>
    </row>
    <row r="137" s="43" customFormat="true" ht="13.8" hidden="false" customHeight="false" outlineLevel="0" collapsed="false">
      <c r="A137" s="42" t="n">
        <v>0</v>
      </c>
      <c r="B137" s="42" t="n">
        <v>136</v>
      </c>
      <c r="C137" s="42"/>
      <c r="F137" s="0"/>
      <c r="G137" s="0"/>
      <c r="H137" s="0"/>
      <c r="AMJ137" s="0"/>
    </row>
    <row r="138" s="43" customFormat="true" ht="13.8" hidden="false" customHeight="false" outlineLevel="0" collapsed="false">
      <c r="A138" s="42" t="n">
        <v>0</v>
      </c>
      <c r="B138" s="42" t="n">
        <v>137</v>
      </c>
      <c r="C138" s="42"/>
      <c r="F138" s="0"/>
      <c r="G138" s="0"/>
      <c r="H138" s="0"/>
      <c r="AMJ138" s="0"/>
    </row>
    <row r="139" s="43" customFormat="true" ht="13.8" hidden="false" customHeight="false" outlineLevel="0" collapsed="false">
      <c r="A139" s="42" t="n">
        <v>0</v>
      </c>
      <c r="B139" s="42" t="n">
        <v>138</v>
      </c>
      <c r="C139" s="42"/>
      <c r="F139" s="0"/>
      <c r="G139" s="0"/>
      <c r="H139" s="0"/>
      <c r="AMJ139" s="0"/>
    </row>
    <row r="140" s="43" customFormat="true" ht="13.8" hidden="false" customHeight="false" outlineLevel="0" collapsed="false">
      <c r="A140" s="42" t="n">
        <v>0</v>
      </c>
      <c r="B140" s="42" t="n">
        <v>139</v>
      </c>
      <c r="C140" s="42" t="n">
        <v>0</v>
      </c>
      <c r="D140" s="43" t="s">
        <v>669</v>
      </c>
      <c r="E140" s="43" t="s">
        <v>1202</v>
      </c>
      <c r="F140" s="0" t="n">
        <v>0</v>
      </c>
      <c r="G140" s="0" t="n">
        <v>61</v>
      </c>
      <c r="H140" s="0" t="n">
        <v>60</v>
      </c>
      <c r="AMJ140" s="0"/>
    </row>
    <row r="141" s="43" customFormat="true" ht="13.8" hidden="false" customHeight="false" outlineLevel="0" collapsed="false">
      <c r="A141" s="42" t="n">
        <v>0</v>
      </c>
      <c r="B141" s="42" t="n">
        <v>140</v>
      </c>
      <c r="C141" s="42" t="n">
        <v>0</v>
      </c>
      <c r="D141" s="43" t="s">
        <v>657</v>
      </c>
      <c r="E141" s="43" t="s">
        <v>1203</v>
      </c>
      <c r="F141" s="0" t="n">
        <v>0</v>
      </c>
      <c r="G141" s="0" t="n">
        <v>58</v>
      </c>
      <c r="H141" s="0" t="n">
        <v>57</v>
      </c>
      <c r="AMJ141" s="0"/>
    </row>
    <row r="142" s="43" customFormat="true" ht="13.8" hidden="false" customHeight="false" outlineLevel="0" collapsed="false">
      <c r="A142" s="42" t="n">
        <v>0</v>
      </c>
      <c r="B142" s="42" t="n">
        <v>141</v>
      </c>
      <c r="C142" s="42"/>
      <c r="F142" s="0"/>
      <c r="G142" s="0"/>
      <c r="H142" s="0"/>
      <c r="AMJ142" s="0"/>
    </row>
    <row r="143" s="43" customFormat="true" ht="13.8" hidden="false" customHeight="false" outlineLevel="0" collapsed="false">
      <c r="A143" s="42" t="n">
        <v>0</v>
      </c>
      <c r="B143" s="42" t="n">
        <v>142</v>
      </c>
      <c r="C143" s="42"/>
      <c r="F143" s="0"/>
      <c r="G143" s="0"/>
      <c r="H143" s="0"/>
      <c r="AMJ143" s="0"/>
    </row>
    <row r="144" s="43" customFormat="true" ht="13.8" hidden="false" customHeight="false" outlineLevel="0" collapsed="false">
      <c r="A144" s="42" t="n">
        <v>0</v>
      </c>
      <c r="B144" s="42" t="n">
        <v>143</v>
      </c>
      <c r="C144" s="42" t="n">
        <v>0</v>
      </c>
      <c r="D144" s="43" t="s">
        <v>619</v>
      </c>
      <c r="E144" s="43" t="s">
        <v>1204</v>
      </c>
      <c r="F144" s="0" t="n">
        <v>1</v>
      </c>
      <c r="G144" s="0" t="n">
        <v>7</v>
      </c>
      <c r="H144" s="0" t="n">
        <v>92</v>
      </c>
      <c r="AMJ144" s="0"/>
    </row>
    <row r="145" s="43" customFormat="true" ht="13.8" hidden="false" customHeight="false" outlineLevel="0" collapsed="false">
      <c r="A145" s="42" t="n">
        <v>0</v>
      </c>
      <c r="B145" s="42" t="n">
        <v>144</v>
      </c>
      <c r="C145" s="42" t="n">
        <v>0</v>
      </c>
      <c r="D145" s="43" t="s">
        <v>621</v>
      </c>
      <c r="E145" s="43" t="s">
        <v>1205</v>
      </c>
      <c r="F145" s="0" t="n">
        <v>1</v>
      </c>
      <c r="G145" s="0" t="n">
        <v>2</v>
      </c>
      <c r="H145" s="0" t="n">
        <v>87</v>
      </c>
      <c r="AMJ145" s="0"/>
    </row>
    <row r="146" s="43" customFormat="true" ht="13.8" hidden="false" customHeight="false" outlineLevel="0" collapsed="false">
      <c r="A146" s="42" t="n">
        <v>0</v>
      </c>
      <c r="B146" s="42" t="n">
        <v>145</v>
      </c>
      <c r="C146" s="42" t="n">
        <v>0</v>
      </c>
      <c r="D146" s="43" t="s">
        <v>671</v>
      </c>
      <c r="E146" s="43" t="s">
        <v>1206</v>
      </c>
      <c r="F146" s="0" t="n">
        <v>1</v>
      </c>
      <c r="G146" s="0" t="n">
        <v>14</v>
      </c>
      <c r="H146" s="0" t="n">
        <v>99</v>
      </c>
      <c r="AMJ146" s="0"/>
    </row>
    <row r="147" s="43" customFormat="true" ht="13.8" hidden="false" customHeight="false" outlineLevel="0" collapsed="false">
      <c r="A147" s="42" t="n">
        <v>0</v>
      </c>
      <c r="B147" s="42" t="n">
        <v>146</v>
      </c>
      <c r="C147" s="42" t="n">
        <v>0</v>
      </c>
      <c r="D147" s="43" t="s">
        <v>673</v>
      </c>
      <c r="E147" s="43" t="s">
        <v>1207</v>
      </c>
      <c r="F147" s="0" t="n">
        <v>0</v>
      </c>
      <c r="G147" s="0" t="n">
        <v>59</v>
      </c>
      <c r="H147" s="0" t="n">
        <v>58</v>
      </c>
      <c r="AMJ147" s="0"/>
    </row>
    <row r="148" s="43" customFormat="true" ht="13.8" hidden="false" customHeight="false" outlineLevel="0" collapsed="false">
      <c r="A148" s="42" t="n">
        <v>0</v>
      </c>
      <c r="B148" s="42" t="n">
        <v>147</v>
      </c>
      <c r="C148" s="42"/>
      <c r="F148" s="0"/>
      <c r="G148" s="0"/>
      <c r="H148" s="0"/>
      <c r="AMJ148" s="0"/>
    </row>
    <row r="149" s="43" customFormat="true" ht="13.8" hidden="false" customHeight="false" outlineLevel="0" collapsed="false">
      <c r="A149" s="42" t="n">
        <v>0</v>
      </c>
      <c r="B149" s="42" t="n">
        <v>148</v>
      </c>
      <c r="C149" s="42"/>
      <c r="F149" s="0"/>
      <c r="G149" s="0"/>
      <c r="H149" s="0"/>
      <c r="AMJ149" s="0"/>
    </row>
    <row r="150" s="43" customFormat="true" ht="13.8" hidden="false" customHeight="false" outlineLevel="0" collapsed="false">
      <c r="A150" s="42" t="n">
        <v>0</v>
      </c>
      <c r="B150" s="42" t="n">
        <v>149</v>
      </c>
      <c r="C150" s="42" t="n">
        <v>0</v>
      </c>
      <c r="D150" s="43" t="s">
        <v>627</v>
      </c>
      <c r="E150" s="43" t="s">
        <v>1208</v>
      </c>
      <c r="F150" s="0" t="n">
        <v>1</v>
      </c>
      <c r="G150" s="0" t="n">
        <v>3</v>
      </c>
      <c r="H150" s="0" t="n">
        <v>88</v>
      </c>
      <c r="AMJ150" s="0"/>
    </row>
    <row r="151" s="43" customFormat="true" ht="13.8" hidden="false" customHeight="false" outlineLevel="0" collapsed="false">
      <c r="A151" s="42" t="n">
        <v>0</v>
      </c>
      <c r="B151" s="42" t="n">
        <v>150</v>
      </c>
      <c r="C151" s="42" t="n">
        <v>0</v>
      </c>
      <c r="D151" s="43" t="s">
        <v>629</v>
      </c>
      <c r="E151" s="43" t="s">
        <v>1209</v>
      </c>
      <c r="F151" s="0" t="n">
        <v>1</v>
      </c>
      <c r="G151" s="0" t="n">
        <v>11</v>
      </c>
      <c r="H151" s="0" t="n">
        <v>96</v>
      </c>
      <c r="AMJ151" s="0"/>
    </row>
    <row r="152" s="43" customFormat="true" ht="13.8" hidden="false" customHeight="false" outlineLevel="0" collapsed="false">
      <c r="A152" s="42" t="n">
        <v>0</v>
      </c>
      <c r="B152" s="42" t="n">
        <v>151</v>
      </c>
      <c r="C152" s="42"/>
      <c r="F152" s="0"/>
      <c r="G152" s="0"/>
      <c r="H152" s="0"/>
      <c r="AMJ152" s="0"/>
    </row>
    <row r="153" s="43" customFormat="true" ht="13.8" hidden="false" customHeight="false" outlineLevel="0" collapsed="false">
      <c r="A153" s="42" t="n">
        <v>0</v>
      </c>
      <c r="B153" s="42" t="n">
        <v>152</v>
      </c>
      <c r="C153" s="42"/>
      <c r="F153" s="0"/>
      <c r="G153" s="0"/>
      <c r="H153" s="0"/>
      <c r="AMJ153" s="0"/>
    </row>
    <row r="154" s="43" customFormat="true" ht="13.8" hidden="false" customHeight="false" outlineLevel="0" collapsed="false">
      <c r="A154" s="42" t="n">
        <v>0</v>
      </c>
      <c r="B154" s="42" t="n">
        <v>153</v>
      </c>
      <c r="C154" s="42"/>
      <c r="F154" s="0"/>
      <c r="G154" s="0"/>
      <c r="H154" s="0"/>
      <c r="AMJ154" s="0"/>
    </row>
    <row r="155" s="43" customFormat="true" ht="13.8" hidden="false" customHeight="false" outlineLevel="0" collapsed="false">
      <c r="A155" s="42" t="n">
        <v>0</v>
      </c>
      <c r="B155" s="42" t="n">
        <v>154</v>
      </c>
      <c r="C155" s="42"/>
      <c r="F155" s="0"/>
      <c r="G155" s="0"/>
      <c r="H155" s="0"/>
      <c r="AMJ155" s="0"/>
    </row>
    <row r="156" s="43" customFormat="true" ht="13.8" hidden="false" customHeight="false" outlineLevel="0" collapsed="false">
      <c r="A156" s="42" t="n">
        <v>0</v>
      </c>
      <c r="B156" s="42" t="n">
        <v>155</v>
      </c>
      <c r="C156" s="42"/>
      <c r="F156" s="0"/>
      <c r="G156" s="0"/>
      <c r="H156" s="0"/>
      <c r="AMJ156" s="0"/>
    </row>
    <row r="157" s="43" customFormat="true" ht="13.8" hidden="false" customHeight="false" outlineLevel="0" collapsed="false">
      <c r="A157" s="42" t="n">
        <v>0</v>
      </c>
      <c r="B157" s="42" t="n">
        <v>156</v>
      </c>
      <c r="C157" s="42"/>
      <c r="F157" s="0"/>
      <c r="G157" s="0"/>
      <c r="H157" s="0"/>
      <c r="AMJ157" s="0"/>
    </row>
    <row r="158" s="43" customFormat="true" ht="13.8" hidden="false" customHeight="false" outlineLevel="0" collapsed="false">
      <c r="A158" s="42" t="n">
        <v>0</v>
      </c>
      <c r="B158" s="42" t="n">
        <v>157</v>
      </c>
      <c r="C158" s="42"/>
      <c r="F158" s="0"/>
      <c r="G158" s="0"/>
      <c r="H158" s="0"/>
      <c r="AMJ158" s="0"/>
    </row>
    <row r="159" s="43" customFormat="true" ht="13.8" hidden="false" customHeight="false" outlineLevel="0" collapsed="false">
      <c r="A159" s="42" t="n">
        <v>0</v>
      </c>
      <c r="B159" s="42" t="n">
        <v>158</v>
      </c>
      <c r="C159" s="42"/>
      <c r="F159" s="0"/>
      <c r="G159" s="0"/>
      <c r="H159" s="0"/>
      <c r="AMJ159" s="0"/>
    </row>
    <row r="160" s="43" customFormat="true" ht="13.8" hidden="false" customHeight="false" outlineLevel="0" collapsed="false">
      <c r="A160" s="42" t="n">
        <v>0</v>
      </c>
      <c r="B160" s="42" t="n">
        <v>159</v>
      </c>
      <c r="C160" s="42"/>
      <c r="F160" s="0"/>
      <c r="G160" s="0"/>
      <c r="H160" s="0"/>
      <c r="AMJ160" s="0"/>
    </row>
    <row r="161" s="43" customFormat="true" ht="13.8" hidden="false" customHeight="false" outlineLevel="0" collapsed="false">
      <c r="A161" s="42" t="n">
        <v>0</v>
      </c>
      <c r="B161" s="42" t="n">
        <v>160</v>
      </c>
      <c r="C161" s="42"/>
      <c r="F161" s="0"/>
      <c r="G161" s="0"/>
      <c r="H161" s="0"/>
      <c r="AMJ161" s="0"/>
    </row>
    <row r="162" s="43" customFormat="true" ht="13.8" hidden="false" customHeight="false" outlineLevel="0" collapsed="false">
      <c r="A162" s="42" t="n">
        <v>0</v>
      </c>
      <c r="B162" s="42" t="n">
        <v>161</v>
      </c>
      <c r="C162" s="42"/>
      <c r="F162" s="0"/>
      <c r="G162" s="0"/>
      <c r="H162" s="0"/>
      <c r="AMJ162" s="0"/>
    </row>
    <row r="163" s="43" customFormat="true" ht="13.8" hidden="false" customHeight="false" outlineLevel="0" collapsed="false">
      <c r="A163" s="42" t="n">
        <v>0</v>
      </c>
      <c r="B163" s="42" t="n">
        <v>162</v>
      </c>
      <c r="C163" s="42"/>
      <c r="F163" s="0"/>
      <c r="G163" s="0"/>
      <c r="H163" s="0"/>
      <c r="AMJ163" s="0"/>
    </row>
    <row r="164" s="43" customFormat="true" ht="13.8" hidden="false" customHeight="false" outlineLevel="0" collapsed="false">
      <c r="A164" s="42" t="n">
        <v>0</v>
      </c>
      <c r="B164" s="42" t="n">
        <v>163</v>
      </c>
      <c r="C164" s="42"/>
      <c r="F164" s="0"/>
      <c r="G164" s="0"/>
      <c r="H164" s="0"/>
      <c r="AMJ164" s="0"/>
    </row>
    <row r="165" s="43" customFormat="true" ht="13.8" hidden="false" customHeight="false" outlineLevel="0" collapsed="false">
      <c r="A165" s="42" t="n">
        <v>0</v>
      </c>
      <c r="B165" s="42" t="n">
        <v>164</v>
      </c>
      <c r="C165" s="42"/>
      <c r="F165" s="0"/>
      <c r="G165" s="0"/>
      <c r="H165" s="0"/>
      <c r="AMJ165" s="0"/>
    </row>
    <row r="166" s="43" customFormat="true" ht="13.8" hidden="false" customHeight="false" outlineLevel="0" collapsed="false">
      <c r="A166" s="42" t="n">
        <v>0</v>
      </c>
      <c r="B166" s="42" t="n">
        <v>165</v>
      </c>
      <c r="C166" s="42"/>
      <c r="F166" s="0"/>
      <c r="G166" s="0"/>
      <c r="H166" s="0"/>
      <c r="AMJ166" s="0"/>
    </row>
    <row r="167" s="43" customFormat="true" ht="13.8" hidden="false" customHeight="false" outlineLevel="0" collapsed="false">
      <c r="A167" s="42" t="n">
        <v>0</v>
      </c>
      <c r="B167" s="42" t="n">
        <v>166</v>
      </c>
      <c r="C167" s="42"/>
      <c r="F167" s="0"/>
      <c r="G167" s="0"/>
      <c r="H167" s="0"/>
      <c r="AMJ167" s="0"/>
    </row>
    <row r="168" s="43" customFormat="true" ht="13.8" hidden="false" customHeight="false" outlineLevel="0" collapsed="false">
      <c r="A168" s="42" t="n">
        <v>0</v>
      </c>
      <c r="B168" s="42" t="n">
        <v>167</v>
      </c>
      <c r="C168" s="42"/>
      <c r="F168" s="0"/>
      <c r="G168" s="0"/>
      <c r="H168" s="0"/>
      <c r="AMJ168" s="0"/>
    </row>
    <row r="169" s="43" customFormat="true" ht="13.8" hidden="false" customHeight="false" outlineLevel="0" collapsed="false">
      <c r="A169" s="42" t="n">
        <v>0</v>
      </c>
      <c r="B169" s="42" t="n">
        <v>168</v>
      </c>
      <c r="C169" s="42"/>
      <c r="F169" s="0"/>
      <c r="G169" s="0"/>
      <c r="H169" s="0"/>
      <c r="AMJ169" s="0"/>
    </row>
    <row r="170" s="43" customFormat="true" ht="13.8" hidden="false" customHeight="false" outlineLevel="0" collapsed="false">
      <c r="A170" s="42" t="n">
        <v>0</v>
      </c>
      <c r="B170" s="42" t="n">
        <v>169</v>
      </c>
      <c r="C170" s="42" t="n">
        <v>0</v>
      </c>
      <c r="D170" s="43" t="s">
        <v>665</v>
      </c>
      <c r="E170" s="43" t="s">
        <v>1210</v>
      </c>
      <c r="F170" s="0" t="n">
        <v>0</v>
      </c>
      <c r="G170" s="0" t="n">
        <v>64</v>
      </c>
      <c r="H170" s="0" t="n">
        <v>63</v>
      </c>
      <c r="AMJ170" s="0"/>
    </row>
    <row r="171" s="43" customFormat="true" ht="13.8" hidden="false" customHeight="false" outlineLevel="0" collapsed="false">
      <c r="A171" s="42" t="n">
        <v>0</v>
      </c>
      <c r="B171" s="42" t="n">
        <v>170</v>
      </c>
      <c r="C171" s="42" t="n">
        <v>0</v>
      </c>
      <c r="D171" s="43" t="s">
        <v>667</v>
      </c>
      <c r="E171" s="43" t="s">
        <v>1211</v>
      </c>
      <c r="F171" s="0" t="n">
        <v>0</v>
      </c>
      <c r="G171" s="0" t="n">
        <v>69</v>
      </c>
      <c r="H171" s="0" t="n">
        <v>68</v>
      </c>
      <c r="AMJ171" s="0"/>
    </row>
    <row r="172" s="43" customFormat="true" ht="13.8" hidden="false" customHeight="false" outlineLevel="0" collapsed="false">
      <c r="A172" s="42" t="n">
        <v>0</v>
      </c>
      <c r="B172" s="42" t="n">
        <v>171</v>
      </c>
      <c r="C172" s="42" t="n">
        <v>0</v>
      </c>
      <c r="D172" s="43" t="s">
        <v>655</v>
      </c>
      <c r="E172" s="43" t="s">
        <v>1212</v>
      </c>
      <c r="F172" s="0" t="n">
        <v>0</v>
      </c>
      <c r="G172" s="0" t="n">
        <v>73</v>
      </c>
      <c r="H172" s="0" t="n">
        <v>72</v>
      </c>
      <c r="AMJ172" s="0"/>
    </row>
    <row r="173" s="43" customFormat="true" ht="13.8" hidden="false" customHeight="false" outlineLevel="0" collapsed="false">
      <c r="A173" s="42" t="n">
        <v>0</v>
      </c>
      <c r="B173" s="42" t="n">
        <v>172</v>
      </c>
      <c r="C173" s="42" t="n">
        <v>0</v>
      </c>
      <c r="D173" s="43" t="s">
        <v>647</v>
      </c>
      <c r="E173" s="43" t="s">
        <v>1213</v>
      </c>
      <c r="F173" s="0" t="n">
        <v>0</v>
      </c>
      <c r="G173" s="0" t="n">
        <v>72</v>
      </c>
      <c r="H173" s="0" t="n">
        <v>71</v>
      </c>
      <c r="AMJ173" s="0"/>
    </row>
    <row r="174" s="43" customFormat="true" ht="13.8" hidden="false" customHeight="false" outlineLevel="0" collapsed="false">
      <c r="A174" s="42" t="n">
        <v>0</v>
      </c>
      <c r="B174" s="42" t="n">
        <v>173</v>
      </c>
      <c r="C174" s="42" t="n">
        <v>0</v>
      </c>
      <c r="D174" s="43" t="s">
        <v>636</v>
      </c>
      <c r="E174" s="43" t="s">
        <v>1214</v>
      </c>
      <c r="F174" s="0" t="n">
        <v>0</v>
      </c>
      <c r="G174" s="0" t="n">
        <v>71</v>
      </c>
      <c r="H174" s="0" t="n">
        <v>70</v>
      </c>
      <c r="AMJ174" s="0"/>
    </row>
    <row r="175" s="43" customFormat="true" ht="13.8" hidden="false" customHeight="false" outlineLevel="0" collapsed="false">
      <c r="A175" s="42" t="n">
        <v>0</v>
      </c>
      <c r="B175" s="42" t="n">
        <v>174</v>
      </c>
      <c r="C175" s="42" t="n">
        <v>0</v>
      </c>
      <c r="D175" s="43" t="s">
        <v>638</v>
      </c>
      <c r="E175" s="43" t="s">
        <v>1215</v>
      </c>
      <c r="F175" s="0" t="n">
        <v>0</v>
      </c>
      <c r="G175" s="0" t="n">
        <v>70</v>
      </c>
      <c r="H175" s="0" t="n">
        <v>69</v>
      </c>
      <c r="AMJ175" s="0"/>
    </row>
    <row r="176" s="43" customFormat="true" ht="13.8" hidden="false" customHeight="false" outlineLevel="0" collapsed="false">
      <c r="A176" s="42" t="n">
        <v>0</v>
      </c>
      <c r="B176" s="42" t="n">
        <v>175</v>
      </c>
      <c r="C176" s="42"/>
      <c r="F176" s="0"/>
      <c r="G176" s="0"/>
      <c r="H176" s="0"/>
      <c r="AMJ176" s="0"/>
    </row>
    <row r="177" s="43" customFormat="true" ht="13.8" hidden="false" customHeight="false" outlineLevel="0" collapsed="false">
      <c r="A177" s="42" t="n">
        <v>0</v>
      </c>
      <c r="B177" s="42" t="n">
        <v>176</v>
      </c>
      <c r="C177" s="42"/>
      <c r="F177" s="0"/>
      <c r="G177" s="0"/>
      <c r="H177" s="0"/>
      <c r="AMJ177" s="0"/>
    </row>
    <row r="178" s="43" customFormat="true" ht="13.8" hidden="false" customHeight="false" outlineLevel="0" collapsed="false">
      <c r="A178" s="42" t="n">
        <v>0</v>
      </c>
      <c r="B178" s="42" t="n">
        <v>177</v>
      </c>
      <c r="C178" s="42" t="n">
        <v>0</v>
      </c>
      <c r="D178" s="43" t="s">
        <v>653</v>
      </c>
      <c r="E178" s="43" t="s">
        <v>1216</v>
      </c>
      <c r="F178" s="0" t="n">
        <v>0</v>
      </c>
      <c r="G178" s="0" t="n">
        <v>67</v>
      </c>
      <c r="H178" s="0" t="n">
        <v>66</v>
      </c>
      <c r="AMJ178" s="0"/>
    </row>
    <row r="179" s="43" customFormat="true" ht="13.8" hidden="false" customHeight="false" outlineLevel="0" collapsed="false">
      <c r="A179" s="42" t="n">
        <v>0</v>
      </c>
      <c r="B179" s="42" t="n">
        <v>178</v>
      </c>
      <c r="C179" s="42" t="n">
        <v>0</v>
      </c>
      <c r="D179" s="43" t="s">
        <v>645</v>
      </c>
      <c r="E179" s="43" t="s">
        <v>1217</v>
      </c>
      <c r="F179" s="0" t="n">
        <v>0</v>
      </c>
      <c r="G179" s="0" t="n">
        <v>66</v>
      </c>
      <c r="H179" s="0" t="n">
        <v>65</v>
      </c>
      <c r="AMJ179" s="0"/>
    </row>
    <row r="180" s="43" customFormat="true" ht="13.8" hidden="false" customHeight="false" outlineLevel="0" collapsed="false">
      <c r="A180" s="42" t="n">
        <v>0</v>
      </c>
      <c r="B180" s="42" t="n">
        <v>179</v>
      </c>
      <c r="C180" s="42"/>
      <c r="F180" s="0"/>
      <c r="G180" s="0"/>
      <c r="H180" s="0"/>
      <c r="AMJ180" s="0"/>
    </row>
    <row r="181" s="43" customFormat="true" ht="13.8" hidden="false" customHeight="false" outlineLevel="0" collapsed="false">
      <c r="A181" s="42" t="n">
        <v>0</v>
      </c>
      <c r="B181" s="42" t="n">
        <v>180</v>
      </c>
      <c r="C181" s="42"/>
      <c r="F181" s="0"/>
      <c r="G181" s="0"/>
      <c r="H181" s="0"/>
      <c r="AMJ181" s="0"/>
    </row>
    <row r="182" s="43" customFormat="true" ht="13.8" hidden="false" customHeight="false" outlineLevel="0" collapsed="false">
      <c r="A182" s="42" t="n">
        <v>1</v>
      </c>
      <c r="B182" s="42" t="n">
        <v>1</v>
      </c>
      <c r="C182" s="42"/>
      <c r="F182" s="0"/>
      <c r="G182" s="0"/>
      <c r="H182" s="0"/>
      <c r="AMJ182" s="0"/>
    </row>
    <row r="183" s="43" customFormat="true" ht="13.8" hidden="false" customHeight="false" outlineLevel="0" collapsed="false">
      <c r="A183" s="42" t="n">
        <v>1</v>
      </c>
      <c r="B183" s="42" t="n">
        <v>2</v>
      </c>
      <c r="C183" s="42"/>
      <c r="F183" s="0"/>
      <c r="G183" s="0"/>
      <c r="H183" s="0"/>
      <c r="AMJ183" s="0"/>
    </row>
    <row r="184" s="43" customFormat="true" ht="13.8" hidden="false" customHeight="false" outlineLevel="0" collapsed="false">
      <c r="A184" s="42" t="n">
        <v>1</v>
      </c>
      <c r="B184" s="42" t="n">
        <v>3</v>
      </c>
      <c r="C184" s="42" t="n">
        <v>0</v>
      </c>
      <c r="D184" s="43" t="s">
        <v>788</v>
      </c>
      <c r="E184" s="43" t="s">
        <v>1218</v>
      </c>
      <c r="F184" s="0" t="n">
        <v>1</v>
      </c>
      <c r="G184" s="0" t="n">
        <v>59</v>
      </c>
      <c r="H184" s="0" t="n">
        <v>144</v>
      </c>
      <c r="AMJ184" s="0"/>
    </row>
    <row r="185" s="43" customFormat="true" ht="13.8" hidden="false" customHeight="false" outlineLevel="0" collapsed="false">
      <c r="A185" s="42" t="n">
        <v>1</v>
      </c>
      <c r="B185" s="42" t="n">
        <v>4</v>
      </c>
      <c r="C185" s="42" t="n">
        <v>0</v>
      </c>
      <c r="D185" s="43" t="s">
        <v>797</v>
      </c>
      <c r="E185" s="43" t="s">
        <v>1219</v>
      </c>
      <c r="F185" s="0" t="n">
        <v>1</v>
      </c>
      <c r="G185" s="0" t="n">
        <v>58</v>
      </c>
      <c r="H185" s="0" t="n">
        <v>143</v>
      </c>
      <c r="AMJ185" s="0"/>
    </row>
    <row r="186" s="43" customFormat="true" ht="13.8" hidden="false" customHeight="false" outlineLevel="0" collapsed="false">
      <c r="A186" s="42" t="n">
        <v>1</v>
      </c>
      <c r="B186" s="42" t="n">
        <v>5</v>
      </c>
      <c r="C186" s="42"/>
      <c r="F186" s="0"/>
      <c r="G186" s="0"/>
      <c r="H186" s="0"/>
      <c r="AMJ186" s="0"/>
    </row>
    <row r="187" s="43" customFormat="true" ht="13.8" hidden="false" customHeight="false" outlineLevel="0" collapsed="false">
      <c r="A187" s="42" t="n">
        <v>1</v>
      </c>
      <c r="B187" s="42" t="n">
        <v>6</v>
      </c>
      <c r="C187" s="42"/>
      <c r="F187" s="0"/>
      <c r="G187" s="0"/>
      <c r="H187" s="0"/>
      <c r="AMJ187" s="0"/>
    </row>
    <row r="188" s="43" customFormat="true" ht="13.8" hidden="false" customHeight="false" outlineLevel="0" collapsed="false">
      <c r="A188" s="42" t="n">
        <v>1</v>
      </c>
      <c r="B188" s="42" t="n">
        <v>7</v>
      </c>
      <c r="C188" s="42" t="n">
        <v>0</v>
      </c>
      <c r="D188" s="43" t="s">
        <v>776</v>
      </c>
      <c r="E188" s="43" t="s">
        <v>1220</v>
      </c>
      <c r="F188" s="0" t="n">
        <v>0</v>
      </c>
      <c r="G188" s="0" t="n">
        <v>65</v>
      </c>
      <c r="H188" s="0" t="n">
        <v>64</v>
      </c>
      <c r="AMJ188" s="0"/>
    </row>
    <row r="189" s="43" customFormat="true" ht="13.8" hidden="false" customHeight="false" outlineLevel="0" collapsed="false">
      <c r="A189" s="42" t="n">
        <v>1</v>
      </c>
      <c r="B189" s="42" t="n">
        <v>8</v>
      </c>
      <c r="C189" s="42" t="n">
        <v>0</v>
      </c>
      <c r="D189" s="43" t="s">
        <v>778</v>
      </c>
      <c r="E189" s="43" t="s">
        <v>1221</v>
      </c>
      <c r="F189" s="0" t="n">
        <v>1</v>
      </c>
      <c r="G189" s="0" t="n">
        <v>62</v>
      </c>
      <c r="H189" s="0" t="n">
        <v>147</v>
      </c>
      <c r="AMJ189" s="0"/>
    </row>
    <row r="190" s="43" customFormat="true" ht="13.8" hidden="false" customHeight="false" outlineLevel="0" collapsed="false">
      <c r="A190" s="42" t="n">
        <v>1</v>
      </c>
      <c r="B190" s="42" t="n">
        <v>9</v>
      </c>
      <c r="C190" s="42" t="n">
        <v>0</v>
      </c>
      <c r="D190" s="43" t="s">
        <v>786</v>
      </c>
      <c r="E190" s="43" t="s">
        <v>1222</v>
      </c>
      <c r="F190" s="0" t="n">
        <v>1</v>
      </c>
      <c r="G190" s="0" t="n">
        <v>61</v>
      </c>
      <c r="H190" s="0" t="n">
        <v>146</v>
      </c>
      <c r="AMJ190" s="0"/>
    </row>
    <row r="191" s="43" customFormat="true" ht="13.8" hidden="false" customHeight="false" outlineLevel="0" collapsed="false">
      <c r="A191" s="42" t="n">
        <v>1</v>
      </c>
      <c r="B191" s="42" t="n">
        <v>10</v>
      </c>
      <c r="C191" s="42" t="n">
        <v>0</v>
      </c>
      <c r="D191" s="43" t="s">
        <v>795</v>
      </c>
      <c r="E191" s="43" t="s">
        <v>1223</v>
      </c>
      <c r="F191" s="0" t="n">
        <v>1</v>
      </c>
      <c r="G191" s="0" t="n">
        <v>49</v>
      </c>
      <c r="H191" s="0" t="n">
        <v>134</v>
      </c>
      <c r="AMJ191" s="0"/>
    </row>
    <row r="192" s="43" customFormat="true" ht="13.8" hidden="false" customHeight="false" outlineLevel="0" collapsed="false">
      <c r="A192" s="42" t="n">
        <v>1</v>
      </c>
      <c r="B192" s="42" t="n">
        <v>11</v>
      </c>
      <c r="C192" s="42" t="n">
        <v>0</v>
      </c>
      <c r="D192" s="43" t="s">
        <v>805</v>
      </c>
      <c r="E192" s="43" t="s">
        <v>1224</v>
      </c>
      <c r="F192" s="0" t="n">
        <v>1</v>
      </c>
      <c r="G192" s="0" t="n">
        <v>56</v>
      </c>
      <c r="H192" s="0" t="n">
        <v>141</v>
      </c>
      <c r="AMJ192" s="0"/>
    </row>
    <row r="193" s="43" customFormat="true" ht="13.8" hidden="false" customHeight="false" outlineLevel="0" collapsed="false">
      <c r="A193" s="42" t="n">
        <v>1</v>
      </c>
      <c r="B193" s="42" t="n">
        <v>12</v>
      </c>
      <c r="C193" s="42" t="n">
        <v>0</v>
      </c>
      <c r="D193" s="43" t="s">
        <v>807</v>
      </c>
      <c r="E193" s="43" t="s">
        <v>1225</v>
      </c>
      <c r="F193" s="0" t="n">
        <v>1</v>
      </c>
      <c r="G193" s="0" t="n">
        <v>48</v>
      </c>
      <c r="H193" s="0" t="n">
        <v>133</v>
      </c>
      <c r="AMJ193" s="0"/>
    </row>
    <row r="194" s="43" customFormat="true" ht="13.8" hidden="false" customHeight="false" outlineLevel="0" collapsed="false">
      <c r="A194" s="42" t="n">
        <v>1</v>
      </c>
      <c r="B194" s="42" t="n">
        <v>13</v>
      </c>
      <c r="C194" s="42"/>
      <c r="F194" s="0"/>
      <c r="G194" s="0"/>
      <c r="H194" s="0"/>
      <c r="AMJ194" s="0"/>
    </row>
    <row r="195" s="43" customFormat="true" ht="13.8" hidden="false" customHeight="false" outlineLevel="0" collapsed="false">
      <c r="A195" s="42" t="n">
        <v>1</v>
      </c>
      <c r="B195" s="42" t="n">
        <v>14</v>
      </c>
      <c r="C195" s="42"/>
      <c r="F195" s="0"/>
      <c r="G195" s="0"/>
      <c r="H195" s="0"/>
      <c r="AMJ195" s="0"/>
    </row>
    <row r="196" s="43" customFormat="true" ht="13.8" hidden="false" customHeight="false" outlineLevel="0" collapsed="false">
      <c r="A196" s="42" t="n">
        <v>1</v>
      </c>
      <c r="B196" s="42" t="n">
        <v>15</v>
      </c>
      <c r="C196" s="42"/>
      <c r="F196" s="0"/>
      <c r="G196" s="0"/>
      <c r="H196" s="0"/>
      <c r="AMJ196" s="0"/>
    </row>
    <row r="197" s="43" customFormat="true" ht="13.8" hidden="false" customHeight="false" outlineLevel="0" collapsed="false">
      <c r="A197" s="42" t="n">
        <v>1</v>
      </c>
      <c r="B197" s="42" t="n">
        <v>16</v>
      </c>
      <c r="C197" s="42"/>
      <c r="F197" s="0"/>
      <c r="G197" s="0"/>
      <c r="H197" s="0"/>
      <c r="AMJ197" s="0"/>
    </row>
    <row r="198" s="43" customFormat="true" ht="13.8" hidden="false" customHeight="false" outlineLevel="0" collapsed="false">
      <c r="A198" s="42" t="n">
        <v>1</v>
      </c>
      <c r="B198" s="42" t="n">
        <v>17</v>
      </c>
      <c r="C198" s="42"/>
      <c r="F198" s="0"/>
      <c r="G198" s="0"/>
      <c r="H198" s="0"/>
      <c r="AMJ198" s="0"/>
    </row>
    <row r="199" s="43" customFormat="true" ht="13.8" hidden="false" customHeight="false" outlineLevel="0" collapsed="false">
      <c r="A199" s="42" t="n">
        <v>1</v>
      </c>
      <c r="B199" s="42" t="n">
        <v>18</v>
      </c>
      <c r="C199" s="42"/>
      <c r="F199" s="0"/>
      <c r="G199" s="0"/>
      <c r="H199" s="0"/>
      <c r="AMJ199" s="0"/>
    </row>
    <row r="200" s="43" customFormat="true" ht="13.8" hidden="false" customHeight="false" outlineLevel="0" collapsed="false">
      <c r="A200" s="42" t="n">
        <v>1</v>
      </c>
      <c r="B200" s="42" t="n">
        <v>19</v>
      </c>
      <c r="C200" s="42"/>
      <c r="F200" s="0"/>
      <c r="G200" s="0"/>
      <c r="H200" s="0"/>
      <c r="AMJ200" s="0"/>
    </row>
    <row r="201" s="43" customFormat="true" ht="13.8" hidden="false" customHeight="false" outlineLevel="0" collapsed="false">
      <c r="A201" s="42" t="n">
        <v>1</v>
      </c>
      <c r="B201" s="42" t="n">
        <v>20</v>
      </c>
      <c r="C201" s="42"/>
      <c r="F201" s="0"/>
      <c r="G201" s="0"/>
      <c r="H201" s="0"/>
      <c r="AMJ201" s="0"/>
    </row>
    <row r="202" s="43" customFormat="true" ht="13.8" hidden="false" customHeight="false" outlineLevel="0" collapsed="false">
      <c r="A202" s="42" t="n">
        <v>1</v>
      </c>
      <c r="B202" s="42" t="n">
        <v>21</v>
      </c>
      <c r="C202" s="42"/>
      <c r="F202" s="0"/>
      <c r="G202" s="0"/>
      <c r="H202" s="0"/>
      <c r="AMJ202" s="0"/>
    </row>
    <row r="203" s="43" customFormat="true" ht="13.8" hidden="false" customHeight="false" outlineLevel="0" collapsed="false">
      <c r="A203" s="42" t="n">
        <v>1</v>
      </c>
      <c r="B203" s="42" t="n">
        <v>22</v>
      </c>
      <c r="C203" s="42"/>
      <c r="F203" s="0"/>
      <c r="G203" s="0"/>
      <c r="H203" s="0"/>
      <c r="AMJ203" s="0"/>
    </row>
    <row r="204" s="43" customFormat="true" ht="13.8" hidden="false" customHeight="false" outlineLevel="0" collapsed="false">
      <c r="A204" s="42" t="n">
        <v>1</v>
      </c>
      <c r="B204" s="42" t="n">
        <v>23</v>
      </c>
      <c r="C204" s="42"/>
      <c r="F204" s="0"/>
      <c r="G204" s="0"/>
      <c r="H204" s="0"/>
      <c r="AMJ204" s="0"/>
    </row>
    <row r="205" s="43" customFormat="true" ht="13.8" hidden="false" customHeight="false" outlineLevel="0" collapsed="false">
      <c r="A205" s="42" t="n">
        <v>1</v>
      </c>
      <c r="B205" s="42" t="n">
        <v>24</v>
      </c>
      <c r="C205" s="42"/>
      <c r="F205" s="0"/>
      <c r="G205" s="0"/>
      <c r="H205" s="0"/>
      <c r="AMJ205" s="0"/>
    </row>
    <row r="206" s="43" customFormat="true" ht="13.8" hidden="false" customHeight="false" outlineLevel="0" collapsed="false">
      <c r="A206" s="42" t="n">
        <v>1</v>
      </c>
      <c r="B206" s="42" t="n">
        <v>25</v>
      </c>
      <c r="C206" s="42"/>
      <c r="F206" s="0"/>
      <c r="G206" s="0"/>
      <c r="H206" s="0"/>
      <c r="AMJ206" s="0"/>
    </row>
    <row r="207" s="43" customFormat="true" ht="13.8" hidden="false" customHeight="false" outlineLevel="0" collapsed="false">
      <c r="A207" s="42" t="n">
        <v>1</v>
      </c>
      <c r="B207" s="42" t="n">
        <v>26</v>
      </c>
      <c r="C207" s="42"/>
      <c r="F207" s="0"/>
      <c r="G207" s="0"/>
      <c r="H207" s="0"/>
      <c r="AMJ207" s="0"/>
    </row>
    <row r="208" s="43" customFormat="true" ht="13.8" hidden="false" customHeight="false" outlineLevel="0" collapsed="false">
      <c r="A208" s="42" t="n">
        <v>1</v>
      </c>
      <c r="B208" s="42" t="n">
        <v>27</v>
      </c>
      <c r="C208" s="42"/>
      <c r="F208" s="0"/>
      <c r="G208" s="0"/>
      <c r="H208" s="0"/>
      <c r="AMJ208" s="0"/>
    </row>
    <row r="209" s="43" customFormat="true" ht="13.8" hidden="false" customHeight="false" outlineLevel="0" collapsed="false">
      <c r="A209" s="42" t="n">
        <v>1</v>
      </c>
      <c r="B209" s="42" t="n">
        <v>28</v>
      </c>
      <c r="C209" s="42"/>
      <c r="F209" s="0"/>
      <c r="G209" s="0"/>
      <c r="H209" s="0"/>
      <c r="AMJ209" s="0"/>
    </row>
    <row r="210" s="43" customFormat="true" ht="13.8" hidden="false" customHeight="false" outlineLevel="0" collapsed="false">
      <c r="A210" s="42" t="n">
        <v>1</v>
      </c>
      <c r="B210" s="42" t="n">
        <v>29</v>
      </c>
      <c r="C210" s="42"/>
      <c r="F210" s="0"/>
      <c r="G210" s="0"/>
      <c r="H210" s="0"/>
      <c r="AMJ210" s="0"/>
    </row>
    <row r="211" s="43" customFormat="true" ht="13.8" hidden="false" customHeight="false" outlineLevel="0" collapsed="false">
      <c r="A211" s="42" t="n">
        <v>1</v>
      </c>
      <c r="B211" s="42" t="n">
        <v>30</v>
      </c>
      <c r="C211" s="42"/>
      <c r="F211" s="0"/>
      <c r="G211" s="0"/>
      <c r="H211" s="0"/>
      <c r="AMJ211" s="0"/>
    </row>
    <row r="212" s="43" customFormat="true" ht="13.8" hidden="false" customHeight="false" outlineLevel="0" collapsed="false">
      <c r="A212" s="42" t="n">
        <v>1</v>
      </c>
      <c r="B212" s="42" t="n">
        <v>31</v>
      </c>
      <c r="C212" s="42" t="n">
        <v>0</v>
      </c>
      <c r="D212" s="43" t="s">
        <v>783</v>
      </c>
      <c r="E212" s="43" t="s">
        <v>1226</v>
      </c>
      <c r="F212" s="0" t="n">
        <v>1</v>
      </c>
      <c r="G212" s="0" t="n">
        <v>77</v>
      </c>
      <c r="H212" s="0" t="n">
        <v>162</v>
      </c>
      <c r="AMJ212" s="0"/>
    </row>
    <row r="213" s="43" customFormat="true" ht="13.8" hidden="false" customHeight="false" outlineLevel="0" collapsed="false">
      <c r="A213" s="42" t="n">
        <v>1</v>
      </c>
      <c r="B213" s="42" t="n">
        <v>32</v>
      </c>
      <c r="C213" s="42" t="n">
        <v>0</v>
      </c>
      <c r="D213" s="43" t="s">
        <v>774</v>
      </c>
      <c r="E213" s="43" t="s">
        <v>1227</v>
      </c>
      <c r="F213" s="0" t="n">
        <v>1</v>
      </c>
      <c r="G213" s="0" t="n">
        <v>76</v>
      </c>
      <c r="H213" s="0" t="n">
        <v>161</v>
      </c>
      <c r="AMJ213" s="0"/>
    </row>
    <row r="214" s="43" customFormat="true" ht="13.8" hidden="false" customHeight="false" outlineLevel="0" collapsed="false">
      <c r="A214" s="42" t="n">
        <v>1</v>
      </c>
      <c r="B214" s="42" t="n">
        <v>33</v>
      </c>
      <c r="C214" s="42"/>
      <c r="F214" s="0"/>
      <c r="G214" s="0"/>
      <c r="H214" s="0"/>
      <c r="AMJ214" s="0"/>
    </row>
    <row r="215" s="43" customFormat="true" ht="13.8" hidden="false" customHeight="false" outlineLevel="0" collapsed="false">
      <c r="A215" s="42" t="n">
        <v>1</v>
      </c>
      <c r="B215" s="42" t="n">
        <v>34</v>
      </c>
      <c r="C215" s="42"/>
      <c r="F215" s="0"/>
      <c r="G215" s="0"/>
      <c r="H215" s="0"/>
      <c r="AMJ215" s="0"/>
    </row>
    <row r="216" s="43" customFormat="true" ht="13.8" hidden="false" customHeight="false" outlineLevel="0" collapsed="false">
      <c r="A216" s="42" t="n">
        <v>1</v>
      </c>
      <c r="B216" s="42" t="n">
        <v>35</v>
      </c>
      <c r="C216" s="42" t="n">
        <v>0</v>
      </c>
      <c r="D216" s="43" t="s">
        <v>813</v>
      </c>
      <c r="E216" s="43" t="s">
        <v>1228</v>
      </c>
      <c r="F216" s="0" t="n">
        <v>1</v>
      </c>
      <c r="G216" s="0" t="n">
        <v>57</v>
      </c>
      <c r="H216" s="0" t="n">
        <v>142</v>
      </c>
      <c r="AMJ216" s="0"/>
    </row>
    <row r="217" s="43" customFormat="true" ht="13.8" hidden="false" customHeight="false" outlineLevel="0" collapsed="false">
      <c r="A217" s="42" t="n">
        <v>1</v>
      </c>
      <c r="B217" s="42" t="n">
        <v>36</v>
      </c>
      <c r="C217" s="42" t="n">
        <v>0</v>
      </c>
      <c r="D217" s="43" t="s">
        <v>815</v>
      </c>
      <c r="E217" s="43" t="s">
        <v>1229</v>
      </c>
      <c r="F217" s="0" t="n">
        <v>1</v>
      </c>
      <c r="G217" s="0" t="n">
        <v>52</v>
      </c>
      <c r="H217" s="0" t="n">
        <v>137</v>
      </c>
      <c r="AMJ217" s="0"/>
    </row>
    <row r="218" s="43" customFormat="true" ht="13.8" hidden="false" customHeight="false" outlineLevel="0" collapsed="false">
      <c r="A218" s="42" t="n">
        <v>1</v>
      </c>
      <c r="B218" s="42" t="n">
        <v>37</v>
      </c>
      <c r="C218" s="42" t="n">
        <v>0</v>
      </c>
      <c r="D218" s="43" t="s">
        <v>792</v>
      </c>
      <c r="E218" s="43" t="s">
        <v>1230</v>
      </c>
      <c r="F218" s="0" t="n">
        <v>1</v>
      </c>
      <c r="G218" s="0" t="n">
        <v>74</v>
      </c>
      <c r="H218" s="0" t="n">
        <v>159</v>
      </c>
      <c r="AMJ218" s="0"/>
    </row>
    <row r="219" s="43" customFormat="true" ht="13.8" hidden="false" customHeight="false" outlineLevel="0" collapsed="false">
      <c r="A219" s="42" t="n">
        <v>1</v>
      </c>
      <c r="B219" s="42" t="n">
        <v>38</v>
      </c>
      <c r="C219" s="42" t="n">
        <v>0</v>
      </c>
      <c r="D219" s="43" t="s">
        <v>781</v>
      </c>
      <c r="E219" s="43" t="s">
        <v>1231</v>
      </c>
      <c r="F219" s="0" t="n">
        <v>1</v>
      </c>
      <c r="G219" s="0" t="n">
        <v>78</v>
      </c>
      <c r="H219" s="0" t="n">
        <v>163</v>
      </c>
      <c r="AMJ219" s="0"/>
    </row>
    <row r="220" s="43" customFormat="true" ht="13.8" hidden="false" customHeight="false" outlineLevel="0" collapsed="false">
      <c r="A220" s="42" t="n">
        <v>1</v>
      </c>
      <c r="B220" s="42" t="n">
        <v>39</v>
      </c>
      <c r="C220" s="42"/>
      <c r="F220" s="0"/>
      <c r="G220" s="0"/>
      <c r="H220" s="0"/>
      <c r="AMJ220" s="0"/>
    </row>
    <row r="221" s="43" customFormat="true" ht="13.8" hidden="false" customHeight="false" outlineLevel="0" collapsed="false">
      <c r="A221" s="42" t="n">
        <v>1</v>
      </c>
      <c r="B221" s="42" t="n">
        <v>40</v>
      </c>
      <c r="C221" s="42"/>
      <c r="F221" s="0"/>
      <c r="G221" s="0"/>
      <c r="H221" s="0"/>
      <c r="AMJ221" s="0"/>
    </row>
    <row r="222" s="43" customFormat="true" ht="13.8" hidden="false" customHeight="false" outlineLevel="0" collapsed="false">
      <c r="A222" s="42" t="n">
        <v>1</v>
      </c>
      <c r="B222" s="42" t="n">
        <v>41</v>
      </c>
      <c r="C222" s="42" t="n">
        <v>0</v>
      </c>
      <c r="D222" s="43" t="s">
        <v>822</v>
      </c>
      <c r="E222" s="43" t="s">
        <v>1232</v>
      </c>
      <c r="F222" s="0" t="n">
        <v>1</v>
      </c>
      <c r="G222" s="0" t="n">
        <v>44</v>
      </c>
      <c r="H222" s="0" t="n">
        <v>129</v>
      </c>
      <c r="AMJ222" s="0"/>
    </row>
    <row r="223" s="43" customFormat="true" ht="13.8" hidden="false" customHeight="false" outlineLevel="0" collapsed="false">
      <c r="A223" s="42" t="n">
        <v>1</v>
      </c>
      <c r="B223" s="42" t="n">
        <v>42</v>
      </c>
      <c r="C223" s="42" t="n">
        <v>0</v>
      </c>
      <c r="D223" s="43" t="s">
        <v>824</v>
      </c>
      <c r="E223" s="43" t="s">
        <v>1233</v>
      </c>
      <c r="F223" s="0" t="n">
        <v>1</v>
      </c>
      <c r="G223" s="0" t="n">
        <v>53</v>
      </c>
      <c r="H223" s="0" t="n">
        <v>138</v>
      </c>
      <c r="AMJ223" s="0"/>
    </row>
    <row r="224" s="43" customFormat="true" ht="13.8" hidden="false" customHeight="false" outlineLevel="0" collapsed="false">
      <c r="A224" s="42" t="n">
        <v>1</v>
      </c>
      <c r="B224" s="42" t="n">
        <v>43</v>
      </c>
      <c r="C224" s="42"/>
      <c r="F224" s="0"/>
      <c r="G224" s="0"/>
      <c r="H224" s="0"/>
      <c r="AMJ224" s="0"/>
    </row>
    <row r="225" s="43" customFormat="true" ht="13.8" hidden="false" customHeight="false" outlineLevel="0" collapsed="false">
      <c r="A225" s="42" t="n">
        <v>1</v>
      </c>
      <c r="B225" s="42" t="n">
        <v>44</v>
      </c>
      <c r="C225" s="42"/>
      <c r="F225" s="0"/>
      <c r="G225" s="0"/>
      <c r="H225" s="0"/>
      <c r="AMJ225" s="0"/>
    </row>
    <row r="226" s="43" customFormat="true" ht="13.8" hidden="false" customHeight="false" outlineLevel="0" collapsed="false">
      <c r="A226" s="42" t="n">
        <v>1</v>
      </c>
      <c r="B226" s="42" t="n">
        <v>45</v>
      </c>
      <c r="C226" s="42"/>
      <c r="F226" s="0"/>
      <c r="G226" s="0"/>
      <c r="H226" s="0"/>
      <c r="AMJ226" s="0"/>
    </row>
    <row r="227" s="43" customFormat="true" ht="13.8" hidden="false" customHeight="false" outlineLevel="0" collapsed="false">
      <c r="A227" s="42" t="n">
        <v>1</v>
      </c>
      <c r="B227" s="42" t="n">
        <v>46</v>
      </c>
      <c r="C227" s="42"/>
      <c r="F227" s="0"/>
      <c r="G227" s="0"/>
      <c r="H227" s="0"/>
      <c r="AMJ227" s="0"/>
    </row>
    <row r="228" s="43" customFormat="true" ht="13.8" hidden="false" customHeight="false" outlineLevel="0" collapsed="false">
      <c r="A228" s="42" t="n">
        <v>1</v>
      </c>
      <c r="B228" s="42" t="n">
        <v>47</v>
      </c>
      <c r="C228" s="42"/>
      <c r="F228" s="0"/>
      <c r="G228" s="0"/>
      <c r="H228" s="0"/>
      <c r="AMJ228" s="0"/>
    </row>
    <row r="229" s="43" customFormat="true" ht="13.8" hidden="false" customHeight="false" outlineLevel="0" collapsed="false">
      <c r="A229" s="42" t="n">
        <v>1</v>
      </c>
      <c r="B229" s="42" t="n">
        <v>48</v>
      </c>
      <c r="C229" s="42"/>
      <c r="F229" s="0"/>
      <c r="G229" s="0"/>
      <c r="H229" s="0"/>
      <c r="AMJ229" s="0"/>
    </row>
    <row r="230" s="43" customFormat="true" ht="13.8" hidden="false" customHeight="false" outlineLevel="0" collapsed="false">
      <c r="A230" s="42" t="n">
        <v>1</v>
      </c>
      <c r="B230" s="42" t="n">
        <v>49</v>
      </c>
      <c r="C230" s="42" t="n">
        <v>0</v>
      </c>
      <c r="D230" s="43" t="s">
        <v>801</v>
      </c>
      <c r="E230" s="43" t="s">
        <v>1234</v>
      </c>
      <c r="F230" s="0" t="n">
        <v>1</v>
      </c>
      <c r="G230" s="0" t="n">
        <v>75</v>
      </c>
      <c r="H230" s="0" t="n">
        <v>160</v>
      </c>
      <c r="AMJ230" s="0"/>
    </row>
    <row r="231" s="43" customFormat="true" ht="13.8" hidden="false" customHeight="false" outlineLevel="0" collapsed="false">
      <c r="A231" s="42" t="n">
        <v>1</v>
      </c>
      <c r="B231" s="42" t="n">
        <v>50</v>
      </c>
      <c r="C231" s="42" t="n">
        <v>0</v>
      </c>
      <c r="D231" s="43" t="s">
        <v>790</v>
      </c>
      <c r="E231" s="43" t="s">
        <v>1235</v>
      </c>
      <c r="F231" s="0" t="n">
        <v>1</v>
      </c>
      <c r="G231" s="0" t="n">
        <v>73</v>
      </c>
      <c r="H231" s="0" t="n">
        <v>158</v>
      </c>
      <c r="AMJ231" s="0"/>
    </row>
    <row r="232" s="43" customFormat="true" ht="13.8" hidden="false" customHeight="false" outlineLevel="0" collapsed="false">
      <c r="A232" s="42" t="n">
        <v>1</v>
      </c>
      <c r="B232" s="42" t="n">
        <v>51</v>
      </c>
      <c r="C232" s="42"/>
      <c r="F232" s="0"/>
      <c r="G232" s="0"/>
      <c r="H232" s="0"/>
      <c r="AMJ232" s="0"/>
    </row>
    <row r="233" s="43" customFormat="true" ht="13.8" hidden="false" customHeight="false" outlineLevel="0" collapsed="false">
      <c r="A233" s="42" t="n">
        <v>1</v>
      </c>
      <c r="B233" s="42" t="n">
        <v>52</v>
      </c>
      <c r="C233" s="42"/>
      <c r="F233" s="0"/>
      <c r="G233" s="0"/>
      <c r="H233" s="0"/>
      <c r="AMJ233" s="0"/>
    </row>
    <row r="234" s="43" customFormat="true" ht="13.8" hidden="false" customHeight="false" outlineLevel="0" collapsed="false">
      <c r="A234" s="42" t="n">
        <v>1</v>
      </c>
      <c r="B234" s="42" t="n">
        <v>53</v>
      </c>
      <c r="C234" s="42" t="n">
        <v>0</v>
      </c>
      <c r="D234" s="43" t="s">
        <v>831</v>
      </c>
      <c r="E234" s="43" t="s">
        <v>1236</v>
      </c>
      <c r="F234" s="0" t="n">
        <v>1</v>
      </c>
      <c r="G234" s="0" t="n">
        <v>54</v>
      </c>
      <c r="H234" s="0" t="n">
        <v>139</v>
      </c>
      <c r="AMJ234" s="0"/>
    </row>
    <row r="235" s="43" customFormat="true" ht="13.8" hidden="false" customHeight="false" outlineLevel="0" collapsed="false">
      <c r="A235" s="42" t="n">
        <v>1</v>
      </c>
      <c r="B235" s="42" t="n">
        <v>54</v>
      </c>
      <c r="C235" s="42" t="n">
        <v>0</v>
      </c>
      <c r="D235" s="43" t="s">
        <v>833</v>
      </c>
      <c r="E235" s="43" t="s">
        <v>1237</v>
      </c>
      <c r="F235" s="0" t="n">
        <v>1</v>
      </c>
      <c r="G235" s="0" t="n">
        <v>45</v>
      </c>
      <c r="H235" s="0" t="n">
        <v>130</v>
      </c>
      <c r="AMJ235" s="0"/>
    </row>
    <row r="236" s="43" customFormat="true" ht="13.8" hidden="false" customHeight="false" outlineLevel="0" collapsed="false">
      <c r="A236" s="42" t="n">
        <v>1</v>
      </c>
      <c r="B236" s="42" t="n">
        <v>55</v>
      </c>
      <c r="C236" s="42"/>
      <c r="F236" s="0"/>
      <c r="G236" s="0"/>
      <c r="H236" s="0"/>
      <c r="AMJ236" s="0"/>
    </row>
    <row r="237" s="43" customFormat="true" ht="13.8" hidden="false" customHeight="false" outlineLevel="0" collapsed="false">
      <c r="A237" s="42" t="n">
        <v>1</v>
      </c>
      <c r="B237" s="42" t="n">
        <v>56</v>
      </c>
      <c r="C237" s="42"/>
      <c r="F237" s="0"/>
      <c r="G237" s="0"/>
      <c r="H237" s="0"/>
      <c r="AMJ237" s="0"/>
    </row>
    <row r="238" s="43" customFormat="true" ht="13.8" hidden="false" customHeight="false" outlineLevel="0" collapsed="false">
      <c r="A238" s="42" t="n">
        <v>1</v>
      </c>
      <c r="B238" s="42" t="n">
        <v>57</v>
      </c>
      <c r="C238" s="42"/>
      <c r="F238" s="0"/>
      <c r="G238" s="0"/>
      <c r="H238" s="0"/>
      <c r="AMJ238" s="0"/>
    </row>
    <row r="239" s="43" customFormat="true" ht="13.8" hidden="false" customHeight="false" outlineLevel="0" collapsed="false">
      <c r="A239" s="42" t="n">
        <v>1</v>
      </c>
      <c r="B239" s="42" t="n">
        <v>58</v>
      </c>
      <c r="C239" s="42"/>
      <c r="F239" s="0"/>
      <c r="G239" s="0"/>
      <c r="H239" s="0"/>
      <c r="AMJ239" s="0"/>
    </row>
    <row r="240" s="43" customFormat="true" ht="13.8" hidden="false" customHeight="false" outlineLevel="0" collapsed="false">
      <c r="A240" s="42" t="n">
        <v>1</v>
      </c>
      <c r="B240" s="42" t="n">
        <v>59</v>
      </c>
      <c r="C240" s="42"/>
      <c r="F240" s="0"/>
      <c r="G240" s="0"/>
      <c r="H240" s="0"/>
      <c r="AMJ240" s="0"/>
    </row>
    <row r="241" s="43" customFormat="true" ht="13.8" hidden="false" customHeight="false" outlineLevel="0" collapsed="false">
      <c r="A241" s="42" t="n">
        <v>1</v>
      </c>
      <c r="B241" s="42" t="n">
        <v>60</v>
      </c>
      <c r="C241" s="42"/>
      <c r="F241" s="0"/>
      <c r="G241" s="0"/>
      <c r="H241" s="0"/>
      <c r="AMJ241" s="0"/>
    </row>
    <row r="242" s="43" customFormat="true" ht="13.8" hidden="false" customHeight="false" outlineLevel="0" collapsed="false">
      <c r="A242" s="42" t="n">
        <v>1</v>
      </c>
      <c r="B242" s="42" t="n">
        <v>61</v>
      </c>
      <c r="C242" s="42" t="n">
        <v>0</v>
      </c>
      <c r="D242" s="43" t="s">
        <v>811</v>
      </c>
      <c r="E242" s="43" t="s">
        <v>1238</v>
      </c>
      <c r="F242" s="0" t="n">
        <v>1</v>
      </c>
      <c r="G242" s="0" t="n">
        <v>72</v>
      </c>
      <c r="H242" s="0" t="n">
        <v>157</v>
      </c>
      <c r="AMJ242" s="0"/>
    </row>
    <row r="243" s="43" customFormat="true" ht="13.8" hidden="false" customHeight="false" outlineLevel="0" collapsed="false">
      <c r="A243" s="42" t="n">
        <v>1</v>
      </c>
      <c r="B243" s="42" t="n">
        <v>62</v>
      </c>
      <c r="C243" s="42" t="n">
        <v>0</v>
      </c>
      <c r="D243" s="43" t="s">
        <v>799</v>
      </c>
      <c r="E243" s="43" t="s">
        <v>1239</v>
      </c>
      <c r="F243" s="0" t="n">
        <v>1</v>
      </c>
      <c r="G243" s="0" t="n">
        <v>71</v>
      </c>
      <c r="H243" s="0" t="n">
        <v>156</v>
      </c>
      <c r="AMJ243" s="0"/>
    </row>
    <row r="244" s="43" customFormat="true" ht="13.8" hidden="false" customHeight="false" outlineLevel="0" collapsed="false">
      <c r="A244" s="42" t="n">
        <v>1</v>
      </c>
      <c r="B244" s="42" t="n">
        <v>63</v>
      </c>
      <c r="C244" s="42"/>
      <c r="F244" s="0"/>
      <c r="G244" s="0"/>
      <c r="H244" s="0"/>
      <c r="AMJ244" s="0"/>
    </row>
    <row r="245" s="43" customFormat="true" ht="13.8" hidden="false" customHeight="false" outlineLevel="0" collapsed="false">
      <c r="A245" s="42" t="n">
        <v>1</v>
      </c>
      <c r="B245" s="42" t="n">
        <v>64</v>
      </c>
      <c r="C245" s="42"/>
      <c r="F245" s="0"/>
      <c r="G245" s="0"/>
      <c r="H245" s="0"/>
      <c r="AMJ245" s="0"/>
    </row>
    <row r="246" s="43" customFormat="true" ht="13.8" hidden="false" customHeight="false" outlineLevel="0" collapsed="false">
      <c r="A246" s="42" t="n">
        <v>1</v>
      </c>
      <c r="B246" s="42" t="n">
        <v>65</v>
      </c>
      <c r="C246" s="42" t="n">
        <v>0</v>
      </c>
      <c r="D246" s="43" t="s">
        <v>839</v>
      </c>
      <c r="E246" s="43" t="s">
        <v>1240</v>
      </c>
      <c r="F246" s="0" t="n">
        <v>1</v>
      </c>
      <c r="G246" s="0" t="n">
        <v>50</v>
      </c>
      <c r="H246" s="0" t="n">
        <v>135</v>
      </c>
      <c r="AMJ246" s="0"/>
    </row>
    <row r="247" s="43" customFormat="true" ht="13.8" hidden="false" customHeight="false" outlineLevel="0" collapsed="false">
      <c r="A247" s="42" t="n">
        <v>1</v>
      </c>
      <c r="B247" s="42" t="n">
        <v>66</v>
      </c>
      <c r="C247" s="42" t="n">
        <v>0</v>
      </c>
      <c r="D247" s="43" t="s">
        <v>841</v>
      </c>
      <c r="E247" s="43" t="s">
        <v>1241</v>
      </c>
      <c r="F247" s="0" t="n">
        <v>1</v>
      </c>
      <c r="G247" s="0" t="n">
        <v>55</v>
      </c>
      <c r="H247" s="0" t="n">
        <v>140</v>
      </c>
      <c r="AMJ247" s="0"/>
    </row>
    <row r="248" s="43" customFormat="true" ht="13.8" hidden="false" customHeight="false" outlineLevel="0" collapsed="false">
      <c r="A248" s="42" t="n">
        <v>1</v>
      </c>
      <c r="B248" s="42" t="n">
        <v>67</v>
      </c>
      <c r="C248" s="42"/>
      <c r="F248" s="0"/>
      <c r="G248" s="0"/>
      <c r="H248" s="0"/>
      <c r="AMJ248" s="0"/>
    </row>
    <row r="249" s="43" customFormat="true" ht="13.8" hidden="false" customHeight="false" outlineLevel="0" collapsed="false">
      <c r="A249" s="42" t="n">
        <v>1</v>
      </c>
      <c r="B249" s="42" t="n">
        <v>68</v>
      </c>
      <c r="C249" s="42"/>
      <c r="F249" s="0"/>
      <c r="G249" s="0"/>
      <c r="H249" s="0"/>
      <c r="AMJ249" s="0"/>
    </row>
    <row r="250" s="43" customFormat="true" ht="13.8" hidden="false" customHeight="false" outlineLevel="0" collapsed="false">
      <c r="A250" s="42" t="n">
        <v>1</v>
      </c>
      <c r="B250" s="42" t="n">
        <v>69</v>
      </c>
      <c r="C250" s="42"/>
      <c r="F250" s="0"/>
      <c r="G250" s="0"/>
      <c r="H250" s="0"/>
      <c r="AMJ250" s="0"/>
    </row>
    <row r="251" s="43" customFormat="true" ht="13.8" hidden="false" customHeight="false" outlineLevel="0" collapsed="false">
      <c r="A251" s="42" t="n">
        <v>1</v>
      </c>
      <c r="B251" s="42" t="n">
        <v>70</v>
      </c>
      <c r="C251" s="42"/>
      <c r="F251" s="0"/>
      <c r="G251" s="0"/>
      <c r="H251" s="0"/>
      <c r="AMJ251" s="0"/>
    </row>
    <row r="252" s="43" customFormat="true" ht="13.8" hidden="false" customHeight="false" outlineLevel="0" collapsed="false">
      <c r="A252" s="42" t="n">
        <v>1</v>
      </c>
      <c r="B252" s="42" t="n">
        <v>71</v>
      </c>
      <c r="C252" s="42"/>
      <c r="F252" s="0"/>
      <c r="G252" s="0"/>
      <c r="H252" s="0"/>
      <c r="AMJ252" s="0"/>
    </row>
    <row r="253" s="43" customFormat="true" ht="13.8" hidden="false" customHeight="false" outlineLevel="0" collapsed="false">
      <c r="A253" s="42" t="n">
        <v>1</v>
      </c>
      <c r="B253" s="42" t="n">
        <v>72</v>
      </c>
      <c r="C253" s="42"/>
      <c r="F253" s="0"/>
      <c r="G253" s="0"/>
      <c r="H253" s="0"/>
      <c r="AMJ253" s="0"/>
    </row>
    <row r="254" s="43" customFormat="true" ht="13.8" hidden="false" customHeight="false" outlineLevel="0" collapsed="false">
      <c r="A254" s="42" t="n">
        <v>1</v>
      </c>
      <c r="B254" s="42" t="n">
        <v>73</v>
      </c>
      <c r="C254" s="42" t="n">
        <v>0</v>
      </c>
      <c r="D254" s="43" t="s">
        <v>819</v>
      </c>
      <c r="E254" s="43" t="s">
        <v>1242</v>
      </c>
      <c r="F254" s="0" t="n">
        <v>1</v>
      </c>
      <c r="G254" s="0" t="n">
        <v>65</v>
      </c>
      <c r="H254" s="0" t="n">
        <v>150</v>
      </c>
      <c r="AMJ254" s="0"/>
    </row>
    <row r="255" s="43" customFormat="true" ht="13.8" hidden="false" customHeight="false" outlineLevel="0" collapsed="false">
      <c r="A255" s="42" t="n">
        <v>1</v>
      </c>
      <c r="B255" s="42" t="n">
        <v>74</v>
      </c>
      <c r="C255" s="42" t="n">
        <v>0</v>
      </c>
      <c r="D255" s="43" t="s">
        <v>809</v>
      </c>
      <c r="E255" s="43" t="s">
        <v>1243</v>
      </c>
      <c r="F255" s="0" t="n">
        <v>1</v>
      </c>
      <c r="G255" s="0" t="n">
        <v>63</v>
      </c>
      <c r="H255" s="0" t="n">
        <v>148</v>
      </c>
      <c r="AMJ255" s="0"/>
    </row>
    <row r="256" s="43" customFormat="true" ht="13.8" hidden="false" customHeight="false" outlineLevel="0" collapsed="false">
      <c r="A256" s="42" t="n">
        <v>1</v>
      </c>
      <c r="B256" s="42" t="n">
        <v>75</v>
      </c>
      <c r="C256" s="42"/>
      <c r="F256" s="0"/>
      <c r="G256" s="0"/>
      <c r="H256" s="0"/>
      <c r="AMJ256" s="0"/>
    </row>
    <row r="257" s="43" customFormat="true" ht="13.8" hidden="false" customHeight="false" outlineLevel="0" collapsed="false">
      <c r="A257" s="42" t="n">
        <v>1</v>
      </c>
      <c r="B257" s="42" t="n">
        <v>76</v>
      </c>
      <c r="C257" s="42"/>
      <c r="F257" s="0"/>
      <c r="G257" s="0"/>
      <c r="H257" s="0"/>
      <c r="AMJ257" s="0"/>
    </row>
    <row r="258" s="43" customFormat="true" ht="13.8" hidden="false" customHeight="false" outlineLevel="0" collapsed="false">
      <c r="A258" s="42" t="n">
        <v>1</v>
      </c>
      <c r="B258" s="42" t="n">
        <v>77</v>
      </c>
      <c r="C258" s="42" t="n">
        <v>0</v>
      </c>
      <c r="D258" s="43" t="s">
        <v>851</v>
      </c>
      <c r="E258" s="43" t="s">
        <v>1244</v>
      </c>
      <c r="F258" s="0" t="n">
        <v>1</v>
      </c>
      <c r="G258" s="0" t="n">
        <v>47</v>
      </c>
      <c r="H258" s="0" t="n">
        <v>132</v>
      </c>
      <c r="AMJ258" s="0"/>
    </row>
    <row r="259" s="43" customFormat="true" ht="13.8" hidden="false" customHeight="false" outlineLevel="0" collapsed="false">
      <c r="A259" s="42" t="n">
        <v>1</v>
      </c>
      <c r="B259" s="42" t="n">
        <v>78</v>
      </c>
      <c r="C259" s="42" t="n">
        <v>0</v>
      </c>
      <c r="D259" s="43" t="s">
        <v>853</v>
      </c>
      <c r="E259" s="43" t="s">
        <v>1245</v>
      </c>
      <c r="F259" s="0" t="n">
        <v>1</v>
      </c>
      <c r="G259" s="0" t="n">
        <v>51</v>
      </c>
      <c r="H259" s="0" t="n">
        <v>136</v>
      </c>
      <c r="AMJ259" s="0"/>
    </row>
    <row r="260" s="43" customFormat="true" ht="13.8" hidden="false" customHeight="false" outlineLevel="0" collapsed="false">
      <c r="A260" s="42" t="n">
        <v>1</v>
      </c>
      <c r="B260" s="42" t="n">
        <v>79</v>
      </c>
      <c r="C260" s="42"/>
      <c r="F260" s="0"/>
      <c r="G260" s="0"/>
      <c r="H260" s="0"/>
      <c r="AMJ260" s="0"/>
    </row>
    <row r="261" s="43" customFormat="true" ht="13.8" hidden="false" customHeight="false" outlineLevel="0" collapsed="false">
      <c r="A261" s="42" t="n">
        <v>1</v>
      </c>
      <c r="B261" s="42" t="n">
        <v>80</v>
      </c>
      <c r="C261" s="42"/>
      <c r="F261" s="0"/>
      <c r="G261" s="0"/>
      <c r="H261" s="0"/>
      <c r="AMJ261" s="0"/>
    </row>
    <row r="262" s="43" customFormat="true" ht="13.8" hidden="false" customHeight="false" outlineLevel="0" collapsed="false">
      <c r="A262" s="42" t="n">
        <v>1</v>
      </c>
      <c r="B262" s="42" t="n">
        <v>81</v>
      </c>
      <c r="C262" s="42"/>
      <c r="F262" s="0"/>
      <c r="G262" s="0"/>
      <c r="H262" s="0"/>
      <c r="AMJ262" s="0"/>
    </row>
    <row r="263" s="43" customFormat="true" ht="13.8" hidden="false" customHeight="false" outlineLevel="0" collapsed="false">
      <c r="A263" s="42" t="n">
        <v>1</v>
      </c>
      <c r="B263" s="42" t="n">
        <v>82</v>
      </c>
      <c r="C263" s="42"/>
      <c r="F263" s="0"/>
      <c r="G263" s="0"/>
      <c r="H263" s="0"/>
      <c r="AMJ263" s="0"/>
    </row>
    <row r="264" s="43" customFormat="true" ht="13.8" hidden="false" customHeight="false" outlineLevel="0" collapsed="false">
      <c r="A264" s="42" t="n">
        <v>1</v>
      </c>
      <c r="B264" s="42" t="n">
        <v>83</v>
      </c>
      <c r="C264" s="42"/>
      <c r="F264" s="0"/>
      <c r="G264" s="0"/>
      <c r="H264" s="0"/>
      <c r="AMJ264" s="0"/>
    </row>
    <row r="265" s="43" customFormat="true" ht="13.8" hidden="false" customHeight="false" outlineLevel="0" collapsed="false">
      <c r="A265" s="42" t="n">
        <v>1</v>
      </c>
      <c r="B265" s="42" t="n">
        <v>84</v>
      </c>
      <c r="C265" s="42"/>
      <c r="F265" s="0"/>
      <c r="G265" s="0"/>
      <c r="H265" s="0"/>
      <c r="AMJ265" s="0"/>
    </row>
    <row r="266" s="43" customFormat="true" ht="13.8" hidden="false" customHeight="false" outlineLevel="0" collapsed="false">
      <c r="A266" s="42" t="n">
        <v>1</v>
      </c>
      <c r="B266" s="42" t="n">
        <v>85</v>
      </c>
      <c r="C266" s="42" t="n">
        <v>0</v>
      </c>
      <c r="D266" s="43" t="s">
        <v>828</v>
      </c>
      <c r="E266" s="43" t="s">
        <v>1246</v>
      </c>
      <c r="F266" s="0" t="n">
        <v>1</v>
      </c>
      <c r="G266" s="0" t="n">
        <v>67</v>
      </c>
      <c r="H266" s="0" t="n">
        <v>152</v>
      </c>
      <c r="AMJ266" s="0"/>
    </row>
    <row r="267" s="43" customFormat="true" ht="13.8" hidden="false" customHeight="false" outlineLevel="0" collapsed="false">
      <c r="A267" s="42" t="n">
        <v>1</v>
      </c>
      <c r="B267" s="42" t="n">
        <v>86</v>
      </c>
      <c r="C267" s="42" t="n">
        <v>0</v>
      </c>
      <c r="D267" s="43" t="s">
        <v>817</v>
      </c>
      <c r="E267" s="43" t="s">
        <v>1247</v>
      </c>
      <c r="F267" s="0" t="n">
        <v>1</v>
      </c>
      <c r="G267" s="0" t="n">
        <v>64</v>
      </c>
      <c r="H267" s="0" t="n">
        <v>149</v>
      </c>
      <c r="AMJ267" s="0"/>
    </row>
    <row r="268" s="43" customFormat="true" ht="13.8" hidden="false" customHeight="false" outlineLevel="0" collapsed="false">
      <c r="A268" s="42" t="n">
        <v>1</v>
      </c>
      <c r="B268" s="42" t="n">
        <v>87</v>
      </c>
      <c r="C268" s="42"/>
      <c r="F268" s="0"/>
      <c r="G268" s="0"/>
      <c r="H268" s="0"/>
      <c r="AMJ268" s="0"/>
    </row>
    <row r="269" s="43" customFormat="true" ht="13.8" hidden="false" customHeight="false" outlineLevel="0" collapsed="false">
      <c r="A269" s="42" t="n">
        <v>1</v>
      </c>
      <c r="B269" s="42" t="n">
        <v>88</v>
      </c>
      <c r="C269" s="42"/>
      <c r="F269" s="0"/>
      <c r="G269" s="0"/>
      <c r="H269" s="0"/>
      <c r="AMJ269" s="0"/>
    </row>
    <row r="270" s="43" customFormat="true" ht="13.8" hidden="false" customHeight="false" outlineLevel="0" collapsed="false">
      <c r="A270" s="42" t="n">
        <v>1</v>
      </c>
      <c r="B270" s="42" t="n">
        <v>89</v>
      </c>
      <c r="C270" s="42" t="n">
        <v>0</v>
      </c>
      <c r="D270" s="43" t="s">
        <v>863</v>
      </c>
      <c r="E270" s="43" t="s">
        <v>1248</v>
      </c>
      <c r="F270" s="0" t="n">
        <v>0</v>
      </c>
      <c r="G270" s="0" t="n">
        <v>39</v>
      </c>
      <c r="H270" s="0" t="n">
        <v>38</v>
      </c>
      <c r="AMJ270" s="0"/>
    </row>
    <row r="271" s="43" customFormat="true" ht="13.8" hidden="false" customHeight="false" outlineLevel="0" collapsed="false">
      <c r="A271" s="42" t="n">
        <v>1</v>
      </c>
      <c r="B271" s="42" t="n">
        <v>90</v>
      </c>
      <c r="C271" s="42" t="n">
        <v>0</v>
      </c>
      <c r="D271" s="43" t="s">
        <v>865</v>
      </c>
      <c r="E271" s="43" t="s">
        <v>1249</v>
      </c>
      <c r="F271" s="0" t="n">
        <v>1</v>
      </c>
      <c r="G271" s="0" t="n">
        <v>46</v>
      </c>
      <c r="H271" s="0" t="n">
        <v>131</v>
      </c>
      <c r="AMJ271" s="0"/>
    </row>
    <row r="272" s="43" customFormat="true" ht="13.8" hidden="false" customHeight="false" outlineLevel="0" collapsed="false">
      <c r="A272" s="42" t="n">
        <v>1</v>
      </c>
      <c r="B272" s="42" t="n">
        <v>91</v>
      </c>
      <c r="C272" s="42" t="n">
        <v>0</v>
      </c>
      <c r="D272" s="43" t="s">
        <v>430</v>
      </c>
      <c r="E272" s="43" t="s">
        <v>1250</v>
      </c>
      <c r="F272" s="0" t="n">
        <v>1</v>
      </c>
      <c r="G272" s="0" t="n">
        <v>68</v>
      </c>
      <c r="H272" s="0" t="n">
        <v>153</v>
      </c>
      <c r="AMJ272" s="0"/>
    </row>
    <row r="273" s="43" customFormat="true" ht="13.8" hidden="false" customHeight="false" outlineLevel="0" collapsed="false">
      <c r="A273" s="42" t="n">
        <v>1</v>
      </c>
      <c r="B273" s="42" t="n">
        <v>92</v>
      </c>
      <c r="C273" s="42" t="n">
        <v>0</v>
      </c>
      <c r="D273" s="43" t="s">
        <v>826</v>
      </c>
      <c r="E273" s="43" t="s">
        <v>1251</v>
      </c>
      <c r="F273" s="0" t="n">
        <v>1</v>
      </c>
      <c r="G273" s="0" t="n">
        <v>69</v>
      </c>
      <c r="H273" s="0" t="n">
        <v>154</v>
      </c>
      <c r="AMJ273" s="0"/>
    </row>
    <row r="274" s="43" customFormat="true" ht="13.8" hidden="false" customHeight="false" outlineLevel="0" collapsed="false">
      <c r="A274" s="42" t="n">
        <v>1</v>
      </c>
      <c r="B274" s="42" t="n">
        <v>93</v>
      </c>
      <c r="C274" s="42"/>
      <c r="F274" s="0"/>
      <c r="G274" s="0"/>
      <c r="H274" s="0"/>
      <c r="AMJ274" s="0"/>
    </row>
    <row r="275" s="43" customFormat="true" ht="13.8" hidden="false" customHeight="false" outlineLevel="0" collapsed="false">
      <c r="A275" s="42" t="n">
        <v>1</v>
      </c>
      <c r="B275" s="42" t="n">
        <v>94</v>
      </c>
      <c r="C275" s="42"/>
      <c r="F275" s="0"/>
      <c r="G275" s="0"/>
      <c r="H275" s="0"/>
      <c r="AMJ275" s="0"/>
    </row>
    <row r="276" s="43" customFormat="true" ht="13.8" hidden="false" customHeight="false" outlineLevel="0" collapsed="false">
      <c r="A276" s="42" t="n">
        <v>1</v>
      </c>
      <c r="B276" s="42" t="n">
        <v>95</v>
      </c>
      <c r="C276" s="42" t="n">
        <v>0</v>
      </c>
      <c r="D276" s="43" t="s">
        <v>861</v>
      </c>
      <c r="E276" s="43" t="s">
        <v>1252</v>
      </c>
      <c r="F276" s="0" t="n">
        <v>0</v>
      </c>
      <c r="G276" s="0" t="n">
        <v>48</v>
      </c>
      <c r="H276" s="0" t="n">
        <v>47</v>
      </c>
      <c r="AMJ276" s="0"/>
    </row>
    <row r="277" s="43" customFormat="true" ht="13.8" hidden="false" customHeight="false" outlineLevel="0" collapsed="false">
      <c r="A277" s="42" t="n">
        <v>1</v>
      </c>
      <c r="B277" s="42" t="n">
        <v>96</v>
      </c>
      <c r="C277" s="42" t="n">
        <v>0</v>
      </c>
      <c r="D277" s="43" t="s">
        <v>849</v>
      </c>
      <c r="E277" s="43" t="s">
        <v>1253</v>
      </c>
      <c r="F277" s="0" t="n">
        <v>0</v>
      </c>
      <c r="G277" s="0" t="n">
        <v>38</v>
      </c>
      <c r="H277" s="0" t="n">
        <v>37</v>
      </c>
      <c r="AMJ277" s="0"/>
    </row>
    <row r="278" s="43" customFormat="true" ht="13.8" hidden="false" customHeight="false" outlineLevel="0" collapsed="false">
      <c r="A278" s="42" t="n">
        <v>1</v>
      </c>
      <c r="B278" s="42" t="n">
        <v>97</v>
      </c>
      <c r="C278" s="42"/>
      <c r="F278" s="0"/>
      <c r="G278" s="0"/>
      <c r="H278" s="0"/>
      <c r="AMJ278" s="0"/>
    </row>
    <row r="279" s="43" customFormat="true" ht="13.8" hidden="false" customHeight="false" outlineLevel="0" collapsed="false">
      <c r="A279" s="42" t="n">
        <v>1</v>
      </c>
      <c r="B279" s="42" t="n">
        <v>98</v>
      </c>
      <c r="C279" s="42"/>
      <c r="F279" s="0"/>
      <c r="G279" s="0"/>
      <c r="H279" s="0"/>
      <c r="AMJ279" s="0"/>
    </row>
    <row r="280" s="43" customFormat="true" ht="13.8" hidden="false" customHeight="false" outlineLevel="0" collapsed="false">
      <c r="A280" s="42" t="n">
        <v>1</v>
      </c>
      <c r="B280" s="42" t="n">
        <v>99</v>
      </c>
      <c r="C280" s="42"/>
      <c r="F280" s="0"/>
      <c r="G280" s="0"/>
      <c r="H280" s="0"/>
      <c r="AMJ280" s="0"/>
    </row>
    <row r="281" s="43" customFormat="true" ht="13.8" hidden="false" customHeight="false" outlineLevel="0" collapsed="false">
      <c r="A281" s="42" t="n">
        <v>1</v>
      </c>
      <c r="B281" s="42" t="n">
        <v>100</v>
      </c>
      <c r="C281" s="42"/>
      <c r="F281" s="0"/>
      <c r="G281" s="0"/>
      <c r="H281" s="0"/>
      <c r="AMJ281" s="0"/>
    </row>
    <row r="282" s="43" customFormat="true" ht="13.8" hidden="false" customHeight="false" outlineLevel="0" collapsed="false">
      <c r="A282" s="42" t="n">
        <v>1</v>
      </c>
      <c r="B282" s="42" t="n">
        <v>101</v>
      </c>
      <c r="C282" s="42"/>
      <c r="F282" s="0"/>
      <c r="G282" s="0"/>
      <c r="H282" s="0"/>
      <c r="AMJ282" s="0"/>
    </row>
    <row r="283" s="43" customFormat="true" ht="13.8" hidden="false" customHeight="false" outlineLevel="0" collapsed="false">
      <c r="A283" s="42" t="n">
        <v>1</v>
      </c>
      <c r="B283" s="42" t="n">
        <v>102</v>
      </c>
      <c r="C283" s="42"/>
      <c r="F283" s="0"/>
      <c r="G283" s="0"/>
      <c r="H283" s="0"/>
      <c r="AMJ283" s="0"/>
    </row>
    <row r="284" s="43" customFormat="true" ht="13.8" hidden="false" customHeight="false" outlineLevel="0" collapsed="false">
      <c r="A284" s="42" t="n">
        <v>1</v>
      </c>
      <c r="B284" s="42" t="n">
        <v>103</v>
      </c>
      <c r="C284" s="42" t="n">
        <v>0</v>
      </c>
      <c r="D284" s="43" t="s">
        <v>437</v>
      </c>
      <c r="E284" s="43" t="s">
        <v>1254</v>
      </c>
      <c r="F284" s="0" t="n">
        <v>1</v>
      </c>
      <c r="G284" s="0" t="n">
        <v>70</v>
      </c>
      <c r="H284" s="0" t="n">
        <v>155</v>
      </c>
      <c r="AMJ284" s="0"/>
    </row>
    <row r="285" s="43" customFormat="true" ht="13.8" hidden="false" customHeight="false" outlineLevel="0" collapsed="false">
      <c r="A285" s="42" t="n">
        <v>1</v>
      </c>
      <c r="B285" s="42" t="n">
        <v>104</v>
      </c>
      <c r="C285" s="42" t="n">
        <v>0</v>
      </c>
      <c r="D285" s="43" t="s">
        <v>439</v>
      </c>
      <c r="E285" s="43" t="s">
        <v>1255</v>
      </c>
      <c r="F285" s="0" t="n">
        <v>1</v>
      </c>
      <c r="G285" s="0" t="n">
        <v>66</v>
      </c>
      <c r="H285" s="0" t="n">
        <v>151</v>
      </c>
      <c r="AMJ285" s="0"/>
    </row>
    <row r="286" s="43" customFormat="true" ht="13.8" hidden="false" customHeight="false" outlineLevel="0" collapsed="false">
      <c r="A286" s="42" t="n">
        <v>1</v>
      </c>
      <c r="B286" s="42" t="n">
        <v>105</v>
      </c>
      <c r="C286" s="42"/>
      <c r="F286" s="0"/>
      <c r="G286" s="0"/>
      <c r="H286" s="0"/>
      <c r="AMJ286" s="0"/>
    </row>
    <row r="287" s="43" customFormat="true" ht="13.8" hidden="false" customHeight="false" outlineLevel="0" collapsed="false">
      <c r="A287" s="42" t="n">
        <v>1</v>
      </c>
      <c r="B287" s="42" t="n">
        <v>106</v>
      </c>
      <c r="C287" s="42"/>
      <c r="F287" s="0"/>
      <c r="G287" s="0"/>
      <c r="H287" s="0"/>
      <c r="AMJ287" s="0"/>
    </row>
    <row r="288" s="43" customFormat="true" ht="13.8" hidden="false" customHeight="false" outlineLevel="0" collapsed="false">
      <c r="A288" s="42" t="n">
        <v>1</v>
      </c>
      <c r="B288" s="42" t="n">
        <v>107</v>
      </c>
      <c r="C288" s="42" t="n">
        <v>0</v>
      </c>
      <c r="D288" s="43" t="s">
        <v>413</v>
      </c>
      <c r="E288" s="43" t="s">
        <v>1256</v>
      </c>
      <c r="F288" s="0" t="n">
        <v>0</v>
      </c>
      <c r="G288" s="0" t="n">
        <v>44</v>
      </c>
      <c r="H288" s="0" t="n">
        <v>43</v>
      </c>
      <c r="AMJ288" s="0"/>
    </row>
    <row r="289" s="43" customFormat="true" ht="13.8" hidden="false" customHeight="false" outlineLevel="0" collapsed="false">
      <c r="A289" s="42" t="n">
        <v>1</v>
      </c>
      <c r="B289" s="42" t="n">
        <v>108</v>
      </c>
      <c r="C289" s="42" t="n">
        <v>0</v>
      </c>
      <c r="D289" s="43" t="s">
        <v>401</v>
      </c>
      <c r="E289" s="43" t="s">
        <v>1257</v>
      </c>
      <c r="F289" s="0" t="n">
        <v>0</v>
      </c>
      <c r="G289" s="0" t="n">
        <v>49</v>
      </c>
      <c r="H289" s="0" t="n">
        <v>48</v>
      </c>
      <c r="AMJ289" s="0"/>
    </row>
    <row r="290" s="43" customFormat="true" ht="13.8" hidden="false" customHeight="false" outlineLevel="0" collapsed="false">
      <c r="A290" s="42" t="n">
        <v>1</v>
      </c>
      <c r="B290" s="42" t="n">
        <v>109</v>
      </c>
      <c r="C290" s="42"/>
      <c r="F290" s="0"/>
      <c r="G290" s="0"/>
      <c r="H290" s="0"/>
      <c r="AMJ290" s="0"/>
    </row>
    <row r="291" s="43" customFormat="true" ht="13.8" hidden="false" customHeight="false" outlineLevel="0" collapsed="false">
      <c r="A291" s="42" t="n">
        <v>1</v>
      </c>
      <c r="B291" s="42" t="n">
        <v>110</v>
      </c>
      <c r="C291" s="42"/>
      <c r="F291" s="0"/>
      <c r="G291" s="0"/>
      <c r="H291" s="0"/>
      <c r="AMJ291" s="0"/>
    </row>
    <row r="292" s="43" customFormat="true" ht="13.8" hidden="false" customHeight="false" outlineLevel="0" collapsed="false">
      <c r="A292" s="42" t="n">
        <v>1</v>
      </c>
      <c r="B292" s="42" t="n">
        <v>111</v>
      </c>
      <c r="C292" s="42"/>
      <c r="F292" s="0"/>
      <c r="G292" s="0"/>
      <c r="H292" s="0"/>
      <c r="AMJ292" s="0"/>
    </row>
    <row r="293" s="43" customFormat="true" ht="13.8" hidden="false" customHeight="false" outlineLevel="0" collapsed="false">
      <c r="A293" s="42" t="n">
        <v>1</v>
      </c>
      <c r="B293" s="42" t="n">
        <v>112</v>
      </c>
      <c r="C293" s="42"/>
      <c r="F293" s="0"/>
      <c r="G293" s="0"/>
      <c r="H293" s="0"/>
      <c r="AMJ293" s="0"/>
    </row>
    <row r="294" s="43" customFormat="true" ht="13.8" hidden="false" customHeight="false" outlineLevel="0" collapsed="false">
      <c r="A294" s="42" t="n">
        <v>1</v>
      </c>
      <c r="B294" s="42" t="n">
        <v>113</v>
      </c>
      <c r="C294" s="42"/>
      <c r="F294" s="0"/>
      <c r="G294" s="0"/>
      <c r="H294" s="0"/>
      <c r="AMJ294" s="0"/>
    </row>
    <row r="295" s="43" customFormat="true" ht="13.8" hidden="false" customHeight="false" outlineLevel="0" collapsed="false">
      <c r="A295" s="42" t="n">
        <v>1</v>
      </c>
      <c r="B295" s="42" t="n">
        <v>114</v>
      </c>
      <c r="C295" s="42"/>
      <c r="F295" s="0"/>
      <c r="G295" s="0"/>
      <c r="H295" s="0"/>
      <c r="AMJ295" s="0"/>
    </row>
    <row r="296" s="43" customFormat="true" ht="13.8" hidden="false" customHeight="false" outlineLevel="0" collapsed="false">
      <c r="A296" s="42" t="n">
        <v>1</v>
      </c>
      <c r="B296" s="42" t="n">
        <v>115</v>
      </c>
      <c r="C296" s="42" t="n">
        <v>0</v>
      </c>
      <c r="D296" s="43" t="s">
        <v>458</v>
      </c>
      <c r="E296" s="43" t="s">
        <v>1258</v>
      </c>
      <c r="F296" s="0" t="n">
        <v>0</v>
      </c>
      <c r="G296" s="0" t="n">
        <v>30</v>
      </c>
      <c r="H296" s="0" t="n">
        <v>29</v>
      </c>
      <c r="AMJ296" s="0"/>
    </row>
    <row r="297" s="43" customFormat="true" ht="13.8" hidden="false" customHeight="false" outlineLevel="0" collapsed="false">
      <c r="A297" s="42" t="n">
        <v>1</v>
      </c>
      <c r="B297" s="42" t="n">
        <v>116</v>
      </c>
      <c r="C297" s="42" t="n">
        <v>0</v>
      </c>
      <c r="D297" s="43" t="s">
        <v>447</v>
      </c>
      <c r="E297" s="43" t="s">
        <v>1259</v>
      </c>
      <c r="F297" s="0" t="n">
        <v>0</v>
      </c>
      <c r="G297" s="0" t="n">
        <v>34</v>
      </c>
      <c r="H297" s="0" t="n">
        <v>33</v>
      </c>
      <c r="AMJ297" s="0"/>
    </row>
    <row r="298" s="43" customFormat="true" ht="13.8" hidden="false" customHeight="false" outlineLevel="0" collapsed="false">
      <c r="A298" s="42" t="n">
        <v>1</v>
      </c>
      <c r="B298" s="42" t="n">
        <v>117</v>
      </c>
      <c r="C298" s="42"/>
      <c r="F298" s="0"/>
      <c r="G298" s="0"/>
      <c r="H298" s="0"/>
      <c r="AMJ298" s="0"/>
    </row>
    <row r="299" s="43" customFormat="true" ht="13.8" hidden="false" customHeight="false" outlineLevel="0" collapsed="false">
      <c r="A299" s="42" t="n">
        <v>1</v>
      </c>
      <c r="B299" s="42" t="n">
        <v>118</v>
      </c>
      <c r="C299" s="42"/>
      <c r="F299" s="0"/>
      <c r="G299" s="0"/>
      <c r="H299" s="0"/>
      <c r="AMJ299" s="0"/>
    </row>
    <row r="300" s="43" customFormat="true" ht="13.8" hidden="false" customHeight="false" outlineLevel="0" collapsed="false">
      <c r="A300" s="42" t="n">
        <v>1</v>
      </c>
      <c r="B300" s="42" t="n">
        <v>119</v>
      </c>
      <c r="C300" s="42" t="n">
        <v>0</v>
      </c>
      <c r="D300" s="43" t="s">
        <v>403</v>
      </c>
      <c r="E300" s="43" t="s">
        <v>1260</v>
      </c>
      <c r="F300" s="0" t="n">
        <v>0</v>
      </c>
      <c r="G300" s="0" t="n">
        <v>41</v>
      </c>
      <c r="H300" s="0" t="n">
        <v>40</v>
      </c>
      <c r="AMJ300" s="0"/>
    </row>
    <row r="301" s="43" customFormat="true" ht="13.8" hidden="false" customHeight="false" outlineLevel="0" collapsed="false">
      <c r="A301" s="42" t="n">
        <v>1</v>
      </c>
      <c r="B301" s="42" t="n">
        <v>120</v>
      </c>
      <c r="C301" s="42" t="n">
        <v>0</v>
      </c>
      <c r="D301" s="43" t="s">
        <v>405</v>
      </c>
      <c r="E301" s="43" t="s">
        <v>1261</v>
      </c>
      <c r="F301" s="0" t="n">
        <v>0</v>
      </c>
      <c r="G301" s="0" t="n">
        <v>45</v>
      </c>
      <c r="H301" s="0" t="n">
        <v>44</v>
      </c>
      <c r="AMJ301" s="0"/>
    </row>
    <row r="302" s="43" customFormat="true" ht="13.8" hidden="false" customHeight="false" outlineLevel="0" collapsed="false">
      <c r="A302" s="42" t="n">
        <v>1</v>
      </c>
      <c r="B302" s="42" t="n">
        <v>121</v>
      </c>
      <c r="C302" s="42"/>
      <c r="F302" s="0"/>
      <c r="G302" s="0"/>
      <c r="H302" s="0"/>
      <c r="AMJ302" s="0"/>
    </row>
    <row r="303" s="43" customFormat="true" ht="13.8" hidden="false" customHeight="false" outlineLevel="0" collapsed="false">
      <c r="A303" s="42" t="n">
        <v>1</v>
      </c>
      <c r="B303" s="42" t="n">
        <v>122</v>
      </c>
      <c r="C303" s="42"/>
      <c r="F303" s="0"/>
      <c r="G303" s="0"/>
      <c r="H303" s="0"/>
      <c r="AMJ303" s="0"/>
    </row>
    <row r="304" s="43" customFormat="true" ht="13.8" hidden="false" customHeight="false" outlineLevel="0" collapsed="false">
      <c r="A304" s="42" t="n">
        <v>1</v>
      </c>
      <c r="B304" s="42" t="n">
        <v>123</v>
      </c>
      <c r="C304" s="42"/>
      <c r="F304" s="0"/>
      <c r="G304" s="0"/>
      <c r="H304" s="0"/>
      <c r="AMJ304" s="0"/>
    </row>
    <row r="305" s="43" customFormat="true" ht="13.8" hidden="false" customHeight="false" outlineLevel="0" collapsed="false">
      <c r="A305" s="42" t="n">
        <v>1</v>
      </c>
      <c r="B305" s="42" t="n">
        <v>124</v>
      </c>
      <c r="C305" s="42"/>
      <c r="F305" s="0"/>
      <c r="G305" s="0"/>
      <c r="H305" s="0"/>
      <c r="AMJ305" s="0"/>
    </row>
    <row r="306" s="43" customFormat="true" ht="13.8" hidden="false" customHeight="false" outlineLevel="0" collapsed="false">
      <c r="A306" s="42" t="n">
        <v>1</v>
      </c>
      <c r="B306" s="42" t="n">
        <v>125</v>
      </c>
      <c r="C306" s="42"/>
      <c r="F306" s="0"/>
      <c r="G306" s="0"/>
      <c r="H306" s="0"/>
      <c r="AMJ306" s="0"/>
    </row>
    <row r="307" s="43" customFormat="true" ht="13.8" hidden="false" customHeight="false" outlineLevel="0" collapsed="false">
      <c r="A307" s="42" t="n">
        <v>1</v>
      </c>
      <c r="B307" s="42" t="n">
        <v>126</v>
      </c>
      <c r="C307" s="42"/>
      <c r="F307" s="0"/>
      <c r="G307" s="0"/>
      <c r="H307" s="0"/>
      <c r="AMJ307" s="0"/>
    </row>
    <row r="308" s="43" customFormat="true" ht="13.8" hidden="false" customHeight="false" outlineLevel="0" collapsed="false">
      <c r="A308" s="42" t="n">
        <v>1</v>
      </c>
      <c r="B308" s="42" t="n">
        <v>127</v>
      </c>
      <c r="C308" s="42" t="n">
        <v>0</v>
      </c>
      <c r="D308" s="43" t="s">
        <v>467</v>
      </c>
      <c r="E308" s="43" t="s">
        <v>1262</v>
      </c>
      <c r="F308" s="0" t="n">
        <v>0</v>
      </c>
      <c r="G308" s="0" t="n">
        <v>40</v>
      </c>
      <c r="H308" s="0" t="n">
        <v>39</v>
      </c>
      <c r="AMJ308" s="0"/>
    </row>
    <row r="309" s="43" customFormat="true" ht="13.8" hidden="false" customHeight="false" outlineLevel="0" collapsed="false">
      <c r="A309" s="42" t="n">
        <v>1</v>
      </c>
      <c r="B309" s="42" t="n">
        <v>128</v>
      </c>
      <c r="C309" s="42" t="n">
        <v>0</v>
      </c>
      <c r="D309" s="43" t="s">
        <v>456</v>
      </c>
      <c r="E309" s="43" t="s">
        <v>1263</v>
      </c>
      <c r="F309" s="0" t="n">
        <v>0</v>
      </c>
      <c r="G309" s="0" t="n">
        <v>26</v>
      </c>
      <c r="H309" s="0" t="n">
        <v>25</v>
      </c>
      <c r="AMJ309" s="0"/>
    </row>
    <row r="310" s="43" customFormat="true" ht="13.8" hidden="false" customHeight="false" outlineLevel="0" collapsed="false">
      <c r="A310" s="42" t="n">
        <v>1</v>
      </c>
      <c r="B310" s="42" t="n">
        <v>129</v>
      </c>
      <c r="C310" s="42"/>
      <c r="F310" s="0"/>
      <c r="G310" s="0"/>
      <c r="H310" s="0"/>
      <c r="AMJ310" s="0"/>
    </row>
    <row r="311" s="43" customFormat="true" ht="13.8" hidden="false" customHeight="false" outlineLevel="0" collapsed="false">
      <c r="A311" s="42" t="n">
        <v>1</v>
      </c>
      <c r="B311" s="42" t="n">
        <v>130</v>
      </c>
      <c r="C311" s="42"/>
      <c r="F311" s="0"/>
      <c r="G311" s="0"/>
      <c r="H311" s="0"/>
      <c r="AMJ311" s="0"/>
    </row>
    <row r="312" s="43" customFormat="true" ht="13.8" hidden="false" customHeight="false" outlineLevel="0" collapsed="false">
      <c r="A312" s="42" t="n">
        <v>1</v>
      </c>
      <c r="B312" s="42" t="n">
        <v>131</v>
      </c>
      <c r="C312" s="42" t="n">
        <v>0</v>
      </c>
      <c r="D312" s="43" t="s">
        <v>415</v>
      </c>
      <c r="E312" s="43" t="s">
        <v>1264</v>
      </c>
      <c r="F312" s="0" t="n">
        <v>0</v>
      </c>
      <c r="G312" s="0" t="n">
        <v>46</v>
      </c>
      <c r="H312" s="0" t="n">
        <v>45</v>
      </c>
      <c r="AMJ312" s="0"/>
    </row>
    <row r="313" s="43" customFormat="true" ht="13.8" hidden="false" customHeight="false" outlineLevel="0" collapsed="false">
      <c r="A313" s="42" t="n">
        <v>1</v>
      </c>
      <c r="B313" s="42" t="n">
        <v>132</v>
      </c>
      <c r="C313" s="42" t="n">
        <v>0</v>
      </c>
      <c r="D313" s="43" t="s">
        <v>417</v>
      </c>
      <c r="E313" s="43" t="s">
        <v>1265</v>
      </c>
      <c r="F313" s="0" t="n">
        <v>0</v>
      </c>
      <c r="G313" s="0" t="n">
        <v>47</v>
      </c>
      <c r="H313" s="0" t="n">
        <v>46</v>
      </c>
      <c r="AMJ313" s="0"/>
    </row>
    <row r="314" s="43" customFormat="true" ht="13.8" hidden="false" customHeight="false" outlineLevel="0" collapsed="false">
      <c r="A314" s="42" t="n">
        <v>1</v>
      </c>
      <c r="B314" s="42" t="n">
        <v>133</v>
      </c>
      <c r="C314" s="42"/>
      <c r="F314" s="0"/>
      <c r="G314" s="0"/>
      <c r="H314" s="0"/>
      <c r="AMJ314" s="0"/>
    </row>
    <row r="315" s="43" customFormat="true" ht="13.8" hidden="false" customHeight="false" outlineLevel="0" collapsed="false">
      <c r="A315" s="42" t="n">
        <v>1</v>
      </c>
      <c r="B315" s="42" t="n">
        <v>134</v>
      </c>
      <c r="C315" s="42"/>
      <c r="F315" s="0"/>
      <c r="G315" s="0"/>
      <c r="H315" s="0"/>
      <c r="AMJ315" s="0"/>
    </row>
    <row r="316" s="43" customFormat="true" ht="13.8" hidden="false" customHeight="false" outlineLevel="0" collapsed="false">
      <c r="A316" s="42" t="n">
        <v>1</v>
      </c>
      <c r="B316" s="42" t="n">
        <v>135</v>
      </c>
      <c r="C316" s="42"/>
      <c r="F316" s="0"/>
      <c r="G316" s="0"/>
      <c r="H316" s="0"/>
      <c r="AMJ316" s="0"/>
    </row>
    <row r="317" s="43" customFormat="true" ht="13.8" hidden="false" customHeight="false" outlineLevel="0" collapsed="false">
      <c r="A317" s="42" t="n">
        <v>1</v>
      </c>
      <c r="B317" s="42" t="n">
        <v>136</v>
      </c>
      <c r="C317" s="42"/>
      <c r="F317" s="0"/>
      <c r="G317" s="0"/>
      <c r="H317" s="0"/>
      <c r="AMJ317" s="0"/>
    </row>
    <row r="318" s="43" customFormat="true" ht="13.8" hidden="false" customHeight="false" outlineLevel="0" collapsed="false">
      <c r="A318" s="42" t="n">
        <v>1</v>
      </c>
      <c r="B318" s="42" t="n">
        <v>137</v>
      </c>
      <c r="C318" s="42"/>
      <c r="F318" s="0"/>
      <c r="G318" s="0"/>
      <c r="H318" s="0"/>
      <c r="AMJ318" s="0"/>
    </row>
    <row r="319" s="43" customFormat="true" ht="13.8" hidden="false" customHeight="false" outlineLevel="0" collapsed="false">
      <c r="A319" s="42" t="n">
        <v>1</v>
      </c>
      <c r="B319" s="42" t="n">
        <v>138</v>
      </c>
      <c r="C319" s="42"/>
      <c r="F319" s="0"/>
      <c r="G319" s="0"/>
      <c r="H319" s="0"/>
      <c r="AMJ319" s="0"/>
    </row>
    <row r="320" s="43" customFormat="true" ht="13.8" hidden="false" customHeight="false" outlineLevel="0" collapsed="false">
      <c r="A320" s="42" t="n">
        <v>1</v>
      </c>
      <c r="B320" s="42" t="n">
        <v>139</v>
      </c>
      <c r="C320" s="42" t="n">
        <v>0</v>
      </c>
      <c r="D320" s="43" t="s">
        <v>476</v>
      </c>
      <c r="E320" s="43" t="s">
        <v>1266</v>
      </c>
      <c r="F320" s="0" t="n">
        <v>0</v>
      </c>
      <c r="G320" s="0" t="n">
        <v>25</v>
      </c>
      <c r="H320" s="0" t="n">
        <v>24</v>
      </c>
      <c r="AMJ320" s="0"/>
    </row>
    <row r="321" s="43" customFormat="true" ht="13.8" hidden="false" customHeight="false" outlineLevel="0" collapsed="false">
      <c r="A321" s="42" t="n">
        <v>1</v>
      </c>
      <c r="B321" s="42" t="n">
        <v>140</v>
      </c>
      <c r="C321" s="42" t="n">
        <v>0</v>
      </c>
      <c r="D321" s="43" t="s">
        <v>465</v>
      </c>
      <c r="E321" s="43" t="s">
        <v>1267</v>
      </c>
      <c r="F321" s="0" t="n">
        <v>0</v>
      </c>
      <c r="G321" s="0" t="n">
        <v>24</v>
      </c>
      <c r="H321" s="0" t="n">
        <v>23</v>
      </c>
      <c r="AMJ321" s="0"/>
    </row>
    <row r="322" s="43" customFormat="true" ht="13.8" hidden="false" customHeight="false" outlineLevel="0" collapsed="false">
      <c r="A322" s="42" t="n">
        <v>1</v>
      </c>
      <c r="B322" s="42" t="n">
        <v>141</v>
      </c>
      <c r="C322" s="42"/>
      <c r="F322" s="0"/>
      <c r="G322" s="0"/>
      <c r="H322" s="0"/>
      <c r="AMJ322" s="0"/>
    </row>
    <row r="323" s="43" customFormat="true" ht="13.8" hidden="false" customHeight="false" outlineLevel="0" collapsed="false">
      <c r="A323" s="42" t="n">
        <v>1</v>
      </c>
      <c r="B323" s="42" t="n">
        <v>142</v>
      </c>
      <c r="C323" s="42"/>
      <c r="F323" s="0"/>
      <c r="G323" s="0"/>
      <c r="H323" s="0"/>
      <c r="AMJ323" s="0"/>
    </row>
    <row r="324" s="43" customFormat="true" ht="13.8" hidden="false" customHeight="false" outlineLevel="0" collapsed="false">
      <c r="A324" s="42" t="n">
        <v>1</v>
      </c>
      <c r="B324" s="42" t="n">
        <v>143</v>
      </c>
      <c r="C324" s="42" t="n">
        <v>0</v>
      </c>
      <c r="D324" s="43" t="s">
        <v>424</v>
      </c>
      <c r="E324" s="43" t="s">
        <v>1268</v>
      </c>
      <c r="F324" s="0" t="n">
        <v>0</v>
      </c>
      <c r="G324" s="0" t="n">
        <v>43</v>
      </c>
      <c r="H324" s="0" t="n">
        <v>42</v>
      </c>
      <c r="AMJ324" s="0"/>
    </row>
    <row r="325" s="43" customFormat="true" ht="13.8" hidden="false" customHeight="false" outlineLevel="0" collapsed="false">
      <c r="A325" s="42" t="n">
        <v>1</v>
      </c>
      <c r="B325" s="42" t="n">
        <v>144</v>
      </c>
      <c r="C325" s="42" t="n">
        <v>0</v>
      </c>
      <c r="D325" s="43" t="s">
        <v>426</v>
      </c>
      <c r="E325" s="43" t="s">
        <v>1269</v>
      </c>
      <c r="F325" s="0" t="n">
        <v>0</v>
      </c>
      <c r="G325" s="0" t="n">
        <v>42</v>
      </c>
      <c r="H325" s="0" t="n">
        <v>41</v>
      </c>
      <c r="AMJ325" s="0"/>
    </row>
    <row r="326" s="43" customFormat="true" ht="13.8" hidden="false" customHeight="false" outlineLevel="0" collapsed="false">
      <c r="A326" s="42" t="n">
        <v>1</v>
      </c>
      <c r="B326" s="42" t="n">
        <v>145</v>
      </c>
      <c r="C326" s="42" t="n">
        <v>0</v>
      </c>
      <c r="D326" s="43" t="s">
        <v>485</v>
      </c>
      <c r="E326" s="43" t="s">
        <v>1270</v>
      </c>
      <c r="F326" s="0" t="n">
        <v>0</v>
      </c>
      <c r="G326" s="0" t="n">
        <v>28</v>
      </c>
      <c r="H326" s="0" t="n">
        <v>27</v>
      </c>
      <c r="AMJ326" s="0"/>
    </row>
    <row r="327" s="43" customFormat="true" ht="13.8" hidden="false" customHeight="false" outlineLevel="0" collapsed="false">
      <c r="A327" s="42" t="n">
        <v>1</v>
      </c>
      <c r="B327" s="42" t="n">
        <v>146</v>
      </c>
      <c r="C327" s="42" t="n">
        <v>0</v>
      </c>
      <c r="D327" s="43" t="s">
        <v>474</v>
      </c>
      <c r="E327" s="43" t="s">
        <v>1271</v>
      </c>
      <c r="F327" s="0" t="n">
        <v>0</v>
      </c>
      <c r="G327" s="0" t="n">
        <v>21</v>
      </c>
      <c r="H327" s="0" t="n">
        <v>20</v>
      </c>
      <c r="AMJ327" s="0"/>
    </row>
    <row r="328" s="43" customFormat="true" ht="13.8" hidden="false" customHeight="false" outlineLevel="0" collapsed="false">
      <c r="A328" s="42" t="n">
        <v>1</v>
      </c>
      <c r="B328" s="42" t="n">
        <v>147</v>
      </c>
      <c r="C328" s="42"/>
      <c r="F328" s="0"/>
      <c r="G328" s="0"/>
      <c r="H328" s="0"/>
      <c r="AMJ328" s="0"/>
    </row>
    <row r="329" s="43" customFormat="true" ht="13.8" hidden="false" customHeight="false" outlineLevel="0" collapsed="false">
      <c r="A329" s="42" t="n">
        <v>1</v>
      </c>
      <c r="B329" s="42" t="n">
        <v>148</v>
      </c>
      <c r="C329" s="42"/>
      <c r="F329" s="0"/>
      <c r="G329" s="0"/>
      <c r="H329" s="0"/>
      <c r="AMJ329" s="0"/>
    </row>
    <row r="330" s="43" customFormat="true" ht="13.8" hidden="false" customHeight="false" outlineLevel="0" collapsed="false">
      <c r="A330" s="42" t="n">
        <v>1</v>
      </c>
      <c r="B330" s="42" t="n">
        <v>149</v>
      </c>
      <c r="C330" s="42" t="n">
        <v>0</v>
      </c>
      <c r="D330" s="43" t="s">
        <v>433</v>
      </c>
      <c r="E330" s="43" t="s">
        <v>1272</v>
      </c>
      <c r="F330" s="0" t="n">
        <v>1</v>
      </c>
      <c r="G330" s="0" t="n">
        <v>34</v>
      </c>
      <c r="H330" s="0" t="n">
        <v>119</v>
      </c>
      <c r="AMJ330" s="0"/>
    </row>
    <row r="331" s="43" customFormat="true" ht="13.8" hidden="false" customHeight="false" outlineLevel="0" collapsed="false">
      <c r="A331" s="42" t="n">
        <v>1</v>
      </c>
      <c r="B331" s="42" t="n">
        <v>150</v>
      </c>
      <c r="C331" s="42" t="n">
        <v>0</v>
      </c>
      <c r="D331" s="43" t="s">
        <v>435</v>
      </c>
      <c r="E331" s="43" t="s">
        <v>1273</v>
      </c>
      <c r="F331" s="0" t="n">
        <v>1</v>
      </c>
      <c r="G331" s="0" t="n">
        <v>33</v>
      </c>
      <c r="H331" s="0" t="n">
        <v>118</v>
      </c>
      <c r="AMJ331" s="0"/>
    </row>
    <row r="332" s="43" customFormat="true" ht="13.8" hidden="false" customHeight="false" outlineLevel="0" collapsed="false">
      <c r="A332" s="42" t="n">
        <v>1</v>
      </c>
      <c r="B332" s="42" t="n">
        <v>151</v>
      </c>
      <c r="C332" s="42"/>
      <c r="F332" s="0"/>
      <c r="G332" s="0"/>
      <c r="H332" s="0"/>
      <c r="AMJ332" s="0"/>
    </row>
    <row r="333" s="43" customFormat="true" ht="13.8" hidden="false" customHeight="false" outlineLevel="0" collapsed="false">
      <c r="A333" s="42" t="n">
        <v>1</v>
      </c>
      <c r="B333" s="42" t="n">
        <v>152</v>
      </c>
      <c r="C333" s="42"/>
      <c r="F333" s="0"/>
      <c r="G333" s="0"/>
      <c r="H333" s="0"/>
      <c r="AMJ333" s="0"/>
    </row>
    <row r="334" s="43" customFormat="true" ht="13.8" hidden="false" customHeight="false" outlineLevel="0" collapsed="false">
      <c r="A334" s="42" t="n">
        <v>1</v>
      </c>
      <c r="B334" s="42" t="n">
        <v>153</v>
      </c>
      <c r="C334" s="42"/>
      <c r="F334" s="0"/>
      <c r="G334" s="0"/>
      <c r="H334" s="0"/>
      <c r="AMJ334" s="0"/>
    </row>
    <row r="335" s="43" customFormat="true" ht="13.8" hidden="false" customHeight="false" outlineLevel="0" collapsed="false">
      <c r="A335" s="42" t="n">
        <v>1</v>
      </c>
      <c r="B335" s="42" t="n">
        <v>154</v>
      </c>
      <c r="C335" s="42"/>
      <c r="F335" s="0"/>
      <c r="G335" s="0"/>
      <c r="H335" s="0"/>
      <c r="AMJ335" s="0"/>
    </row>
    <row r="336" s="43" customFormat="true" ht="13.8" hidden="false" customHeight="false" outlineLevel="0" collapsed="false">
      <c r="A336" s="42" t="n">
        <v>1</v>
      </c>
      <c r="B336" s="42" t="n">
        <v>155</v>
      </c>
      <c r="C336" s="42"/>
      <c r="F336" s="0"/>
      <c r="G336" s="0"/>
      <c r="H336" s="0"/>
      <c r="AMJ336" s="0"/>
    </row>
    <row r="337" s="43" customFormat="true" ht="13.8" hidden="false" customHeight="false" outlineLevel="0" collapsed="false">
      <c r="A337" s="42" t="n">
        <v>1</v>
      </c>
      <c r="B337" s="42" t="n">
        <v>156</v>
      </c>
      <c r="C337" s="42"/>
      <c r="F337" s="0"/>
      <c r="G337" s="0"/>
      <c r="H337" s="0"/>
      <c r="AMJ337" s="0"/>
    </row>
    <row r="338" s="43" customFormat="true" ht="13.8" hidden="false" customHeight="false" outlineLevel="0" collapsed="false">
      <c r="A338" s="42" t="n">
        <v>1</v>
      </c>
      <c r="B338" s="42" t="n">
        <v>157</v>
      </c>
      <c r="C338" s="42"/>
      <c r="F338" s="0"/>
      <c r="G338" s="0"/>
      <c r="H338" s="0"/>
      <c r="AMJ338" s="0"/>
    </row>
    <row r="339" s="43" customFormat="true" ht="13.8" hidden="false" customHeight="false" outlineLevel="0" collapsed="false">
      <c r="A339" s="42" t="n">
        <v>1</v>
      </c>
      <c r="B339" s="42" t="n">
        <v>158</v>
      </c>
      <c r="C339" s="42"/>
      <c r="F339" s="0"/>
      <c r="G339" s="0"/>
      <c r="H339" s="0"/>
      <c r="AMJ339" s="0"/>
    </row>
    <row r="340" s="43" customFormat="true" ht="13.8" hidden="false" customHeight="false" outlineLevel="0" collapsed="false">
      <c r="A340" s="42" t="n">
        <v>1</v>
      </c>
      <c r="B340" s="42" t="n">
        <v>159</v>
      </c>
      <c r="C340" s="42"/>
      <c r="F340" s="0"/>
      <c r="G340" s="0"/>
      <c r="H340" s="0"/>
      <c r="AMJ340" s="0"/>
    </row>
    <row r="341" s="43" customFormat="true" ht="13.8" hidden="false" customHeight="false" outlineLevel="0" collapsed="false">
      <c r="A341" s="42" t="n">
        <v>1</v>
      </c>
      <c r="B341" s="42" t="n">
        <v>160</v>
      </c>
      <c r="C341" s="42"/>
      <c r="F341" s="0"/>
      <c r="G341" s="0"/>
      <c r="H341" s="0"/>
      <c r="AMJ341" s="0"/>
    </row>
    <row r="342" s="43" customFormat="true" ht="13.8" hidden="false" customHeight="false" outlineLevel="0" collapsed="false">
      <c r="A342" s="42" t="n">
        <v>1</v>
      </c>
      <c r="B342" s="42" t="n">
        <v>161</v>
      </c>
      <c r="C342" s="42"/>
      <c r="F342" s="0"/>
      <c r="G342" s="0"/>
      <c r="H342" s="0"/>
      <c r="AMJ342" s="0"/>
    </row>
    <row r="343" s="43" customFormat="true" ht="13.8" hidden="false" customHeight="false" outlineLevel="0" collapsed="false">
      <c r="A343" s="42" t="n">
        <v>1</v>
      </c>
      <c r="B343" s="42" t="n">
        <v>162</v>
      </c>
      <c r="C343" s="42"/>
      <c r="F343" s="0"/>
      <c r="G343" s="0"/>
      <c r="H343" s="0"/>
      <c r="AMJ343" s="0"/>
    </row>
    <row r="344" s="43" customFormat="true" ht="13.8" hidden="false" customHeight="false" outlineLevel="0" collapsed="false">
      <c r="A344" s="42" t="n">
        <v>1</v>
      </c>
      <c r="B344" s="42" t="n">
        <v>163</v>
      </c>
      <c r="C344" s="42"/>
      <c r="F344" s="0"/>
      <c r="G344" s="0"/>
      <c r="H344" s="0"/>
      <c r="AMJ344" s="0"/>
    </row>
    <row r="345" s="43" customFormat="true" ht="13.8" hidden="false" customHeight="false" outlineLevel="0" collapsed="false">
      <c r="A345" s="42" t="n">
        <v>1</v>
      </c>
      <c r="B345" s="42" t="n">
        <v>164</v>
      </c>
      <c r="C345" s="42"/>
      <c r="F345" s="0"/>
      <c r="G345" s="0"/>
      <c r="H345" s="0"/>
      <c r="AMJ345" s="0"/>
    </row>
    <row r="346" s="43" customFormat="true" ht="13.8" hidden="false" customHeight="false" outlineLevel="0" collapsed="false">
      <c r="A346" s="42" t="n">
        <v>1</v>
      </c>
      <c r="B346" s="42" t="n">
        <v>165</v>
      </c>
      <c r="C346" s="42"/>
      <c r="F346" s="0"/>
      <c r="G346" s="0"/>
      <c r="H346" s="0"/>
      <c r="AMJ346" s="0"/>
    </row>
    <row r="347" s="43" customFormat="true" ht="13.8" hidden="false" customHeight="false" outlineLevel="0" collapsed="false">
      <c r="A347" s="42" t="n">
        <v>1</v>
      </c>
      <c r="B347" s="42" t="n">
        <v>166</v>
      </c>
      <c r="C347" s="42"/>
      <c r="F347" s="0"/>
      <c r="G347" s="0"/>
      <c r="H347" s="0"/>
      <c r="AMJ347" s="0"/>
    </row>
    <row r="348" s="43" customFormat="true" ht="13.8" hidden="false" customHeight="false" outlineLevel="0" collapsed="false">
      <c r="A348" s="42" t="n">
        <v>1</v>
      </c>
      <c r="B348" s="42" t="n">
        <v>167</v>
      </c>
      <c r="C348" s="42"/>
      <c r="F348" s="0"/>
      <c r="G348" s="0"/>
      <c r="H348" s="0"/>
      <c r="AMJ348" s="0"/>
    </row>
    <row r="349" s="43" customFormat="true" ht="13.8" hidden="false" customHeight="false" outlineLevel="0" collapsed="false">
      <c r="A349" s="42" t="n">
        <v>1</v>
      </c>
      <c r="B349" s="42" t="n">
        <v>168</v>
      </c>
      <c r="C349" s="42"/>
      <c r="F349" s="0"/>
      <c r="G349" s="0"/>
      <c r="H349" s="0"/>
      <c r="AMJ349" s="0"/>
    </row>
    <row r="350" s="43" customFormat="true" ht="13.8" hidden="false" customHeight="false" outlineLevel="0" collapsed="false">
      <c r="A350" s="42" t="n">
        <v>1</v>
      </c>
      <c r="B350" s="42" t="n">
        <v>169</v>
      </c>
      <c r="C350" s="42" t="n">
        <v>0</v>
      </c>
      <c r="D350" s="43" t="s">
        <v>479</v>
      </c>
      <c r="E350" s="43" t="s">
        <v>1274</v>
      </c>
      <c r="F350" s="0" t="n">
        <v>0</v>
      </c>
      <c r="G350" s="0" t="n">
        <v>16</v>
      </c>
      <c r="H350" s="0" t="n">
        <v>15</v>
      </c>
      <c r="AMJ350" s="0"/>
    </row>
    <row r="351" s="43" customFormat="true" ht="13.8" hidden="false" customHeight="false" outlineLevel="0" collapsed="false">
      <c r="A351" s="42" t="n">
        <v>1</v>
      </c>
      <c r="B351" s="42" t="n">
        <v>170</v>
      </c>
      <c r="C351" s="42" t="n">
        <v>0</v>
      </c>
      <c r="D351" s="43" t="s">
        <v>481</v>
      </c>
      <c r="E351" s="43" t="s">
        <v>1275</v>
      </c>
      <c r="F351" s="0" t="n">
        <v>0</v>
      </c>
      <c r="G351" s="0" t="n">
        <v>15</v>
      </c>
      <c r="H351" s="0" t="n">
        <v>14</v>
      </c>
      <c r="AMJ351" s="0"/>
    </row>
    <row r="352" s="43" customFormat="true" ht="13.8" hidden="false" customHeight="false" outlineLevel="0" collapsed="false">
      <c r="A352" s="42" t="n">
        <v>1</v>
      </c>
      <c r="B352" s="42" t="n">
        <v>171</v>
      </c>
      <c r="C352" s="42" t="n">
        <v>0</v>
      </c>
      <c r="D352" s="43" t="s">
        <v>461</v>
      </c>
      <c r="E352" s="43" t="s">
        <v>1276</v>
      </c>
      <c r="F352" s="0" t="n">
        <v>1</v>
      </c>
      <c r="G352" s="0" t="n">
        <v>35</v>
      </c>
      <c r="H352" s="0" t="n">
        <v>120</v>
      </c>
      <c r="AMJ352" s="0"/>
    </row>
    <row r="353" s="43" customFormat="true" ht="13.8" hidden="false" customHeight="false" outlineLevel="0" collapsed="false">
      <c r="A353" s="42" t="n">
        <v>1</v>
      </c>
      <c r="B353" s="42" t="n">
        <v>172</v>
      </c>
      <c r="C353" s="42" t="n">
        <v>0</v>
      </c>
      <c r="D353" s="43" t="s">
        <v>454</v>
      </c>
      <c r="E353" s="43" t="s">
        <v>1277</v>
      </c>
      <c r="F353" s="0" t="n">
        <v>1</v>
      </c>
      <c r="G353" s="0" t="n">
        <v>36</v>
      </c>
      <c r="H353" s="0" t="n">
        <v>121</v>
      </c>
      <c r="AMJ353" s="0"/>
    </row>
    <row r="354" s="43" customFormat="true" ht="13.8" hidden="false" customHeight="false" outlineLevel="0" collapsed="false">
      <c r="A354" s="42" t="n">
        <v>1</v>
      </c>
      <c r="B354" s="42" t="n">
        <v>173</v>
      </c>
      <c r="C354" s="42" t="n">
        <v>0</v>
      </c>
      <c r="D354" s="43" t="s">
        <v>443</v>
      </c>
      <c r="E354" s="43" t="s">
        <v>1278</v>
      </c>
      <c r="F354" s="0" t="n">
        <v>1</v>
      </c>
      <c r="G354" s="0" t="n">
        <v>32</v>
      </c>
      <c r="H354" s="0" t="n">
        <v>117</v>
      </c>
      <c r="AMJ354" s="0"/>
    </row>
    <row r="355" s="43" customFormat="true" ht="13.8" hidden="false" customHeight="false" outlineLevel="0" collapsed="false">
      <c r="A355" s="42" t="n">
        <v>1</v>
      </c>
      <c r="B355" s="42" t="n">
        <v>174</v>
      </c>
      <c r="C355" s="42" t="n">
        <v>0</v>
      </c>
      <c r="D355" s="43" t="s">
        <v>445</v>
      </c>
      <c r="E355" s="43" t="s">
        <v>1279</v>
      </c>
      <c r="F355" s="0" t="n">
        <v>1</v>
      </c>
      <c r="G355" s="0" t="n">
        <v>31</v>
      </c>
      <c r="H355" s="0" t="n">
        <v>116</v>
      </c>
      <c r="AMJ355" s="0"/>
    </row>
    <row r="356" s="43" customFormat="true" ht="13.8" hidden="false" customHeight="false" outlineLevel="0" collapsed="false">
      <c r="A356" s="42" t="n">
        <v>1</v>
      </c>
      <c r="B356" s="42" t="n">
        <v>175</v>
      </c>
      <c r="C356" s="42"/>
      <c r="F356" s="0"/>
      <c r="G356" s="0"/>
      <c r="H356" s="0"/>
      <c r="AMJ356" s="0"/>
    </row>
    <row r="357" s="43" customFormat="true" ht="13.8" hidden="false" customHeight="false" outlineLevel="0" collapsed="false">
      <c r="A357" s="42" t="n">
        <v>1</v>
      </c>
      <c r="B357" s="42" t="n">
        <v>176</v>
      </c>
      <c r="C357" s="42"/>
      <c r="F357" s="0"/>
      <c r="G357" s="0"/>
      <c r="H357" s="0"/>
      <c r="AMJ357" s="0"/>
    </row>
    <row r="358" s="43" customFormat="true" ht="13.8" hidden="false" customHeight="false" outlineLevel="0" collapsed="false">
      <c r="A358" s="42" t="n">
        <v>1</v>
      </c>
      <c r="B358" s="42" t="n">
        <v>177</v>
      </c>
      <c r="C358" s="42" t="n">
        <v>0</v>
      </c>
      <c r="D358" s="43" t="s">
        <v>472</v>
      </c>
      <c r="E358" s="43" t="s">
        <v>1280</v>
      </c>
      <c r="F358" s="0" t="n">
        <v>1</v>
      </c>
      <c r="G358" s="0" t="n">
        <v>40</v>
      </c>
      <c r="H358" s="0" t="n">
        <v>125</v>
      </c>
      <c r="AMJ358" s="0"/>
    </row>
    <row r="359" s="43" customFormat="true" ht="13.8" hidden="false" customHeight="false" outlineLevel="0" collapsed="false">
      <c r="A359" s="42" t="n">
        <v>1</v>
      </c>
      <c r="B359" s="42" t="n">
        <v>178</v>
      </c>
      <c r="C359" s="42" t="n">
        <v>0</v>
      </c>
      <c r="D359" s="43" t="s">
        <v>463</v>
      </c>
      <c r="E359" s="43" t="s">
        <v>1281</v>
      </c>
      <c r="F359" s="0" t="n">
        <v>1</v>
      </c>
      <c r="G359" s="0" t="n">
        <v>43</v>
      </c>
      <c r="H359" s="0" t="n">
        <v>128</v>
      </c>
      <c r="AMJ359" s="0"/>
    </row>
    <row r="360" s="43" customFormat="true" ht="13.8" hidden="false" customHeight="false" outlineLevel="0" collapsed="false">
      <c r="A360" s="42" t="n">
        <v>1</v>
      </c>
      <c r="B360" s="42" t="n">
        <v>179</v>
      </c>
      <c r="C360" s="42"/>
      <c r="F360" s="0"/>
      <c r="G360" s="0"/>
      <c r="H360" s="0"/>
      <c r="AMJ360" s="0"/>
    </row>
    <row r="361" s="43" customFormat="true" ht="13.8" hidden="false" customHeight="false" outlineLevel="0" collapsed="false">
      <c r="A361" s="42" t="n">
        <v>1</v>
      </c>
      <c r="B361" s="42" t="n">
        <v>180</v>
      </c>
      <c r="C361" s="42"/>
      <c r="F361" s="0"/>
      <c r="G361" s="0"/>
      <c r="H361" s="0"/>
      <c r="AMJ361" s="0"/>
    </row>
    <row r="362" s="43" customFormat="true" ht="13.8" hidden="false" customHeight="false" outlineLevel="0" collapsed="false">
      <c r="A362" s="42" t="n">
        <v>2</v>
      </c>
      <c r="B362" s="42" t="n">
        <v>1</v>
      </c>
      <c r="C362" s="42"/>
      <c r="F362" s="0"/>
      <c r="G362" s="0"/>
      <c r="H362" s="0"/>
      <c r="AMJ362" s="0"/>
    </row>
    <row r="363" s="43" customFormat="true" ht="13.8" hidden="false" customHeight="false" outlineLevel="0" collapsed="false">
      <c r="A363" s="42" t="n">
        <v>2</v>
      </c>
      <c r="B363" s="42" t="n">
        <v>2</v>
      </c>
      <c r="C363" s="42"/>
      <c r="F363" s="0"/>
      <c r="G363" s="0"/>
      <c r="H363" s="0"/>
      <c r="AMJ363" s="0"/>
    </row>
    <row r="364" s="43" customFormat="true" ht="13.8" hidden="false" customHeight="false" outlineLevel="0" collapsed="false">
      <c r="A364" s="42" t="n">
        <v>2</v>
      </c>
      <c r="B364" s="42" t="n">
        <v>3</v>
      </c>
      <c r="C364" s="42" t="n">
        <v>2</v>
      </c>
      <c r="D364" s="43" t="s">
        <v>499</v>
      </c>
      <c r="E364" s="43" t="s">
        <v>1282</v>
      </c>
      <c r="F364" s="0" t="n">
        <v>5</v>
      </c>
      <c r="G364" s="0" t="n">
        <v>37</v>
      </c>
      <c r="H364" s="0" t="n">
        <v>122</v>
      </c>
      <c r="AMJ364" s="0"/>
    </row>
    <row r="365" s="43" customFormat="true" ht="13.8" hidden="false" customHeight="false" outlineLevel="0" collapsed="false">
      <c r="A365" s="42" t="n">
        <v>2</v>
      </c>
      <c r="B365" s="42" t="n">
        <v>4</v>
      </c>
      <c r="C365" s="42" t="n">
        <v>2</v>
      </c>
      <c r="D365" s="43" t="s">
        <v>509</v>
      </c>
      <c r="E365" s="43" t="s">
        <v>1283</v>
      </c>
      <c r="F365" s="0" t="n">
        <v>5</v>
      </c>
      <c r="G365" s="0" t="n">
        <v>15</v>
      </c>
      <c r="H365" s="0" t="n">
        <v>100</v>
      </c>
      <c r="AMJ365" s="0"/>
    </row>
    <row r="366" s="43" customFormat="true" ht="13.8" hidden="false" customHeight="false" outlineLevel="0" collapsed="false">
      <c r="A366" s="42" t="n">
        <v>2</v>
      </c>
      <c r="B366" s="42" t="n">
        <v>5</v>
      </c>
      <c r="C366" s="42"/>
      <c r="F366" s="0"/>
      <c r="G366" s="0"/>
      <c r="H366" s="0"/>
      <c r="AMJ366" s="0"/>
    </row>
    <row r="367" s="43" customFormat="true" ht="13.8" hidden="false" customHeight="false" outlineLevel="0" collapsed="false">
      <c r="A367" s="42" t="n">
        <v>2</v>
      </c>
      <c r="B367" s="42" t="n">
        <v>6</v>
      </c>
      <c r="C367" s="42"/>
      <c r="F367" s="0"/>
      <c r="G367" s="0"/>
      <c r="H367" s="0"/>
      <c r="AMJ367" s="0"/>
    </row>
    <row r="368" s="43" customFormat="true" ht="13.8" hidden="false" customHeight="false" outlineLevel="0" collapsed="false">
      <c r="A368" s="42" t="n">
        <v>2</v>
      </c>
      <c r="B368" s="42" t="n">
        <v>7</v>
      </c>
      <c r="C368" s="42" t="n">
        <v>2</v>
      </c>
      <c r="D368" s="43" t="s">
        <v>489</v>
      </c>
      <c r="E368" s="43" t="s">
        <v>1284</v>
      </c>
      <c r="F368" s="0" t="n">
        <v>5</v>
      </c>
      <c r="G368" s="0" t="n">
        <v>41</v>
      </c>
      <c r="H368" s="0" t="n">
        <v>126</v>
      </c>
      <c r="AMJ368" s="0"/>
    </row>
    <row r="369" s="43" customFormat="true" ht="13.8" hidden="false" customHeight="false" outlineLevel="0" collapsed="false">
      <c r="A369" s="42" t="n">
        <v>2</v>
      </c>
      <c r="B369" s="42" t="n">
        <v>8</v>
      </c>
      <c r="C369" s="42" t="n">
        <v>2</v>
      </c>
      <c r="D369" s="43" t="s">
        <v>487</v>
      </c>
      <c r="E369" s="43" t="s">
        <v>1285</v>
      </c>
      <c r="F369" s="0" t="n">
        <v>5</v>
      </c>
      <c r="G369" s="0" t="n">
        <v>38</v>
      </c>
      <c r="H369" s="0" t="n">
        <v>123</v>
      </c>
      <c r="AMJ369" s="0"/>
    </row>
    <row r="370" s="43" customFormat="true" ht="13.8" hidden="false" customHeight="false" outlineLevel="0" collapsed="false">
      <c r="A370" s="42" t="n">
        <v>2</v>
      </c>
      <c r="B370" s="42" t="n">
        <v>9</v>
      </c>
      <c r="C370" s="42" t="n">
        <v>2</v>
      </c>
      <c r="D370" s="43" t="s">
        <v>497</v>
      </c>
      <c r="E370" s="43" t="s">
        <v>1286</v>
      </c>
      <c r="F370" s="0" t="n">
        <v>5</v>
      </c>
      <c r="G370" s="0" t="n">
        <v>30</v>
      </c>
      <c r="H370" s="0" t="n">
        <v>115</v>
      </c>
      <c r="AMJ370" s="0"/>
    </row>
    <row r="371" s="43" customFormat="true" ht="13.8" hidden="false" customHeight="false" outlineLevel="0" collapsed="false">
      <c r="A371" s="42" t="n">
        <v>2</v>
      </c>
      <c r="B371" s="42" t="n">
        <v>10</v>
      </c>
      <c r="C371" s="42" t="n">
        <v>2</v>
      </c>
      <c r="D371" s="43" t="s">
        <v>507</v>
      </c>
      <c r="E371" s="43" t="s">
        <v>1287</v>
      </c>
      <c r="F371" s="0" t="n">
        <v>5</v>
      </c>
      <c r="G371" s="0" t="n">
        <v>19</v>
      </c>
      <c r="H371" s="0" t="n">
        <v>104</v>
      </c>
      <c r="AMJ371" s="0"/>
    </row>
    <row r="372" s="43" customFormat="true" ht="13.8" hidden="false" customHeight="false" outlineLevel="0" collapsed="false">
      <c r="A372" s="42" t="n">
        <v>2</v>
      </c>
      <c r="B372" s="42" t="n">
        <v>11</v>
      </c>
      <c r="C372" s="42" t="n">
        <v>2</v>
      </c>
      <c r="D372" s="43" t="s">
        <v>517</v>
      </c>
      <c r="E372" s="43" t="s">
        <v>1288</v>
      </c>
      <c r="F372" s="0" t="n">
        <v>5</v>
      </c>
      <c r="G372" s="0" t="n">
        <v>23</v>
      </c>
      <c r="H372" s="0" t="n">
        <v>108</v>
      </c>
      <c r="AMJ372" s="0"/>
    </row>
    <row r="373" s="43" customFormat="true" ht="13.8" hidden="false" customHeight="false" outlineLevel="0" collapsed="false">
      <c r="A373" s="42" t="n">
        <v>2</v>
      </c>
      <c r="B373" s="42" t="n">
        <v>12</v>
      </c>
      <c r="C373" s="42" t="n">
        <v>2</v>
      </c>
      <c r="D373" s="43" t="s">
        <v>519</v>
      </c>
      <c r="E373" s="43" t="s">
        <v>1289</v>
      </c>
      <c r="F373" s="0" t="n">
        <v>5</v>
      </c>
      <c r="G373" s="0" t="n">
        <v>18</v>
      </c>
      <c r="H373" s="0" t="n">
        <v>103</v>
      </c>
      <c r="AMJ373" s="0"/>
    </row>
    <row r="374" s="43" customFormat="true" ht="13.8" hidden="false" customHeight="false" outlineLevel="0" collapsed="false">
      <c r="A374" s="42" t="n">
        <v>2</v>
      </c>
      <c r="B374" s="42" t="n">
        <v>13</v>
      </c>
      <c r="C374" s="42"/>
      <c r="F374" s="0"/>
      <c r="G374" s="0"/>
      <c r="H374" s="0"/>
      <c r="AMJ374" s="0"/>
    </row>
    <row r="375" s="43" customFormat="true" ht="13.8" hidden="false" customHeight="false" outlineLevel="0" collapsed="false">
      <c r="A375" s="42" t="n">
        <v>2</v>
      </c>
      <c r="B375" s="42" t="n">
        <v>14</v>
      </c>
      <c r="C375" s="42"/>
      <c r="F375" s="0"/>
      <c r="G375" s="0"/>
      <c r="H375" s="0"/>
      <c r="AMJ375" s="0"/>
    </row>
    <row r="376" s="43" customFormat="true" ht="13.8" hidden="false" customHeight="false" outlineLevel="0" collapsed="false">
      <c r="A376" s="42" t="n">
        <v>2</v>
      </c>
      <c r="B376" s="42" t="n">
        <v>15</v>
      </c>
      <c r="C376" s="42"/>
      <c r="F376" s="0"/>
      <c r="G376" s="0"/>
      <c r="H376" s="0"/>
      <c r="AMJ376" s="0"/>
    </row>
    <row r="377" s="43" customFormat="true" ht="13.8" hidden="false" customHeight="false" outlineLevel="0" collapsed="false">
      <c r="A377" s="42" t="n">
        <v>2</v>
      </c>
      <c r="B377" s="42" t="n">
        <v>16</v>
      </c>
      <c r="C377" s="42"/>
      <c r="F377" s="0"/>
      <c r="G377" s="0"/>
      <c r="H377" s="0"/>
      <c r="AMJ377" s="0"/>
    </row>
    <row r="378" s="43" customFormat="true" ht="13.8" hidden="false" customHeight="false" outlineLevel="0" collapsed="false">
      <c r="A378" s="42" t="n">
        <v>2</v>
      </c>
      <c r="B378" s="42" t="n">
        <v>17</v>
      </c>
      <c r="C378" s="42"/>
      <c r="F378" s="0"/>
      <c r="G378" s="0"/>
      <c r="H378" s="0"/>
      <c r="AMJ378" s="0"/>
    </row>
    <row r="379" s="43" customFormat="true" ht="13.8" hidden="false" customHeight="false" outlineLevel="0" collapsed="false">
      <c r="A379" s="42" t="n">
        <v>2</v>
      </c>
      <c r="B379" s="42" t="n">
        <v>18</v>
      </c>
      <c r="C379" s="42"/>
      <c r="F379" s="0"/>
      <c r="G379" s="0"/>
      <c r="H379" s="0"/>
      <c r="AMJ379" s="0"/>
    </row>
    <row r="380" s="43" customFormat="true" ht="13.8" hidden="false" customHeight="false" outlineLevel="0" collapsed="false">
      <c r="A380" s="42" t="n">
        <v>2</v>
      </c>
      <c r="B380" s="42" t="n">
        <v>19</v>
      </c>
      <c r="C380" s="42"/>
      <c r="F380" s="0"/>
      <c r="G380" s="0"/>
      <c r="H380" s="0"/>
      <c r="AMJ380" s="0"/>
    </row>
    <row r="381" s="43" customFormat="true" ht="13.8" hidden="false" customHeight="false" outlineLevel="0" collapsed="false">
      <c r="A381" s="42" t="n">
        <v>2</v>
      </c>
      <c r="B381" s="42" t="n">
        <v>20</v>
      </c>
      <c r="C381" s="42"/>
      <c r="F381" s="0"/>
      <c r="G381" s="0"/>
      <c r="H381" s="0"/>
      <c r="AMJ381" s="0"/>
    </row>
    <row r="382" s="43" customFormat="true" ht="13.8" hidden="false" customHeight="false" outlineLevel="0" collapsed="false">
      <c r="A382" s="42" t="n">
        <v>2</v>
      </c>
      <c r="B382" s="42" t="n">
        <v>21</v>
      </c>
      <c r="C382" s="42"/>
      <c r="F382" s="0"/>
      <c r="G382" s="0"/>
      <c r="H382" s="0"/>
      <c r="AMJ382" s="0"/>
    </row>
    <row r="383" s="43" customFormat="true" ht="13.8" hidden="false" customHeight="false" outlineLevel="0" collapsed="false">
      <c r="A383" s="42" t="n">
        <v>2</v>
      </c>
      <c r="B383" s="42" t="n">
        <v>22</v>
      </c>
      <c r="C383" s="42"/>
      <c r="F383" s="0"/>
      <c r="G383" s="0"/>
      <c r="H383" s="0"/>
      <c r="AMJ383" s="0"/>
    </row>
    <row r="384" s="43" customFormat="true" ht="13.8" hidden="false" customHeight="false" outlineLevel="0" collapsed="false">
      <c r="A384" s="42" t="n">
        <v>2</v>
      </c>
      <c r="B384" s="42" t="n">
        <v>23</v>
      </c>
      <c r="C384" s="42"/>
      <c r="F384" s="0"/>
      <c r="G384" s="0"/>
      <c r="H384" s="0"/>
      <c r="AMJ384" s="0"/>
    </row>
    <row r="385" s="43" customFormat="true" ht="13.8" hidden="false" customHeight="false" outlineLevel="0" collapsed="false">
      <c r="A385" s="42" t="n">
        <v>2</v>
      </c>
      <c r="B385" s="42" t="n">
        <v>24</v>
      </c>
      <c r="C385" s="42"/>
      <c r="F385" s="0"/>
      <c r="G385" s="0"/>
      <c r="H385" s="0"/>
      <c r="AMJ385" s="0"/>
    </row>
    <row r="386" s="43" customFormat="true" ht="13.8" hidden="false" customHeight="false" outlineLevel="0" collapsed="false">
      <c r="A386" s="42" t="n">
        <v>2</v>
      </c>
      <c r="B386" s="42" t="n">
        <v>25</v>
      </c>
      <c r="C386" s="42"/>
      <c r="F386" s="0"/>
      <c r="G386" s="0"/>
      <c r="H386" s="0"/>
      <c r="AMJ386" s="0"/>
    </row>
    <row r="387" s="43" customFormat="true" ht="13.8" hidden="false" customHeight="false" outlineLevel="0" collapsed="false">
      <c r="A387" s="42" t="n">
        <v>2</v>
      </c>
      <c r="B387" s="42" t="n">
        <v>26</v>
      </c>
      <c r="C387" s="42"/>
      <c r="F387" s="0"/>
      <c r="G387" s="0"/>
      <c r="H387" s="0"/>
      <c r="AMJ387" s="0"/>
    </row>
    <row r="388" s="43" customFormat="true" ht="13.8" hidden="false" customHeight="false" outlineLevel="0" collapsed="false">
      <c r="A388" s="42" t="n">
        <v>2</v>
      </c>
      <c r="B388" s="42" t="n">
        <v>27</v>
      </c>
      <c r="C388" s="42"/>
      <c r="F388" s="0"/>
      <c r="G388" s="0"/>
      <c r="H388" s="0"/>
      <c r="AMJ388" s="0"/>
    </row>
    <row r="389" s="43" customFormat="true" ht="13.8" hidden="false" customHeight="false" outlineLevel="0" collapsed="false">
      <c r="A389" s="42" t="n">
        <v>2</v>
      </c>
      <c r="B389" s="42" t="n">
        <v>28</v>
      </c>
      <c r="C389" s="42"/>
      <c r="F389" s="0"/>
      <c r="G389" s="0"/>
      <c r="H389" s="0"/>
      <c r="AMJ389" s="0"/>
    </row>
    <row r="390" s="43" customFormat="true" ht="13.8" hidden="false" customHeight="false" outlineLevel="0" collapsed="false">
      <c r="A390" s="42" t="n">
        <v>2</v>
      </c>
      <c r="B390" s="42" t="n">
        <v>29</v>
      </c>
      <c r="C390" s="42"/>
      <c r="F390" s="0"/>
      <c r="G390" s="0"/>
      <c r="H390" s="0"/>
      <c r="AMJ390" s="0"/>
    </row>
    <row r="391" s="43" customFormat="true" ht="13.8" hidden="false" customHeight="false" outlineLevel="0" collapsed="false">
      <c r="A391" s="42" t="n">
        <v>2</v>
      </c>
      <c r="B391" s="42" t="n">
        <v>30</v>
      </c>
      <c r="C391" s="42"/>
      <c r="F391" s="0"/>
      <c r="G391" s="0"/>
      <c r="H391" s="0"/>
      <c r="AMJ391" s="0"/>
    </row>
    <row r="392" s="43" customFormat="true" ht="13.8" hidden="false" customHeight="false" outlineLevel="0" collapsed="false">
      <c r="A392" s="42" t="n">
        <v>2</v>
      </c>
      <c r="B392" s="42" t="n">
        <v>31</v>
      </c>
      <c r="C392" s="42" t="n">
        <v>2</v>
      </c>
      <c r="D392" s="43" t="s">
        <v>578</v>
      </c>
      <c r="E392" s="43" t="s">
        <v>1290</v>
      </c>
      <c r="F392" s="0" t="n">
        <v>4</v>
      </c>
      <c r="G392" s="0" t="n">
        <v>8</v>
      </c>
      <c r="H392" s="0" t="n">
        <v>7</v>
      </c>
      <c r="AMJ392" s="0"/>
    </row>
    <row r="393" s="43" customFormat="true" ht="13.8" hidden="false" customHeight="false" outlineLevel="0" collapsed="false">
      <c r="A393" s="42" t="n">
        <v>2</v>
      </c>
      <c r="B393" s="42" t="n">
        <v>32</v>
      </c>
      <c r="C393" s="42" t="n">
        <v>2</v>
      </c>
      <c r="D393" s="43" t="s">
        <v>580</v>
      </c>
      <c r="E393" s="43" t="s">
        <v>1291</v>
      </c>
      <c r="F393" s="0" t="n">
        <v>4</v>
      </c>
      <c r="G393" s="0" t="n">
        <v>13</v>
      </c>
      <c r="H393" s="0" t="n">
        <v>12</v>
      </c>
      <c r="AMJ393" s="0"/>
    </row>
    <row r="394" s="43" customFormat="true" ht="13.8" hidden="false" customHeight="false" outlineLevel="0" collapsed="false">
      <c r="A394" s="42" t="n">
        <v>2</v>
      </c>
      <c r="B394" s="42" t="n">
        <v>33</v>
      </c>
      <c r="C394" s="42"/>
      <c r="F394" s="0"/>
      <c r="G394" s="0"/>
      <c r="H394" s="0"/>
      <c r="AMJ394" s="0"/>
    </row>
    <row r="395" s="43" customFormat="true" ht="13.8" hidden="false" customHeight="false" outlineLevel="0" collapsed="false">
      <c r="A395" s="42" t="n">
        <v>2</v>
      </c>
      <c r="B395" s="42" t="n">
        <v>34</v>
      </c>
      <c r="C395" s="42"/>
      <c r="F395" s="0"/>
      <c r="G395" s="0"/>
      <c r="H395" s="0"/>
      <c r="AMJ395" s="0"/>
    </row>
    <row r="396" s="43" customFormat="true" ht="13.8" hidden="false" customHeight="false" outlineLevel="0" collapsed="false">
      <c r="A396" s="42" t="n">
        <v>2</v>
      </c>
      <c r="B396" s="42" t="n">
        <v>35</v>
      </c>
      <c r="C396" s="42" t="n">
        <v>2</v>
      </c>
      <c r="D396" s="43" t="s">
        <v>526</v>
      </c>
      <c r="E396" s="43" t="s">
        <v>1292</v>
      </c>
      <c r="F396" s="0" t="n">
        <v>5</v>
      </c>
      <c r="G396" s="0" t="n">
        <v>17</v>
      </c>
      <c r="H396" s="0" t="n">
        <v>102</v>
      </c>
      <c r="AMJ396" s="0"/>
    </row>
    <row r="397" s="43" customFormat="true" ht="13.8" hidden="false" customHeight="false" outlineLevel="0" collapsed="false">
      <c r="A397" s="42" t="n">
        <v>2</v>
      </c>
      <c r="B397" s="42" t="n">
        <v>36</v>
      </c>
      <c r="C397" s="42" t="n">
        <v>2</v>
      </c>
      <c r="D397" s="43" t="s">
        <v>528</v>
      </c>
      <c r="E397" s="43" t="s">
        <v>1293</v>
      </c>
      <c r="F397" s="0" t="n">
        <v>5</v>
      </c>
      <c r="G397" s="0" t="n">
        <v>16</v>
      </c>
      <c r="H397" s="0" t="n">
        <v>101</v>
      </c>
      <c r="AMJ397" s="0"/>
    </row>
    <row r="398" s="43" customFormat="true" ht="13.8" hidden="false" customHeight="false" outlineLevel="0" collapsed="false">
      <c r="A398" s="42" t="n">
        <v>2</v>
      </c>
      <c r="B398" s="42" t="n">
        <v>37</v>
      </c>
      <c r="C398" s="42" t="n">
        <v>2</v>
      </c>
      <c r="D398" s="43" t="s">
        <v>586</v>
      </c>
      <c r="E398" s="43" t="s">
        <v>1294</v>
      </c>
      <c r="F398" s="0" t="n">
        <v>4</v>
      </c>
      <c r="G398" s="0" t="n">
        <v>84</v>
      </c>
      <c r="H398" s="0" t="n">
        <v>83</v>
      </c>
      <c r="AMJ398" s="0"/>
    </row>
    <row r="399" s="43" customFormat="true" ht="13.8" hidden="false" customHeight="false" outlineLevel="0" collapsed="false">
      <c r="A399" s="42" t="n">
        <v>2</v>
      </c>
      <c r="B399" s="42" t="n">
        <v>38</v>
      </c>
      <c r="C399" s="42" t="n">
        <v>2</v>
      </c>
      <c r="D399" s="43" t="s">
        <v>588</v>
      </c>
      <c r="E399" s="43" t="s">
        <v>1295</v>
      </c>
      <c r="F399" s="0" t="n">
        <v>4</v>
      </c>
      <c r="G399" s="0" t="n">
        <v>81</v>
      </c>
      <c r="H399" s="0" t="n">
        <v>80</v>
      </c>
      <c r="AMJ399" s="0"/>
    </row>
    <row r="400" s="43" customFormat="true" ht="13.8" hidden="false" customHeight="false" outlineLevel="0" collapsed="false">
      <c r="A400" s="42" t="n">
        <v>2</v>
      </c>
      <c r="B400" s="42" t="n">
        <v>39</v>
      </c>
      <c r="C400" s="42"/>
      <c r="F400" s="0"/>
      <c r="G400" s="0"/>
      <c r="H400" s="0"/>
      <c r="AMJ400" s="0"/>
    </row>
    <row r="401" s="43" customFormat="true" ht="13.8" hidden="false" customHeight="false" outlineLevel="0" collapsed="false">
      <c r="A401" s="42" t="n">
        <v>2</v>
      </c>
      <c r="B401" s="42" t="n">
        <v>40</v>
      </c>
      <c r="C401" s="42"/>
      <c r="F401" s="0"/>
      <c r="G401" s="0"/>
      <c r="H401" s="0"/>
      <c r="AMJ401" s="0"/>
    </row>
    <row r="402" s="43" customFormat="true" ht="13.8" hidden="false" customHeight="false" outlineLevel="0" collapsed="false">
      <c r="A402" s="42" t="n">
        <v>2</v>
      </c>
      <c r="B402" s="42" t="n">
        <v>41</v>
      </c>
      <c r="C402" s="42" t="n">
        <v>2</v>
      </c>
      <c r="D402" s="43" t="s">
        <v>534</v>
      </c>
      <c r="E402" s="43" t="s">
        <v>1296</v>
      </c>
      <c r="F402" s="0" t="n">
        <v>5</v>
      </c>
      <c r="G402" s="0" t="n">
        <v>20</v>
      </c>
      <c r="H402" s="0" t="n">
        <v>105</v>
      </c>
      <c r="AMJ402" s="0"/>
    </row>
    <row r="403" s="43" customFormat="true" ht="13.8" hidden="false" customHeight="false" outlineLevel="0" collapsed="false">
      <c r="A403" s="42" t="n">
        <v>2</v>
      </c>
      <c r="B403" s="42" t="n">
        <v>42</v>
      </c>
      <c r="C403" s="42" t="n">
        <v>2</v>
      </c>
      <c r="D403" s="43" t="s">
        <v>536</v>
      </c>
      <c r="E403" s="43" t="s">
        <v>1297</v>
      </c>
      <c r="F403" s="0" t="n">
        <v>5</v>
      </c>
      <c r="G403" s="0" t="n">
        <v>22</v>
      </c>
      <c r="H403" s="0" t="n">
        <v>107</v>
      </c>
      <c r="AMJ403" s="0"/>
    </row>
    <row r="404" s="43" customFormat="true" ht="13.8" hidden="false" customHeight="false" outlineLevel="0" collapsed="false">
      <c r="A404" s="42" t="n">
        <v>2</v>
      </c>
      <c r="B404" s="42" t="n">
        <v>43</v>
      </c>
      <c r="C404" s="42"/>
      <c r="F404" s="0"/>
      <c r="G404" s="0"/>
      <c r="H404" s="0"/>
      <c r="AMJ404" s="0"/>
    </row>
    <row r="405" s="43" customFormat="true" ht="13.8" hidden="false" customHeight="false" outlineLevel="0" collapsed="false">
      <c r="A405" s="42" t="n">
        <v>2</v>
      </c>
      <c r="B405" s="42" t="n">
        <v>44</v>
      </c>
      <c r="C405" s="42"/>
      <c r="F405" s="0"/>
      <c r="G405" s="0"/>
      <c r="H405" s="0"/>
      <c r="AMJ405" s="0"/>
    </row>
    <row r="406" s="43" customFormat="true" ht="13.8" hidden="false" customHeight="false" outlineLevel="0" collapsed="false">
      <c r="A406" s="42" t="n">
        <v>2</v>
      </c>
      <c r="B406" s="42" t="n">
        <v>45</v>
      </c>
      <c r="C406" s="42"/>
      <c r="F406" s="0"/>
      <c r="G406" s="0"/>
      <c r="H406" s="0"/>
      <c r="AMJ406" s="0"/>
    </row>
    <row r="407" s="43" customFormat="true" ht="13.8" hidden="false" customHeight="false" outlineLevel="0" collapsed="false">
      <c r="A407" s="42" t="n">
        <v>2</v>
      </c>
      <c r="B407" s="42" t="n">
        <v>46</v>
      </c>
      <c r="C407" s="42"/>
      <c r="F407" s="0"/>
      <c r="G407" s="0"/>
      <c r="H407" s="0"/>
      <c r="AMJ407" s="0"/>
    </row>
    <row r="408" s="43" customFormat="true" ht="13.8" hidden="false" customHeight="false" outlineLevel="0" collapsed="false">
      <c r="A408" s="42" t="n">
        <v>2</v>
      </c>
      <c r="B408" s="42" t="n">
        <v>47</v>
      </c>
      <c r="C408" s="42"/>
      <c r="F408" s="0"/>
      <c r="G408" s="0"/>
      <c r="H408" s="0"/>
      <c r="AMJ408" s="0"/>
    </row>
    <row r="409" s="43" customFormat="true" ht="13.8" hidden="false" customHeight="false" outlineLevel="0" collapsed="false">
      <c r="A409" s="42" t="n">
        <v>2</v>
      </c>
      <c r="B409" s="42" t="n">
        <v>48</v>
      </c>
      <c r="C409" s="42"/>
      <c r="F409" s="0"/>
      <c r="G409" s="0"/>
      <c r="H409" s="0"/>
      <c r="AMJ409" s="0"/>
    </row>
    <row r="410" s="43" customFormat="true" ht="13.8" hidden="false" customHeight="false" outlineLevel="0" collapsed="false">
      <c r="A410" s="42" t="n">
        <v>2</v>
      </c>
      <c r="B410" s="42" t="n">
        <v>49</v>
      </c>
      <c r="C410" s="42" t="n">
        <v>2</v>
      </c>
      <c r="D410" s="43" t="s">
        <v>595</v>
      </c>
      <c r="E410" s="43" t="s">
        <v>1298</v>
      </c>
      <c r="F410" s="0" t="n">
        <v>4</v>
      </c>
      <c r="G410" s="0" t="n">
        <v>85</v>
      </c>
      <c r="H410" s="0" t="n">
        <v>84</v>
      </c>
      <c r="AMJ410" s="0"/>
    </row>
    <row r="411" s="43" customFormat="true" ht="13.8" hidden="false" customHeight="false" outlineLevel="0" collapsed="false">
      <c r="A411" s="42" t="n">
        <v>2</v>
      </c>
      <c r="B411" s="42" t="n">
        <v>50</v>
      </c>
      <c r="C411" s="42" t="n">
        <v>2</v>
      </c>
      <c r="D411" s="43" t="s">
        <v>597</v>
      </c>
      <c r="E411" s="43" t="s">
        <v>1299</v>
      </c>
      <c r="F411" s="0" t="n">
        <v>4</v>
      </c>
      <c r="G411" s="0" t="n">
        <v>80</v>
      </c>
      <c r="H411" s="0" t="n">
        <v>79</v>
      </c>
      <c r="AMJ411" s="0"/>
    </row>
    <row r="412" s="43" customFormat="true" ht="13.8" hidden="false" customHeight="false" outlineLevel="0" collapsed="false">
      <c r="A412" s="42" t="n">
        <v>2</v>
      </c>
      <c r="B412" s="42" t="n">
        <v>51</v>
      </c>
      <c r="C412" s="42"/>
      <c r="F412" s="0"/>
      <c r="G412" s="0"/>
      <c r="H412" s="0"/>
      <c r="AMJ412" s="0"/>
    </row>
    <row r="413" s="43" customFormat="true" ht="13.8" hidden="false" customHeight="false" outlineLevel="0" collapsed="false">
      <c r="A413" s="42" t="n">
        <v>2</v>
      </c>
      <c r="B413" s="42" t="n">
        <v>52</v>
      </c>
      <c r="C413" s="42"/>
      <c r="F413" s="0"/>
      <c r="G413" s="0"/>
      <c r="H413" s="0"/>
      <c r="AMJ413" s="0"/>
    </row>
    <row r="414" s="43" customFormat="true" ht="13.8" hidden="false" customHeight="false" outlineLevel="0" collapsed="false">
      <c r="A414" s="42" t="n">
        <v>2</v>
      </c>
      <c r="B414" s="42" t="n">
        <v>53</v>
      </c>
      <c r="C414" s="42" t="n">
        <v>2</v>
      </c>
      <c r="D414" s="43" t="s">
        <v>544</v>
      </c>
      <c r="E414" s="43" t="s">
        <v>1300</v>
      </c>
      <c r="F414" s="0" t="n">
        <v>5</v>
      </c>
      <c r="G414" s="0" t="n">
        <v>25</v>
      </c>
      <c r="H414" s="0" t="n">
        <v>110</v>
      </c>
      <c r="AMJ414" s="0"/>
    </row>
    <row r="415" s="43" customFormat="true" ht="13.8" hidden="false" customHeight="false" outlineLevel="0" collapsed="false">
      <c r="A415" s="42" t="n">
        <v>2</v>
      </c>
      <c r="B415" s="42" t="n">
        <v>54</v>
      </c>
      <c r="C415" s="42" t="n">
        <v>2</v>
      </c>
      <c r="D415" s="43" t="s">
        <v>546</v>
      </c>
      <c r="E415" s="43" t="s">
        <v>1301</v>
      </c>
      <c r="F415" s="0" t="n">
        <v>5</v>
      </c>
      <c r="G415" s="0" t="n">
        <v>21</v>
      </c>
      <c r="H415" s="0" t="n">
        <v>106</v>
      </c>
      <c r="AMJ415" s="0"/>
    </row>
    <row r="416" s="43" customFormat="true" ht="13.8" hidden="false" customHeight="false" outlineLevel="0" collapsed="false">
      <c r="A416" s="42" t="n">
        <v>2</v>
      </c>
      <c r="B416" s="42" t="n">
        <v>55</v>
      </c>
      <c r="C416" s="42"/>
      <c r="F416" s="0"/>
      <c r="G416" s="0"/>
      <c r="H416" s="0"/>
      <c r="AMJ416" s="0"/>
    </row>
    <row r="417" s="43" customFormat="true" ht="13.8" hidden="false" customHeight="false" outlineLevel="0" collapsed="false">
      <c r="A417" s="42" t="n">
        <v>2</v>
      </c>
      <c r="B417" s="42" t="n">
        <v>56</v>
      </c>
      <c r="C417" s="42"/>
      <c r="F417" s="0"/>
      <c r="G417" s="0"/>
      <c r="H417" s="0"/>
      <c r="AMJ417" s="0"/>
    </row>
    <row r="418" s="43" customFormat="true" ht="13.8" hidden="false" customHeight="false" outlineLevel="0" collapsed="false">
      <c r="A418" s="42" t="n">
        <v>2</v>
      </c>
      <c r="B418" s="42" t="n">
        <v>57</v>
      </c>
      <c r="C418" s="42"/>
      <c r="F418" s="0"/>
      <c r="G418" s="0"/>
      <c r="H418" s="0"/>
      <c r="AMJ418" s="0"/>
    </row>
    <row r="419" s="43" customFormat="true" ht="13.8" hidden="false" customHeight="false" outlineLevel="0" collapsed="false">
      <c r="A419" s="42" t="n">
        <v>2</v>
      </c>
      <c r="B419" s="42" t="n">
        <v>58</v>
      </c>
      <c r="C419" s="42"/>
      <c r="F419" s="0"/>
      <c r="G419" s="0"/>
      <c r="H419" s="0"/>
      <c r="AMJ419" s="0"/>
    </row>
    <row r="420" s="43" customFormat="true" ht="13.8" hidden="false" customHeight="false" outlineLevel="0" collapsed="false">
      <c r="A420" s="42" t="n">
        <v>2</v>
      </c>
      <c r="B420" s="42" t="n">
        <v>59</v>
      </c>
      <c r="C420" s="42"/>
      <c r="F420" s="0"/>
      <c r="G420" s="0"/>
      <c r="H420" s="0"/>
      <c r="AMJ420" s="0"/>
    </row>
    <row r="421" s="43" customFormat="true" ht="13.8" hidden="false" customHeight="false" outlineLevel="0" collapsed="false">
      <c r="A421" s="42" t="n">
        <v>2</v>
      </c>
      <c r="B421" s="42" t="n">
        <v>60</v>
      </c>
      <c r="C421" s="42"/>
      <c r="F421" s="0"/>
      <c r="G421" s="0"/>
      <c r="H421" s="0"/>
      <c r="AMJ421" s="0"/>
    </row>
    <row r="422" s="43" customFormat="true" ht="13.8" hidden="false" customHeight="false" outlineLevel="0" collapsed="false">
      <c r="A422" s="42" t="n">
        <v>2</v>
      </c>
      <c r="B422" s="42" t="n">
        <v>61</v>
      </c>
      <c r="C422" s="42" t="n">
        <v>2</v>
      </c>
      <c r="D422" s="43" t="s">
        <v>604</v>
      </c>
      <c r="E422" s="43" t="s">
        <v>1302</v>
      </c>
      <c r="F422" s="0" t="n">
        <v>4</v>
      </c>
      <c r="G422" s="0" t="n">
        <v>77</v>
      </c>
      <c r="H422" s="0" t="n">
        <v>76</v>
      </c>
      <c r="AMJ422" s="0"/>
    </row>
    <row r="423" s="43" customFormat="true" ht="13.8" hidden="false" customHeight="false" outlineLevel="0" collapsed="false">
      <c r="A423" s="42" t="n">
        <v>2</v>
      </c>
      <c r="B423" s="42" t="n">
        <v>62</v>
      </c>
      <c r="C423" s="42" t="n">
        <v>2</v>
      </c>
      <c r="D423" s="43" t="s">
        <v>606</v>
      </c>
      <c r="E423" s="43" t="s">
        <v>1303</v>
      </c>
      <c r="F423" s="0" t="n">
        <v>4</v>
      </c>
      <c r="G423" s="0" t="n">
        <v>76</v>
      </c>
      <c r="H423" s="0" t="n">
        <v>75</v>
      </c>
      <c r="AMJ423" s="0"/>
    </row>
    <row r="424" s="43" customFormat="true" ht="13.8" hidden="false" customHeight="false" outlineLevel="0" collapsed="false">
      <c r="A424" s="42" t="n">
        <v>2</v>
      </c>
      <c r="B424" s="42" t="n">
        <v>63</v>
      </c>
      <c r="C424" s="42"/>
      <c r="F424" s="0"/>
      <c r="G424" s="0"/>
      <c r="H424" s="0"/>
      <c r="AMJ424" s="0"/>
    </row>
    <row r="425" s="43" customFormat="true" ht="13.8" hidden="false" customHeight="false" outlineLevel="0" collapsed="false">
      <c r="A425" s="42" t="n">
        <v>2</v>
      </c>
      <c r="B425" s="42" t="n">
        <v>64</v>
      </c>
      <c r="C425" s="42"/>
      <c r="F425" s="0"/>
      <c r="G425" s="0"/>
      <c r="H425" s="0"/>
      <c r="AMJ425" s="0"/>
    </row>
    <row r="426" s="43" customFormat="true" ht="13.8" hidden="false" customHeight="false" outlineLevel="0" collapsed="false">
      <c r="A426" s="42" t="n">
        <v>2</v>
      </c>
      <c r="B426" s="42" t="n">
        <v>65</v>
      </c>
      <c r="C426" s="42" t="n">
        <v>2</v>
      </c>
      <c r="D426" s="43" t="s">
        <v>554</v>
      </c>
      <c r="E426" s="43" t="s">
        <v>1304</v>
      </c>
      <c r="F426" s="0" t="n">
        <v>5</v>
      </c>
      <c r="G426" s="0" t="n">
        <v>26</v>
      </c>
      <c r="H426" s="0" t="n">
        <v>111</v>
      </c>
      <c r="AMJ426" s="0"/>
    </row>
    <row r="427" s="43" customFormat="true" ht="13.8" hidden="false" customHeight="false" outlineLevel="0" collapsed="false">
      <c r="A427" s="42" t="n">
        <v>2</v>
      </c>
      <c r="B427" s="42" t="n">
        <v>66</v>
      </c>
      <c r="C427" s="42" t="n">
        <v>2</v>
      </c>
      <c r="D427" s="43" t="s">
        <v>556</v>
      </c>
      <c r="E427" s="43" t="s">
        <v>1305</v>
      </c>
      <c r="F427" s="0" t="n">
        <v>5</v>
      </c>
      <c r="G427" s="0" t="n">
        <v>27</v>
      </c>
      <c r="H427" s="0" t="n">
        <v>112</v>
      </c>
      <c r="AMJ427" s="0"/>
    </row>
    <row r="428" s="43" customFormat="true" ht="13.8" hidden="false" customHeight="false" outlineLevel="0" collapsed="false">
      <c r="A428" s="42" t="n">
        <v>2</v>
      </c>
      <c r="B428" s="42" t="n">
        <v>67</v>
      </c>
      <c r="C428" s="42"/>
      <c r="F428" s="0"/>
      <c r="G428" s="0"/>
      <c r="H428" s="0"/>
      <c r="AMJ428" s="0"/>
    </row>
    <row r="429" s="43" customFormat="true" ht="13.8" hidden="false" customHeight="false" outlineLevel="0" collapsed="false">
      <c r="A429" s="42" t="n">
        <v>2</v>
      </c>
      <c r="B429" s="42" t="n">
        <v>68</v>
      </c>
      <c r="C429" s="42"/>
      <c r="F429" s="0"/>
      <c r="G429" s="0"/>
      <c r="H429" s="0"/>
      <c r="AMJ429" s="0"/>
    </row>
    <row r="430" s="43" customFormat="true" ht="13.8" hidden="false" customHeight="false" outlineLevel="0" collapsed="false">
      <c r="A430" s="42" t="n">
        <v>2</v>
      </c>
      <c r="B430" s="42" t="n">
        <v>69</v>
      </c>
      <c r="C430" s="42"/>
      <c r="F430" s="0"/>
      <c r="G430" s="0"/>
      <c r="H430" s="0"/>
      <c r="AMJ430" s="0"/>
    </row>
    <row r="431" s="43" customFormat="true" ht="13.8" hidden="false" customHeight="false" outlineLevel="0" collapsed="false">
      <c r="A431" s="42" t="n">
        <v>2</v>
      </c>
      <c r="B431" s="42" t="n">
        <v>70</v>
      </c>
      <c r="C431" s="42"/>
      <c r="F431" s="0"/>
      <c r="G431" s="0"/>
      <c r="H431" s="0"/>
      <c r="AMJ431" s="0"/>
    </row>
    <row r="432" s="43" customFormat="true" ht="13.8" hidden="false" customHeight="false" outlineLevel="0" collapsed="false">
      <c r="A432" s="42" t="n">
        <v>2</v>
      </c>
      <c r="B432" s="42" t="n">
        <v>71</v>
      </c>
      <c r="C432" s="42"/>
      <c r="F432" s="0"/>
      <c r="G432" s="0"/>
      <c r="H432" s="0"/>
      <c r="AMJ432" s="0"/>
    </row>
    <row r="433" s="43" customFormat="true" ht="13.8" hidden="false" customHeight="false" outlineLevel="0" collapsed="false">
      <c r="A433" s="42" t="n">
        <v>2</v>
      </c>
      <c r="B433" s="42" t="n">
        <v>72</v>
      </c>
      <c r="C433" s="42"/>
      <c r="F433" s="0"/>
      <c r="G433" s="0"/>
      <c r="H433" s="0"/>
      <c r="AMJ433" s="0"/>
    </row>
    <row r="434" s="43" customFormat="true" ht="13.8" hidden="false" customHeight="false" outlineLevel="0" collapsed="false">
      <c r="A434" s="42" t="n">
        <v>2</v>
      </c>
      <c r="B434" s="42" t="n">
        <v>73</v>
      </c>
      <c r="C434" s="42" t="n">
        <v>2</v>
      </c>
      <c r="D434" s="43" t="s">
        <v>613</v>
      </c>
      <c r="E434" s="43" t="s">
        <v>1306</v>
      </c>
      <c r="F434" s="0" t="n">
        <v>4</v>
      </c>
      <c r="G434" s="0" t="n">
        <v>56</v>
      </c>
      <c r="H434" s="0" t="n">
        <v>55</v>
      </c>
      <c r="AMJ434" s="0"/>
    </row>
    <row r="435" s="43" customFormat="true" ht="13.8" hidden="false" customHeight="false" outlineLevel="0" collapsed="false">
      <c r="A435" s="42" t="n">
        <v>2</v>
      </c>
      <c r="B435" s="42" t="n">
        <v>74</v>
      </c>
      <c r="C435" s="42" t="n">
        <v>2</v>
      </c>
      <c r="D435" s="43" t="s">
        <v>615</v>
      </c>
      <c r="E435" s="43" t="s">
        <v>1307</v>
      </c>
      <c r="F435" s="0" t="n">
        <v>5</v>
      </c>
      <c r="G435" s="0" t="n">
        <v>0</v>
      </c>
      <c r="H435" s="0" t="n">
        <v>85</v>
      </c>
      <c r="AMJ435" s="0"/>
    </row>
    <row r="436" s="43" customFormat="true" ht="13.8" hidden="false" customHeight="false" outlineLevel="0" collapsed="false">
      <c r="A436" s="42" t="n">
        <v>2</v>
      </c>
      <c r="B436" s="42" t="n">
        <v>75</v>
      </c>
      <c r="C436" s="42"/>
      <c r="F436" s="0"/>
      <c r="G436" s="0"/>
      <c r="H436" s="0"/>
      <c r="AMJ436" s="0"/>
    </row>
    <row r="437" s="43" customFormat="true" ht="13.8" hidden="false" customHeight="false" outlineLevel="0" collapsed="false">
      <c r="A437" s="42" t="n">
        <v>2</v>
      </c>
      <c r="B437" s="42" t="n">
        <v>76</v>
      </c>
      <c r="C437" s="42"/>
      <c r="F437" s="0"/>
      <c r="G437" s="0"/>
      <c r="H437" s="0"/>
      <c r="AMJ437" s="0"/>
    </row>
    <row r="438" s="43" customFormat="true" ht="13.8" hidden="false" customHeight="false" outlineLevel="0" collapsed="false">
      <c r="A438" s="42" t="n">
        <v>2</v>
      </c>
      <c r="B438" s="42" t="n">
        <v>77</v>
      </c>
      <c r="C438" s="42" t="n">
        <v>2</v>
      </c>
      <c r="D438" s="43" t="s">
        <v>564</v>
      </c>
      <c r="E438" s="43" t="s">
        <v>1308</v>
      </c>
      <c r="F438" s="0" t="n">
        <v>5</v>
      </c>
      <c r="G438" s="0" t="n">
        <v>28</v>
      </c>
      <c r="H438" s="0" t="n">
        <v>113</v>
      </c>
      <c r="AMJ438" s="0"/>
    </row>
    <row r="439" s="43" customFormat="true" ht="13.8" hidden="false" customHeight="false" outlineLevel="0" collapsed="false">
      <c r="A439" s="42" t="n">
        <v>2</v>
      </c>
      <c r="B439" s="42" t="n">
        <v>78</v>
      </c>
      <c r="C439" s="42" t="n">
        <v>2</v>
      </c>
      <c r="D439" s="43" t="s">
        <v>566</v>
      </c>
      <c r="E439" s="43" t="s">
        <v>1309</v>
      </c>
      <c r="F439" s="0" t="n">
        <v>5</v>
      </c>
      <c r="G439" s="0" t="n">
        <v>24</v>
      </c>
      <c r="H439" s="0" t="n">
        <v>109</v>
      </c>
      <c r="AMJ439" s="0"/>
    </row>
    <row r="440" s="43" customFormat="true" ht="13.8" hidden="false" customHeight="false" outlineLevel="0" collapsed="false">
      <c r="A440" s="42" t="n">
        <v>2</v>
      </c>
      <c r="B440" s="42" t="n">
        <v>79</v>
      </c>
      <c r="C440" s="42"/>
      <c r="F440" s="0"/>
      <c r="G440" s="0"/>
      <c r="H440" s="0"/>
      <c r="AMJ440" s="0"/>
    </row>
    <row r="441" s="43" customFormat="true" ht="13.8" hidden="false" customHeight="false" outlineLevel="0" collapsed="false">
      <c r="A441" s="42" t="n">
        <v>2</v>
      </c>
      <c r="B441" s="42" t="n">
        <v>80</v>
      </c>
      <c r="C441" s="42"/>
      <c r="F441" s="0"/>
      <c r="G441" s="0"/>
      <c r="H441" s="0"/>
      <c r="AMJ441" s="0"/>
    </row>
    <row r="442" s="43" customFormat="true" ht="13.8" hidden="false" customHeight="false" outlineLevel="0" collapsed="false">
      <c r="A442" s="42" t="n">
        <v>2</v>
      </c>
      <c r="B442" s="42" t="n">
        <v>81</v>
      </c>
      <c r="C442" s="42"/>
      <c r="F442" s="0"/>
      <c r="G442" s="0"/>
      <c r="H442" s="0"/>
      <c r="AMJ442" s="0"/>
    </row>
    <row r="443" s="43" customFormat="true" ht="13.8" hidden="false" customHeight="false" outlineLevel="0" collapsed="false">
      <c r="A443" s="42" t="n">
        <v>2</v>
      </c>
      <c r="B443" s="42" t="n">
        <v>82</v>
      </c>
      <c r="C443" s="42"/>
      <c r="F443" s="0"/>
      <c r="G443" s="0"/>
      <c r="H443" s="0"/>
      <c r="AMJ443" s="0"/>
    </row>
    <row r="444" s="43" customFormat="true" ht="13.8" hidden="false" customHeight="false" outlineLevel="0" collapsed="false">
      <c r="A444" s="42" t="n">
        <v>2</v>
      </c>
      <c r="B444" s="42" t="n">
        <v>83</v>
      </c>
      <c r="C444" s="42"/>
      <c r="F444" s="0"/>
      <c r="G444" s="0"/>
      <c r="H444" s="0"/>
      <c r="AMJ444" s="0"/>
    </row>
    <row r="445" s="43" customFormat="true" ht="13.8" hidden="false" customHeight="false" outlineLevel="0" collapsed="false">
      <c r="A445" s="42" t="n">
        <v>2</v>
      </c>
      <c r="B445" s="42" t="n">
        <v>84</v>
      </c>
      <c r="C445" s="42"/>
      <c r="F445" s="0"/>
      <c r="G445" s="0"/>
      <c r="H445" s="0"/>
      <c r="AMJ445" s="0"/>
    </row>
    <row r="446" s="43" customFormat="true" ht="13.8" hidden="false" customHeight="false" outlineLevel="0" collapsed="false">
      <c r="A446" s="42" t="n">
        <v>2</v>
      </c>
      <c r="B446" s="42" t="n">
        <v>85</v>
      </c>
      <c r="C446" s="42" t="n">
        <v>2</v>
      </c>
      <c r="D446" s="43" t="s">
        <v>623</v>
      </c>
      <c r="E446" s="43" t="s">
        <v>1310</v>
      </c>
      <c r="F446" s="0" t="n">
        <v>4</v>
      </c>
      <c r="G446" s="0" t="n">
        <v>57</v>
      </c>
      <c r="H446" s="0" t="n">
        <v>56</v>
      </c>
      <c r="AMJ446" s="0"/>
    </row>
    <row r="447" s="43" customFormat="true" ht="13.8" hidden="false" customHeight="false" outlineLevel="0" collapsed="false">
      <c r="A447" s="42" t="n">
        <v>2</v>
      </c>
      <c r="B447" s="42" t="n">
        <v>86</v>
      </c>
      <c r="C447" s="42" t="n">
        <v>2</v>
      </c>
      <c r="D447" s="43" t="s">
        <v>625</v>
      </c>
      <c r="E447" s="43" t="s">
        <v>1311</v>
      </c>
      <c r="F447" s="0" t="n">
        <v>5</v>
      </c>
      <c r="G447" s="0" t="n">
        <v>1</v>
      </c>
      <c r="H447" s="0" t="n">
        <v>86</v>
      </c>
      <c r="AMJ447" s="0"/>
    </row>
    <row r="448" s="43" customFormat="true" ht="13.8" hidden="false" customHeight="false" outlineLevel="0" collapsed="false">
      <c r="A448" s="42" t="n">
        <v>2</v>
      </c>
      <c r="B448" s="42" t="n">
        <v>87</v>
      </c>
      <c r="C448" s="42"/>
      <c r="F448" s="0"/>
      <c r="G448" s="0"/>
      <c r="H448" s="0"/>
      <c r="AMJ448" s="0"/>
    </row>
    <row r="449" s="43" customFormat="true" ht="13.8" hidden="false" customHeight="false" outlineLevel="0" collapsed="false">
      <c r="A449" s="42" t="n">
        <v>2</v>
      </c>
      <c r="B449" s="42" t="n">
        <v>88</v>
      </c>
      <c r="C449" s="42"/>
      <c r="F449" s="0"/>
      <c r="G449" s="0"/>
      <c r="H449" s="0"/>
      <c r="AMJ449" s="0"/>
    </row>
    <row r="450" s="43" customFormat="true" ht="13.8" hidden="false" customHeight="false" outlineLevel="0" collapsed="false">
      <c r="A450" s="42" t="n">
        <v>2</v>
      </c>
      <c r="B450" s="42" t="n">
        <v>89</v>
      </c>
      <c r="C450" s="42" t="n">
        <v>2</v>
      </c>
      <c r="D450" s="43" t="s">
        <v>574</v>
      </c>
      <c r="E450" s="43" t="s">
        <v>1312</v>
      </c>
      <c r="F450" s="0" t="n">
        <v>5</v>
      </c>
      <c r="G450" s="0" t="n">
        <v>13</v>
      </c>
      <c r="H450" s="0" t="n">
        <v>98</v>
      </c>
      <c r="AMJ450" s="0"/>
    </row>
    <row r="451" s="43" customFormat="true" ht="13.8" hidden="false" customHeight="false" outlineLevel="0" collapsed="false">
      <c r="A451" s="42" t="n">
        <v>2</v>
      </c>
      <c r="B451" s="42" t="n">
        <v>90</v>
      </c>
      <c r="C451" s="42" t="n">
        <v>2</v>
      </c>
      <c r="D451" s="43" t="s">
        <v>576</v>
      </c>
      <c r="E451" s="43" t="s">
        <v>1313</v>
      </c>
      <c r="F451" s="0" t="n">
        <v>5</v>
      </c>
      <c r="G451" s="0" t="n">
        <v>12</v>
      </c>
      <c r="H451" s="0" t="n">
        <v>97</v>
      </c>
      <c r="AMJ451" s="0"/>
    </row>
    <row r="452" s="43" customFormat="true" ht="13.8" hidden="false" customHeight="false" outlineLevel="0" collapsed="false">
      <c r="A452" s="42" t="n">
        <v>2</v>
      </c>
      <c r="B452" s="42" t="n">
        <v>91</v>
      </c>
      <c r="C452" s="42" t="n">
        <v>2</v>
      </c>
      <c r="D452" s="43" t="s">
        <v>631</v>
      </c>
      <c r="E452" s="43" t="s">
        <v>1314</v>
      </c>
      <c r="F452" s="0" t="n">
        <v>4</v>
      </c>
      <c r="G452" s="0" t="n">
        <v>82</v>
      </c>
      <c r="H452" s="0" t="n">
        <v>81</v>
      </c>
      <c r="AMJ452" s="0"/>
    </row>
    <row r="453" s="43" customFormat="true" ht="13.8" hidden="false" customHeight="false" outlineLevel="0" collapsed="false">
      <c r="A453" s="42" t="n">
        <v>2</v>
      </c>
      <c r="B453" s="42" t="n">
        <v>92</v>
      </c>
      <c r="C453" s="42" t="n">
        <v>2</v>
      </c>
      <c r="D453" s="43" t="s">
        <v>633</v>
      </c>
      <c r="E453" s="43" t="s">
        <v>1315</v>
      </c>
      <c r="F453" s="0" t="n">
        <v>4</v>
      </c>
      <c r="G453" s="0" t="n">
        <v>74</v>
      </c>
      <c r="H453" s="0" t="n">
        <v>73</v>
      </c>
      <c r="AMJ453" s="0"/>
    </row>
    <row r="454" s="43" customFormat="true" ht="13.8" hidden="false" customHeight="false" outlineLevel="0" collapsed="false">
      <c r="A454" s="42" t="n">
        <v>2</v>
      </c>
      <c r="B454" s="42" t="n">
        <v>93</v>
      </c>
      <c r="C454" s="42"/>
      <c r="F454" s="0"/>
      <c r="G454" s="0"/>
      <c r="H454" s="0"/>
      <c r="AMJ454" s="0"/>
    </row>
    <row r="455" s="43" customFormat="true" ht="13.8" hidden="false" customHeight="false" outlineLevel="0" collapsed="false">
      <c r="A455" s="42" t="n">
        <v>2</v>
      </c>
      <c r="B455" s="42" t="n">
        <v>94</v>
      </c>
      <c r="C455" s="42"/>
      <c r="F455" s="0"/>
      <c r="G455" s="0"/>
      <c r="H455" s="0"/>
      <c r="AMJ455" s="0"/>
    </row>
    <row r="456" s="43" customFormat="true" ht="13.8" hidden="false" customHeight="false" outlineLevel="0" collapsed="false">
      <c r="A456" s="42" t="n">
        <v>2</v>
      </c>
      <c r="B456" s="42" t="n">
        <v>95</v>
      </c>
      <c r="C456" s="42" t="n">
        <v>2</v>
      </c>
      <c r="D456" s="43" t="s">
        <v>582</v>
      </c>
      <c r="E456" s="43" t="s">
        <v>1316</v>
      </c>
      <c r="F456" s="0" t="n">
        <v>5</v>
      </c>
      <c r="G456" s="0" t="n">
        <v>8</v>
      </c>
      <c r="H456" s="0" t="n">
        <v>93</v>
      </c>
      <c r="AMJ456" s="0"/>
    </row>
    <row r="457" s="43" customFormat="true" ht="13.8" hidden="false" customHeight="false" outlineLevel="0" collapsed="false">
      <c r="A457" s="42" t="n">
        <v>2</v>
      </c>
      <c r="B457" s="42" t="n">
        <v>96</v>
      </c>
      <c r="C457" s="42" t="n">
        <v>2</v>
      </c>
      <c r="D457" s="43" t="s">
        <v>584</v>
      </c>
      <c r="E457" s="43" t="s">
        <v>1317</v>
      </c>
      <c r="F457" s="0" t="n">
        <v>5</v>
      </c>
      <c r="G457" s="0" t="n">
        <v>29</v>
      </c>
      <c r="H457" s="0" t="n">
        <v>114</v>
      </c>
      <c r="AMJ457" s="0"/>
    </row>
    <row r="458" s="43" customFormat="true" ht="13.8" hidden="false" customHeight="false" outlineLevel="0" collapsed="false">
      <c r="A458" s="42" t="n">
        <v>2</v>
      </c>
      <c r="B458" s="42" t="n">
        <v>97</v>
      </c>
      <c r="C458" s="42"/>
      <c r="F458" s="0"/>
      <c r="G458" s="0"/>
      <c r="H458" s="0"/>
      <c r="AMJ458" s="0"/>
    </row>
    <row r="459" s="43" customFormat="true" ht="13.8" hidden="false" customHeight="false" outlineLevel="0" collapsed="false">
      <c r="A459" s="42" t="n">
        <v>2</v>
      </c>
      <c r="B459" s="42" t="n">
        <v>98</v>
      </c>
      <c r="C459" s="42"/>
      <c r="F459" s="0"/>
      <c r="G459" s="0"/>
      <c r="H459" s="0"/>
      <c r="AMJ459" s="0"/>
    </row>
    <row r="460" s="43" customFormat="true" ht="13.8" hidden="false" customHeight="false" outlineLevel="0" collapsed="false">
      <c r="A460" s="42" t="n">
        <v>2</v>
      </c>
      <c r="B460" s="42" t="n">
        <v>99</v>
      </c>
      <c r="C460" s="42"/>
      <c r="F460" s="0"/>
      <c r="G460" s="0"/>
      <c r="H460" s="0"/>
      <c r="AMJ460" s="0"/>
    </row>
    <row r="461" s="43" customFormat="true" ht="13.8" hidden="false" customHeight="false" outlineLevel="0" collapsed="false">
      <c r="A461" s="42" t="n">
        <v>2</v>
      </c>
      <c r="B461" s="42" t="n">
        <v>100</v>
      </c>
      <c r="C461" s="42"/>
      <c r="F461" s="0"/>
      <c r="G461" s="0"/>
      <c r="H461" s="0"/>
      <c r="AMJ461" s="0"/>
    </row>
    <row r="462" s="43" customFormat="true" ht="13.8" hidden="false" customHeight="false" outlineLevel="0" collapsed="false">
      <c r="A462" s="42" t="n">
        <v>2</v>
      </c>
      <c r="B462" s="42" t="n">
        <v>101</v>
      </c>
      <c r="C462" s="42"/>
      <c r="F462" s="0"/>
      <c r="G462" s="0"/>
      <c r="H462" s="0"/>
      <c r="AMJ462" s="0"/>
    </row>
    <row r="463" s="43" customFormat="true" ht="13.8" hidden="false" customHeight="false" outlineLevel="0" collapsed="false">
      <c r="A463" s="42" t="n">
        <v>2</v>
      </c>
      <c r="B463" s="42" t="n">
        <v>102</v>
      </c>
      <c r="C463" s="42"/>
      <c r="F463" s="0"/>
      <c r="G463" s="0"/>
      <c r="H463" s="0"/>
      <c r="AMJ463" s="0"/>
    </row>
    <row r="464" s="43" customFormat="true" ht="13.8" hidden="false" customHeight="false" outlineLevel="0" collapsed="false">
      <c r="A464" s="42" t="n">
        <v>2</v>
      </c>
      <c r="B464" s="42" t="n">
        <v>103</v>
      </c>
      <c r="C464" s="42" t="n">
        <v>2</v>
      </c>
      <c r="D464" s="43" t="s">
        <v>640</v>
      </c>
      <c r="E464" s="43" t="s">
        <v>1318</v>
      </c>
      <c r="F464" s="0" t="n">
        <v>4</v>
      </c>
      <c r="G464" s="0" t="n">
        <v>68</v>
      </c>
      <c r="H464" s="0" t="n">
        <v>67</v>
      </c>
      <c r="AMJ464" s="0"/>
    </row>
    <row r="465" s="43" customFormat="true" ht="13.8" hidden="false" customHeight="false" outlineLevel="0" collapsed="false">
      <c r="A465" s="42" t="n">
        <v>2</v>
      </c>
      <c r="B465" s="42" t="n">
        <v>104</v>
      </c>
      <c r="C465" s="42" t="n">
        <v>2</v>
      </c>
      <c r="D465" s="43" t="s">
        <v>642</v>
      </c>
      <c r="E465" s="43" t="s">
        <v>1319</v>
      </c>
      <c r="F465" s="0" t="n">
        <v>4</v>
      </c>
      <c r="G465" s="0" t="n">
        <v>75</v>
      </c>
      <c r="H465" s="0" t="n">
        <v>74</v>
      </c>
      <c r="AMJ465" s="0"/>
    </row>
    <row r="466" s="43" customFormat="true" ht="13.8" hidden="false" customHeight="false" outlineLevel="0" collapsed="false">
      <c r="A466" s="42" t="n">
        <v>2</v>
      </c>
      <c r="B466" s="42" t="n">
        <v>105</v>
      </c>
      <c r="C466" s="42"/>
      <c r="F466" s="0"/>
      <c r="G466" s="0"/>
      <c r="H466" s="0"/>
      <c r="AMJ466" s="0"/>
    </row>
    <row r="467" s="43" customFormat="true" ht="13.8" hidden="false" customHeight="false" outlineLevel="0" collapsed="false">
      <c r="A467" s="42" t="n">
        <v>2</v>
      </c>
      <c r="B467" s="42" t="n">
        <v>106</v>
      </c>
      <c r="C467" s="42"/>
      <c r="F467" s="0"/>
      <c r="G467" s="0"/>
      <c r="H467" s="0"/>
      <c r="AMJ467" s="0"/>
    </row>
    <row r="468" s="43" customFormat="true" ht="13.8" hidden="false" customHeight="false" outlineLevel="0" collapsed="false">
      <c r="A468" s="42" t="n">
        <v>2</v>
      </c>
      <c r="B468" s="42" t="n">
        <v>107</v>
      </c>
      <c r="C468" s="42" t="n">
        <v>2</v>
      </c>
      <c r="D468" s="43" t="s">
        <v>591</v>
      </c>
      <c r="E468" s="43" t="s">
        <v>1320</v>
      </c>
      <c r="F468" s="0" t="n">
        <v>5</v>
      </c>
      <c r="G468" s="0" t="n">
        <v>4</v>
      </c>
      <c r="H468" s="0" t="n">
        <v>89</v>
      </c>
      <c r="AMJ468" s="0"/>
    </row>
    <row r="469" s="43" customFormat="true" ht="13.8" hidden="false" customHeight="false" outlineLevel="0" collapsed="false">
      <c r="A469" s="42" t="n">
        <v>2</v>
      </c>
      <c r="B469" s="42" t="n">
        <v>108</v>
      </c>
      <c r="C469" s="42" t="n">
        <v>2</v>
      </c>
      <c r="D469" s="43" t="s">
        <v>593</v>
      </c>
      <c r="E469" s="43" t="s">
        <v>1321</v>
      </c>
      <c r="F469" s="0" t="n">
        <v>5</v>
      </c>
      <c r="G469" s="0" t="n">
        <v>9</v>
      </c>
      <c r="H469" s="0" t="n">
        <v>94</v>
      </c>
      <c r="AMJ469" s="0"/>
    </row>
    <row r="470" s="43" customFormat="true" ht="13.8" hidden="false" customHeight="false" outlineLevel="0" collapsed="false">
      <c r="A470" s="42" t="n">
        <v>2</v>
      </c>
      <c r="B470" s="42" t="n">
        <v>109</v>
      </c>
      <c r="C470" s="42"/>
      <c r="F470" s="0"/>
      <c r="G470" s="0"/>
      <c r="H470" s="0"/>
      <c r="AMJ470" s="0"/>
    </row>
    <row r="471" s="43" customFormat="true" ht="13.8" hidden="false" customHeight="false" outlineLevel="0" collapsed="false">
      <c r="A471" s="42" t="n">
        <v>2</v>
      </c>
      <c r="B471" s="42" t="n">
        <v>110</v>
      </c>
      <c r="C471" s="42"/>
      <c r="F471" s="0"/>
      <c r="G471" s="0"/>
      <c r="H471" s="0"/>
      <c r="AMJ471" s="0"/>
    </row>
    <row r="472" s="43" customFormat="true" ht="13.8" hidden="false" customHeight="false" outlineLevel="0" collapsed="false">
      <c r="A472" s="42" t="n">
        <v>2</v>
      </c>
      <c r="B472" s="42" t="n">
        <v>111</v>
      </c>
      <c r="C472" s="42"/>
      <c r="F472" s="0"/>
      <c r="G472" s="0"/>
      <c r="H472" s="0"/>
      <c r="AMJ472" s="0"/>
    </row>
    <row r="473" s="43" customFormat="true" ht="13.8" hidden="false" customHeight="false" outlineLevel="0" collapsed="false">
      <c r="A473" s="42" t="n">
        <v>2</v>
      </c>
      <c r="B473" s="42" t="n">
        <v>112</v>
      </c>
      <c r="C473" s="42"/>
      <c r="F473" s="0"/>
      <c r="G473" s="0"/>
      <c r="H473" s="0"/>
      <c r="AMJ473" s="0"/>
    </row>
    <row r="474" s="43" customFormat="true" ht="13.8" hidden="false" customHeight="false" outlineLevel="0" collapsed="false">
      <c r="A474" s="42" t="n">
        <v>2</v>
      </c>
      <c r="B474" s="42" t="n">
        <v>113</v>
      </c>
      <c r="C474" s="42"/>
      <c r="F474" s="0"/>
      <c r="G474" s="0"/>
      <c r="H474" s="0"/>
      <c r="AMJ474" s="0"/>
    </row>
    <row r="475" s="43" customFormat="true" ht="13.8" hidden="false" customHeight="false" outlineLevel="0" collapsed="false">
      <c r="A475" s="42" t="n">
        <v>2</v>
      </c>
      <c r="B475" s="42" t="n">
        <v>114</v>
      </c>
      <c r="C475" s="42"/>
      <c r="F475" s="0"/>
      <c r="G475" s="0"/>
      <c r="H475" s="0"/>
      <c r="AMJ475" s="0"/>
    </row>
    <row r="476" s="43" customFormat="true" ht="13.8" hidden="false" customHeight="false" outlineLevel="0" collapsed="false">
      <c r="A476" s="42" t="n">
        <v>2</v>
      </c>
      <c r="B476" s="42" t="n">
        <v>115</v>
      </c>
      <c r="C476" s="42" t="n">
        <v>2</v>
      </c>
      <c r="D476" s="43" t="s">
        <v>659</v>
      </c>
      <c r="E476" s="43" t="s">
        <v>1322</v>
      </c>
      <c r="F476" s="0" t="n">
        <v>4</v>
      </c>
      <c r="G476" s="0" t="n">
        <v>52</v>
      </c>
      <c r="H476" s="0" t="n">
        <v>51</v>
      </c>
      <c r="AMJ476" s="0"/>
    </row>
    <row r="477" s="43" customFormat="true" ht="13.8" hidden="false" customHeight="false" outlineLevel="0" collapsed="false">
      <c r="A477" s="42" t="n">
        <v>2</v>
      </c>
      <c r="B477" s="42" t="n">
        <v>116</v>
      </c>
      <c r="C477" s="42" t="n">
        <v>2</v>
      </c>
      <c r="D477" s="43" t="s">
        <v>651</v>
      </c>
      <c r="E477" s="43" t="s">
        <v>1323</v>
      </c>
      <c r="F477" s="0" t="n">
        <v>4</v>
      </c>
      <c r="G477" s="0" t="n">
        <v>83</v>
      </c>
      <c r="H477" s="0" t="n">
        <v>82</v>
      </c>
      <c r="AMJ477" s="0"/>
    </row>
    <row r="478" s="43" customFormat="true" ht="13.8" hidden="false" customHeight="false" outlineLevel="0" collapsed="false">
      <c r="A478" s="42" t="n">
        <v>2</v>
      </c>
      <c r="B478" s="42" t="n">
        <v>117</v>
      </c>
      <c r="C478" s="42"/>
      <c r="F478" s="0"/>
      <c r="G478" s="0"/>
      <c r="H478" s="0"/>
      <c r="AMJ478" s="0"/>
    </row>
    <row r="479" s="43" customFormat="true" ht="13.8" hidden="false" customHeight="false" outlineLevel="0" collapsed="false">
      <c r="A479" s="42" t="n">
        <v>2</v>
      </c>
      <c r="B479" s="42" t="n">
        <v>118</v>
      </c>
      <c r="C479" s="42"/>
      <c r="F479" s="0"/>
      <c r="G479" s="0"/>
      <c r="H479" s="0"/>
      <c r="AMJ479" s="0"/>
    </row>
    <row r="480" s="43" customFormat="true" ht="13.8" hidden="false" customHeight="false" outlineLevel="0" collapsed="false">
      <c r="A480" s="42" t="n">
        <v>2</v>
      </c>
      <c r="B480" s="42" t="n">
        <v>119</v>
      </c>
      <c r="C480" s="42" t="n">
        <v>2</v>
      </c>
      <c r="D480" s="43" t="s">
        <v>600</v>
      </c>
      <c r="E480" s="43" t="s">
        <v>1324</v>
      </c>
      <c r="F480" s="0" t="n">
        <v>5</v>
      </c>
      <c r="G480" s="0" t="n">
        <v>6</v>
      </c>
      <c r="H480" s="0" t="n">
        <v>91</v>
      </c>
      <c r="AMJ480" s="0"/>
    </row>
    <row r="481" s="43" customFormat="true" ht="13.8" hidden="false" customHeight="false" outlineLevel="0" collapsed="false">
      <c r="A481" s="42" t="n">
        <v>2</v>
      </c>
      <c r="B481" s="42" t="n">
        <v>120</v>
      </c>
      <c r="C481" s="42" t="n">
        <v>2</v>
      </c>
      <c r="D481" s="43" t="s">
        <v>602</v>
      </c>
      <c r="E481" s="43" t="s">
        <v>1325</v>
      </c>
      <c r="F481" s="0" t="n">
        <v>5</v>
      </c>
      <c r="G481" s="0" t="n">
        <v>5</v>
      </c>
      <c r="H481" s="0" t="n">
        <v>90</v>
      </c>
      <c r="AMJ481" s="0"/>
    </row>
    <row r="482" s="43" customFormat="true" ht="13.8" hidden="false" customHeight="false" outlineLevel="0" collapsed="false">
      <c r="A482" s="42" t="n">
        <v>2</v>
      </c>
      <c r="B482" s="42" t="n">
        <v>121</v>
      </c>
      <c r="C482" s="42"/>
      <c r="F482" s="0"/>
      <c r="G482" s="0"/>
      <c r="H482" s="0"/>
      <c r="AMJ482" s="0"/>
    </row>
    <row r="483" s="43" customFormat="true" ht="13.8" hidden="false" customHeight="false" outlineLevel="0" collapsed="false">
      <c r="A483" s="42" t="n">
        <v>2</v>
      </c>
      <c r="B483" s="42" t="n">
        <v>122</v>
      </c>
      <c r="C483" s="42"/>
      <c r="F483" s="0"/>
      <c r="G483" s="0"/>
      <c r="H483" s="0"/>
      <c r="AMJ483" s="0"/>
    </row>
    <row r="484" s="43" customFormat="true" ht="13.8" hidden="false" customHeight="false" outlineLevel="0" collapsed="false">
      <c r="A484" s="42" t="n">
        <v>2</v>
      </c>
      <c r="B484" s="42" t="n">
        <v>123</v>
      </c>
      <c r="C484" s="42"/>
      <c r="F484" s="0"/>
      <c r="G484" s="0"/>
      <c r="H484" s="0"/>
      <c r="AMJ484" s="0"/>
    </row>
    <row r="485" s="43" customFormat="true" ht="13.8" hidden="false" customHeight="false" outlineLevel="0" collapsed="false">
      <c r="A485" s="42" t="n">
        <v>2</v>
      </c>
      <c r="B485" s="42" t="n">
        <v>124</v>
      </c>
      <c r="C485" s="42"/>
      <c r="F485" s="0"/>
      <c r="G485" s="0"/>
      <c r="H485" s="0"/>
      <c r="AMJ485" s="0"/>
    </row>
    <row r="486" s="43" customFormat="true" ht="13.8" hidden="false" customHeight="false" outlineLevel="0" collapsed="false">
      <c r="A486" s="42" t="n">
        <v>2</v>
      </c>
      <c r="B486" s="42" t="n">
        <v>125</v>
      </c>
      <c r="C486" s="42"/>
      <c r="F486" s="0"/>
      <c r="G486" s="0"/>
      <c r="H486" s="0"/>
      <c r="AMJ486" s="0"/>
    </row>
    <row r="487" s="43" customFormat="true" ht="13.8" hidden="false" customHeight="false" outlineLevel="0" collapsed="false">
      <c r="A487" s="42" t="n">
        <v>2</v>
      </c>
      <c r="B487" s="42" t="n">
        <v>126</v>
      </c>
      <c r="C487" s="42"/>
      <c r="F487" s="0"/>
      <c r="G487" s="0"/>
      <c r="H487" s="0"/>
      <c r="AMJ487" s="0"/>
    </row>
    <row r="488" s="43" customFormat="true" ht="13.8" hidden="false" customHeight="false" outlineLevel="0" collapsed="false">
      <c r="A488" s="42" t="n">
        <v>2</v>
      </c>
      <c r="B488" s="42" t="n">
        <v>127</v>
      </c>
      <c r="C488" s="42" t="n">
        <v>2</v>
      </c>
      <c r="D488" s="43" t="s">
        <v>649</v>
      </c>
      <c r="E488" s="43" t="s">
        <v>1326</v>
      </c>
      <c r="F488" s="0" t="n">
        <v>4</v>
      </c>
      <c r="G488" s="0" t="n">
        <v>60</v>
      </c>
      <c r="H488" s="0" t="n">
        <v>59</v>
      </c>
      <c r="AMJ488" s="0"/>
    </row>
    <row r="489" s="43" customFormat="true" ht="13.8" hidden="false" customHeight="false" outlineLevel="0" collapsed="false">
      <c r="A489" s="42" t="n">
        <v>2</v>
      </c>
      <c r="B489" s="42" t="n">
        <v>128</v>
      </c>
      <c r="C489" s="42" t="n">
        <v>2</v>
      </c>
      <c r="D489" s="43" t="s">
        <v>661</v>
      </c>
      <c r="E489" s="43" t="s">
        <v>1327</v>
      </c>
      <c r="F489" s="0" t="n">
        <v>4</v>
      </c>
      <c r="G489" s="0" t="n">
        <v>53</v>
      </c>
      <c r="H489" s="0" t="n">
        <v>52</v>
      </c>
      <c r="AMJ489" s="0"/>
    </row>
    <row r="490" s="43" customFormat="true" ht="13.8" hidden="false" customHeight="false" outlineLevel="0" collapsed="false">
      <c r="A490" s="42" t="n">
        <v>2</v>
      </c>
      <c r="B490" s="42" t="n">
        <v>129</v>
      </c>
      <c r="C490" s="42"/>
      <c r="F490" s="0"/>
      <c r="G490" s="0"/>
      <c r="H490" s="0"/>
      <c r="AMJ490" s="0"/>
    </row>
    <row r="491" s="43" customFormat="true" ht="13.8" hidden="false" customHeight="false" outlineLevel="0" collapsed="false">
      <c r="A491" s="42" t="n">
        <v>2</v>
      </c>
      <c r="B491" s="42" t="n">
        <v>130</v>
      </c>
      <c r="C491" s="42"/>
      <c r="F491" s="0"/>
      <c r="G491" s="0"/>
      <c r="H491" s="0"/>
      <c r="AMJ491" s="0"/>
    </row>
    <row r="492" s="43" customFormat="true" ht="13.8" hidden="false" customHeight="false" outlineLevel="0" collapsed="false">
      <c r="A492" s="42" t="n">
        <v>2</v>
      </c>
      <c r="B492" s="42" t="n">
        <v>131</v>
      </c>
      <c r="C492" s="42" t="n">
        <v>2</v>
      </c>
      <c r="D492" s="43" t="s">
        <v>609</v>
      </c>
      <c r="E492" s="43" t="s">
        <v>1328</v>
      </c>
      <c r="F492" s="0" t="n">
        <v>5</v>
      </c>
      <c r="G492" s="0" t="n">
        <v>10</v>
      </c>
      <c r="H492" s="0" t="n">
        <v>95</v>
      </c>
      <c r="AMJ492" s="0"/>
    </row>
    <row r="493" s="43" customFormat="true" ht="13.8" hidden="false" customHeight="false" outlineLevel="0" collapsed="false">
      <c r="A493" s="42" t="n">
        <v>2</v>
      </c>
      <c r="B493" s="42" t="n">
        <v>132</v>
      </c>
      <c r="C493" s="42" t="n">
        <v>2</v>
      </c>
      <c r="D493" s="43" t="s">
        <v>611</v>
      </c>
      <c r="E493" s="43" t="s">
        <v>1329</v>
      </c>
      <c r="F493" s="0" t="n">
        <v>4</v>
      </c>
      <c r="G493" s="0" t="n">
        <v>78</v>
      </c>
      <c r="H493" s="0" t="n">
        <v>77</v>
      </c>
      <c r="AMJ493" s="0"/>
    </row>
    <row r="494" s="43" customFormat="true" ht="13.8" hidden="false" customHeight="false" outlineLevel="0" collapsed="false">
      <c r="A494" s="42" t="n">
        <v>2</v>
      </c>
      <c r="B494" s="42" t="n">
        <v>133</v>
      </c>
      <c r="C494" s="42"/>
      <c r="F494" s="0"/>
      <c r="G494" s="0"/>
      <c r="H494" s="0"/>
      <c r="AMJ494" s="0"/>
    </row>
    <row r="495" s="43" customFormat="true" ht="13.8" hidden="false" customHeight="false" outlineLevel="0" collapsed="false">
      <c r="A495" s="42" t="n">
        <v>2</v>
      </c>
      <c r="B495" s="42" t="n">
        <v>134</v>
      </c>
      <c r="C495" s="42"/>
      <c r="F495" s="0"/>
      <c r="G495" s="0"/>
      <c r="H495" s="0"/>
      <c r="AMJ495" s="0"/>
    </row>
    <row r="496" s="43" customFormat="true" ht="13.8" hidden="false" customHeight="false" outlineLevel="0" collapsed="false">
      <c r="A496" s="42" t="n">
        <v>2</v>
      </c>
      <c r="B496" s="42" t="n">
        <v>135</v>
      </c>
      <c r="C496" s="42"/>
      <c r="F496" s="0"/>
      <c r="G496" s="0"/>
      <c r="H496" s="0"/>
      <c r="AMJ496" s="0"/>
    </row>
    <row r="497" s="43" customFormat="true" ht="13.8" hidden="false" customHeight="false" outlineLevel="0" collapsed="false">
      <c r="A497" s="42" t="n">
        <v>2</v>
      </c>
      <c r="B497" s="42" t="n">
        <v>136</v>
      </c>
      <c r="C497" s="42"/>
      <c r="F497" s="0"/>
      <c r="G497" s="0"/>
      <c r="H497" s="0"/>
      <c r="AMJ497" s="0"/>
    </row>
    <row r="498" s="43" customFormat="true" ht="13.8" hidden="false" customHeight="false" outlineLevel="0" collapsed="false">
      <c r="A498" s="42" t="n">
        <v>2</v>
      </c>
      <c r="B498" s="42" t="n">
        <v>137</v>
      </c>
      <c r="C498" s="42"/>
      <c r="F498" s="0"/>
      <c r="G498" s="0"/>
      <c r="H498" s="0"/>
      <c r="AMJ498" s="0"/>
    </row>
    <row r="499" s="43" customFormat="true" ht="13.8" hidden="false" customHeight="false" outlineLevel="0" collapsed="false">
      <c r="A499" s="42" t="n">
        <v>2</v>
      </c>
      <c r="B499" s="42" t="n">
        <v>138</v>
      </c>
      <c r="C499" s="42"/>
      <c r="F499" s="0"/>
      <c r="G499" s="0"/>
      <c r="H499" s="0"/>
      <c r="AMJ499" s="0"/>
    </row>
    <row r="500" s="43" customFormat="true" ht="13.8" hidden="false" customHeight="false" outlineLevel="0" collapsed="false">
      <c r="A500" s="42" t="n">
        <v>2</v>
      </c>
      <c r="B500" s="42" t="n">
        <v>139</v>
      </c>
      <c r="C500" s="42" t="n">
        <v>2</v>
      </c>
      <c r="D500" s="43" t="s">
        <v>669</v>
      </c>
      <c r="E500" s="43" t="s">
        <v>1330</v>
      </c>
      <c r="F500" s="0" t="n">
        <v>4</v>
      </c>
      <c r="G500" s="0" t="n">
        <v>61</v>
      </c>
      <c r="H500" s="0" t="n">
        <v>60</v>
      </c>
      <c r="AMJ500" s="0"/>
    </row>
    <row r="501" s="43" customFormat="true" ht="13.8" hidden="false" customHeight="false" outlineLevel="0" collapsed="false">
      <c r="A501" s="42" t="n">
        <v>2</v>
      </c>
      <c r="B501" s="42" t="n">
        <v>140</v>
      </c>
      <c r="C501" s="42" t="n">
        <v>2</v>
      </c>
      <c r="D501" s="43" t="s">
        <v>657</v>
      </c>
      <c r="E501" s="43" t="s">
        <v>1331</v>
      </c>
      <c r="F501" s="0" t="n">
        <v>4</v>
      </c>
      <c r="G501" s="0" t="n">
        <v>58</v>
      </c>
      <c r="H501" s="0" t="n">
        <v>57</v>
      </c>
      <c r="AMJ501" s="0"/>
    </row>
    <row r="502" s="43" customFormat="true" ht="13.8" hidden="false" customHeight="false" outlineLevel="0" collapsed="false">
      <c r="A502" s="42" t="n">
        <v>2</v>
      </c>
      <c r="B502" s="42" t="n">
        <v>141</v>
      </c>
      <c r="C502" s="42"/>
      <c r="F502" s="0"/>
      <c r="G502" s="0"/>
      <c r="H502" s="0"/>
      <c r="AMJ502" s="0"/>
    </row>
    <row r="503" s="43" customFormat="true" ht="13.8" hidden="false" customHeight="false" outlineLevel="0" collapsed="false">
      <c r="A503" s="42" t="n">
        <v>2</v>
      </c>
      <c r="B503" s="42" t="n">
        <v>142</v>
      </c>
      <c r="C503" s="42"/>
      <c r="F503" s="0"/>
      <c r="G503" s="0"/>
      <c r="H503" s="0"/>
      <c r="AMJ503" s="0"/>
    </row>
    <row r="504" s="43" customFormat="true" ht="13.8" hidden="false" customHeight="false" outlineLevel="0" collapsed="false">
      <c r="A504" s="42" t="n">
        <v>2</v>
      </c>
      <c r="B504" s="42" t="n">
        <v>143</v>
      </c>
      <c r="C504" s="42" t="n">
        <v>2</v>
      </c>
      <c r="D504" s="43" t="s">
        <v>619</v>
      </c>
      <c r="E504" s="43" t="s">
        <v>1332</v>
      </c>
      <c r="F504" s="0" t="n">
        <v>5</v>
      </c>
      <c r="G504" s="0" t="n">
        <v>7</v>
      </c>
      <c r="H504" s="0" t="n">
        <v>92</v>
      </c>
      <c r="AMJ504" s="0"/>
    </row>
    <row r="505" s="43" customFormat="true" ht="13.8" hidden="false" customHeight="false" outlineLevel="0" collapsed="false">
      <c r="A505" s="42" t="n">
        <v>2</v>
      </c>
      <c r="B505" s="42" t="n">
        <v>144</v>
      </c>
      <c r="C505" s="42" t="n">
        <v>2</v>
      </c>
      <c r="D505" s="43" t="s">
        <v>621</v>
      </c>
      <c r="E505" s="43" t="s">
        <v>1333</v>
      </c>
      <c r="F505" s="0" t="n">
        <v>5</v>
      </c>
      <c r="G505" s="0" t="n">
        <v>2</v>
      </c>
      <c r="H505" s="0" t="n">
        <v>87</v>
      </c>
      <c r="AMJ505" s="0"/>
    </row>
    <row r="506" s="43" customFormat="true" ht="13.8" hidden="false" customHeight="false" outlineLevel="0" collapsed="false">
      <c r="A506" s="42" t="n">
        <v>2</v>
      </c>
      <c r="B506" s="42" t="n">
        <v>145</v>
      </c>
      <c r="C506" s="42" t="n">
        <v>2</v>
      </c>
      <c r="D506" s="43" t="s">
        <v>671</v>
      </c>
      <c r="E506" s="43" t="s">
        <v>1334</v>
      </c>
      <c r="F506" s="0" t="n">
        <v>5</v>
      </c>
      <c r="G506" s="0" t="n">
        <v>14</v>
      </c>
      <c r="H506" s="0" t="n">
        <v>99</v>
      </c>
      <c r="AMJ506" s="0"/>
    </row>
    <row r="507" s="43" customFormat="true" ht="13.8" hidden="false" customHeight="false" outlineLevel="0" collapsed="false">
      <c r="A507" s="42" t="n">
        <v>2</v>
      </c>
      <c r="B507" s="42" t="n">
        <v>146</v>
      </c>
      <c r="C507" s="42" t="n">
        <v>2</v>
      </c>
      <c r="D507" s="43" t="s">
        <v>673</v>
      </c>
      <c r="E507" s="43" t="s">
        <v>1335</v>
      </c>
      <c r="F507" s="0" t="n">
        <v>4</v>
      </c>
      <c r="G507" s="0" t="n">
        <v>59</v>
      </c>
      <c r="H507" s="0" t="n">
        <v>58</v>
      </c>
      <c r="AMJ507" s="0"/>
    </row>
    <row r="508" s="43" customFormat="true" ht="13.8" hidden="false" customHeight="false" outlineLevel="0" collapsed="false">
      <c r="A508" s="42" t="n">
        <v>2</v>
      </c>
      <c r="B508" s="42" t="n">
        <v>147</v>
      </c>
      <c r="C508" s="42"/>
      <c r="F508" s="0"/>
      <c r="G508" s="0"/>
      <c r="H508" s="0"/>
      <c r="AMJ508" s="0"/>
    </row>
    <row r="509" s="43" customFormat="true" ht="13.8" hidden="false" customHeight="false" outlineLevel="0" collapsed="false">
      <c r="A509" s="42" t="n">
        <v>2</v>
      </c>
      <c r="B509" s="42" t="n">
        <v>148</v>
      </c>
      <c r="C509" s="42"/>
      <c r="F509" s="0"/>
      <c r="G509" s="0"/>
      <c r="H509" s="0"/>
      <c r="AMJ509" s="0"/>
    </row>
    <row r="510" s="43" customFormat="true" ht="13.8" hidden="false" customHeight="false" outlineLevel="0" collapsed="false">
      <c r="A510" s="42" t="n">
        <v>2</v>
      </c>
      <c r="B510" s="42" t="n">
        <v>149</v>
      </c>
      <c r="C510" s="42" t="n">
        <v>2</v>
      </c>
      <c r="D510" s="43" t="s">
        <v>627</v>
      </c>
      <c r="E510" s="43" t="s">
        <v>1336</v>
      </c>
      <c r="F510" s="0" t="n">
        <v>5</v>
      </c>
      <c r="G510" s="0" t="n">
        <v>3</v>
      </c>
      <c r="H510" s="0" t="n">
        <v>88</v>
      </c>
      <c r="AMJ510" s="0"/>
    </row>
    <row r="511" s="43" customFormat="true" ht="13.8" hidden="false" customHeight="false" outlineLevel="0" collapsed="false">
      <c r="A511" s="42" t="n">
        <v>2</v>
      </c>
      <c r="B511" s="42" t="n">
        <v>150</v>
      </c>
      <c r="C511" s="42" t="n">
        <v>2</v>
      </c>
      <c r="D511" s="43" t="s">
        <v>629</v>
      </c>
      <c r="E511" s="43" t="s">
        <v>1337</v>
      </c>
      <c r="F511" s="0" t="n">
        <v>5</v>
      </c>
      <c r="G511" s="0" t="n">
        <v>11</v>
      </c>
      <c r="H511" s="0" t="n">
        <v>96</v>
      </c>
      <c r="AMJ511" s="0"/>
    </row>
    <row r="512" s="43" customFormat="true" ht="13.8" hidden="false" customHeight="false" outlineLevel="0" collapsed="false">
      <c r="A512" s="42" t="n">
        <v>2</v>
      </c>
      <c r="B512" s="42" t="n">
        <v>151</v>
      </c>
      <c r="C512" s="42"/>
      <c r="F512" s="0"/>
      <c r="G512" s="0"/>
      <c r="H512" s="0"/>
      <c r="AMJ512" s="0"/>
    </row>
    <row r="513" s="43" customFormat="true" ht="13.8" hidden="false" customHeight="false" outlineLevel="0" collapsed="false">
      <c r="A513" s="42" t="n">
        <v>2</v>
      </c>
      <c r="B513" s="42" t="n">
        <v>152</v>
      </c>
      <c r="C513" s="42"/>
      <c r="F513" s="0"/>
      <c r="G513" s="0"/>
      <c r="H513" s="0"/>
      <c r="AMJ513" s="0"/>
    </row>
    <row r="514" s="43" customFormat="true" ht="13.8" hidden="false" customHeight="false" outlineLevel="0" collapsed="false">
      <c r="A514" s="42" t="n">
        <v>2</v>
      </c>
      <c r="B514" s="42" t="n">
        <v>153</v>
      </c>
      <c r="C514" s="42"/>
      <c r="F514" s="0"/>
      <c r="G514" s="0"/>
      <c r="H514" s="0"/>
      <c r="AMJ514" s="0"/>
    </row>
    <row r="515" s="43" customFormat="true" ht="13.8" hidden="false" customHeight="false" outlineLevel="0" collapsed="false">
      <c r="A515" s="42" t="n">
        <v>2</v>
      </c>
      <c r="B515" s="42" t="n">
        <v>154</v>
      </c>
      <c r="C515" s="42"/>
      <c r="F515" s="0"/>
      <c r="G515" s="0"/>
      <c r="H515" s="0"/>
      <c r="AMJ515" s="0"/>
    </row>
    <row r="516" s="43" customFormat="true" ht="13.8" hidden="false" customHeight="false" outlineLevel="0" collapsed="false">
      <c r="A516" s="42" t="n">
        <v>2</v>
      </c>
      <c r="B516" s="42" t="n">
        <v>155</v>
      </c>
      <c r="C516" s="42"/>
      <c r="F516" s="0"/>
      <c r="G516" s="0"/>
      <c r="H516" s="0"/>
      <c r="AMJ516" s="0"/>
    </row>
    <row r="517" s="43" customFormat="true" ht="13.8" hidden="false" customHeight="false" outlineLevel="0" collapsed="false">
      <c r="A517" s="42" t="n">
        <v>2</v>
      </c>
      <c r="B517" s="42" t="n">
        <v>156</v>
      </c>
      <c r="C517" s="42"/>
      <c r="F517" s="0"/>
      <c r="G517" s="0"/>
      <c r="H517" s="0"/>
      <c r="AMJ517" s="0"/>
    </row>
    <row r="518" s="43" customFormat="true" ht="13.8" hidden="false" customHeight="false" outlineLevel="0" collapsed="false">
      <c r="A518" s="42" t="n">
        <v>2</v>
      </c>
      <c r="B518" s="42" t="n">
        <v>157</v>
      </c>
      <c r="C518" s="42"/>
      <c r="F518" s="0"/>
      <c r="G518" s="0"/>
      <c r="H518" s="0"/>
      <c r="AMJ518" s="0"/>
    </row>
    <row r="519" s="43" customFormat="true" ht="13.8" hidden="false" customHeight="false" outlineLevel="0" collapsed="false">
      <c r="A519" s="42" t="n">
        <v>2</v>
      </c>
      <c r="B519" s="42" t="n">
        <v>158</v>
      </c>
      <c r="C519" s="42"/>
      <c r="F519" s="0"/>
      <c r="G519" s="0"/>
      <c r="H519" s="0"/>
      <c r="AMJ519" s="0"/>
    </row>
    <row r="520" s="43" customFormat="true" ht="13.8" hidden="false" customHeight="false" outlineLevel="0" collapsed="false">
      <c r="A520" s="42" t="n">
        <v>2</v>
      </c>
      <c r="B520" s="42" t="n">
        <v>159</v>
      </c>
      <c r="C520" s="42"/>
      <c r="F520" s="0"/>
      <c r="G520" s="0"/>
      <c r="H520" s="0"/>
      <c r="AMJ520" s="0"/>
    </row>
    <row r="521" s="43" customFormat="true" ht="13.8" hidden="false" customHeight="false" outlineLevel="0" collapsed="false">
      <c r="A521" s="42" t="n">
        <v>2</v>
      </c>
      <c r="B521" s="42" t="n">
        <v>160</v>
      </c>
      <c r="C521" s="42"/>
      <c r="F521" s="0"/>
      <c r="G521" s="0"/>
      <c r="H521" s="0"/>
      <c r="AMJ521" s="0"/>
    </row>
    <row r="522" s="43" customFormat="true" ht="13.8" hidden="false" customHeight="false" outlineLevel="0" collapsed="false">
      <c r="A522" s="42" t="n">
        <v>2</v>
      </c>
      <c r="B522" s="42" t="n">
        <v>161</v>
      </c>
      <c r="C522" s="42"/>
      <c r="F522" s="0"/>
      <c r="G522" s="0"/>
      <c r="H522" s="0"/>
      <c r="AMJ522" s="0"/>
    </row>
    <row r="523" s="43" customFormat="true" ht="13.8" hidden="false" customHeight="false" outlineLevel="0" collapsed="false">
      <c r="A523" s="42" t="n">
        <v>2</v>
      </c>
      <c r="B523" s="42" t="n">
        <v>162</v>
      </c>
      <c r="C523" s="42"/>
      <c r="F523" s="0"/>
      <c r="G523" s="0"/>
      <c r="H523" s="0"/>
      <c r="AMJ523" s="0"/>
    </row>
    <row r="524" s="43" customFormat="true" ht="13.8" hidden="false" customHeight="false" outlineLevel="0" collapsed="false">
      <c r="A524" s="42" t="n">
        <v>2</v>
      </c>
      <c r="B524" s="42" t="n">
        <v>163</v>
      </c>
      <c r="C524" s="42"/>
      <c r="F524" s="0"/>
      <c r="G524" s="0"/>
      <c r="H524" s="0"/>
      <c r="AMJ524" s="0"/>
    </row>
    <row r="525" s="43" customFormat="true" ht="13.8" hidden="false" customHeight="false" outlineLevel="0" collapsed="false">
      <c r="A525" s="42" t="n">
        <v>2</v>
      </c>
      <c r="B525" s="42" t="n">
        <v>164</v>
      </c>
      <c r="C525" s="42"/>
      <c r="F525" s="0"/>
      <c r="G525" s="0"/>
      <c r="H525" s="0"/>
      <c r="AMJ525" s="0"/>
    </row>
    <row r="526" s="43" customFormat="true" ht="13.8" hidden="false" customHeight="false" outlineLevel="0" collapsed="false">
      <c r="A526" s="42" t="n">
        <v>2</v>
      </c>
      <c r="B526" s="42" t="n">
        <v>165</v>
      </c>
      <c r="C526" s="42"/>
      <c r="F526" s="0"/>
      <c r="G526" s="0"/>
      <c r="H526" s="0"/>
      <c r="AMJ526" s="0"/>
    </row>
    <row r="527" s="43" customFormat="true" ht="13.8" hidden="false" customHeight="false" outlineLevel="0" collapsed="false">
      <c r="A527" s="42" t="n">
        <v>2</v>
      </c>
      <c r="B527" s="42" t="n">
        <v>166</v>
      </c>
      <c r="C527" s="42"/>
      <c r="F527" s="0"/>
      <c r="G527" s="0"/>
      <c r="H527" s="0"/>
      <c r="AMJ527" s="0"/>
    </row>
    <row r="528" s="43" customFormat="true" ht="13.8" hidden="false" customHeight="false" outlineLevel="0" collapsed="false">
      <c r="A528" s="42" t="n">
        <v>2</v>
      </c>
      <c r="B528" s="42" t="n">
        <v>167</v>
      </c>
      <c r="C528" s="42"/>
      <c r="F528" s="0"/>
      <c r="G528" s="0"/>
      <c r="H528" s="0"/>
      <c r="AMJ528" s="0"/>
    </row>
    <row r="529" s="43" customFormat="true" ht="13.8" hidden="false" customHeight="false" outlineLevel="0" collapsed="false">
      <c r="A529" s="42" t="n">
        <v>2</v>
      </c>
      <c r="B529" s="42" t="n">
        <v>168</v>
      </c>
      <c r="C529" s="42"/>
      <c r="F529" s="0"/>
      <c r="G529" s="0"/>
      <c r="H529" s="0"/>
      <c r="AMJ529" s="0"/>
    </row>
    <row r="530" s="43" customFormat="true" ht="13.8" hidden="false" customHeight="false" outlineLevel="0" collapsed="false">
      <c r="A530" s="42" t="n">
        <v>2</v>
      </c>
      <c r="B530" s="42" t="n">
        <v>169</v>
      </c>
      <c r="C530" s="42" t="n">
        <v>2</v>
      </c>
      <c r="D530" s="43" t="s">
        <v>665</v>
      </c>
      <c r="E530" s="43" t="s">
        <v>1338</v>
      </c>
      <c r="F530" s="0" t="n">
        <v>4</v>
      </c>
      <c r="G530" s="0" t="n">
        <v>64</v>
      </c>
      <c r="H530" s="0" t="n">
        <v>63</v>
      </c>
      <c r="AMJ530" s="0"/>
    </row>
    <row r="531" s="43" customFormat="true" ht="13.8" hidden="false" customHeight="false" outlineLevel="0" collapsed="false">
      <c r="A531" s="42" t="n">
        <v>2</v>
      </c>
      <c r="B531" s="42" t="n">
        <v>170</v>
      </c>
      <c r="C531" s="42" t="n">
        <v>2</v>
      </c>
      <c r="D531" s="43" t="s">
        <v>667</v>
      </c>
      <c r="E531" s="43" t="s">
        <v>1339</v>
      </c>
      <c r="F531" s="0" t="n">
        <v>4</v>
      </c>
      <c r="G531" s="0" t="n">
        <v>69</v>
      </c>
      <c r="H531" s="0" t="n">
        <v>68</v>
      </c>
      <c r="AMJ531" s="0"/>
    </row>
    <row r="532" s="43" customFormat="true" ht="13.8" hidden="false" customHeight="false" outlineLevel="0" collapsed="false">
      <c r="A532" s="42" t="n">
        <v>2</v>
      </c>
      <c r="B532" s="42" t="n">
        <v>171</v>
      </c>
      <c r="C532" s="42" t="n">
        <v>2</v>
      </c>
      <c r="D532" s="43" t="s">
        <v>655</v>
      </c>
      <c r="E532" s="43" t="s">
        <v>1340</v>
      </c>
      <c r="F532" s="0" t="n">
        <v>4</v>
      </c>
      <c r="G532" s="0" t="n">
        <v>73</v>
      </c>
      <c r="H532" s="0" t="n">
        <v>72</v>
      </c>
      <c r="AMJ532" s="0"/>
    </row>
    <row r="533" s="43" customFormat="true" ht="13.8" hidden="false" customHeight="false" outlineLevel="0" collapsed="false">
      <c r="A533" s="42" t="n">
        <v>2</v>
      </c>
      <c r="B533" s="42" t="n">
        <v>172</v>
      </c>
      <c r="C533" s="42" t="n">
        <v>2</v>
      </c>
      <c r="D533" s="43" t="s">
        <v>647</v>
      </c>
      <c r="E533" s="43" t="s">
        <v>1341</v>
      </c>
      <c r="F533" s="0" t="n">
        <v>4</v>
      </c>
      <c r="G533" s="0" t="n">
        <v>72</v>
      </c>
      <c r="H533" s="0" t="n">
        <v>71</v>
      </c>
      <c r="AMJ533" s="0"/>
    </row>
    <row r="534" s="43" customFormat="true" ht="13.8" hidden="false" customHeight="false" outlineLevel="0" collapsed="false">
      <c r="A534" s="42" t="n">
        <v>2</v>
      </c>
      <c r="B534" s="42" t="n">
        <v>173</v>
      </c>
      <c r="C534" s="42" t="n">
        <v>2</v>
      </c>
      <c r="D534" s="43" t="s">
        <v>636</v>
      </c>
      <c r="E534" s="43" t="s">
        <v>1342</v>
      </c>
      <c r="F534" s="0" t="n">
        <v>4</v>
      </c>
      <c r="G534" s="0" t="n">
        <v>71</v>
      </c>
      <c r="H534" s="0" t="n">
        <v>70</v>
      </c>
      <c r="AMJ534" s="0"/>
    </row>
    <row r="535" s="43" customFormat="true" ht="13.8" hidden="false" customHeight="false" outlineLevel="0" collapsed="false">
      <c r="A535" s="42" t="n">
        <v>2</v>
      </c>
      <c r="B535" s="42" t="n">
        <v>174</v>
      </c>
      <c r="C535" s="42" t="n">
        <v>2</v>
      </c>
      <c r="D535" s="43" t="s">
        <v>638</v>
      </c>
      <c r="E535" s="43" t="s">
        <v>1343</v>
      </c>
      <c r="F535" s="0" t="n">
        <v>4</v>
      </c>
      <c r="G535" s="0" t="n">
        <v>70</v>
      </c>
      <c r="H535" s="0" t="n">
        <v>69</v>
      </c>
      <c r="AMJ535" s="0"/>
    </row>
    <row r="536" s="43" customFormat="true" ht="13.8" hidden="false" customHeight="false" outlineLevel="0" collapsed="false">
      <c r="A536" s="42" t="n">
        <v>2</v>
      </c>
      <c r="B536" s="42" t="n">
        <v>175</v>
      </c>
      <c r="C536" s="42"/>
      <c r="F536" s="0"/>
      <c r="G536" s="0"/>
      <c r="H536" s="0"/>
      <c r="AMJ536" s="0"/>
    </row>
    <row r="537" s="43" customFormat="true" ht="13.8" hidden="false" customHeight="false" outlineLevel="0" collapsed="false">
      <c r="A537" s="42" t="n">
        <v>2</v>
      </c>
      <c r="B537" s="42" t="n">
        <v>176</v>
      </c>
      <c r="C537" s="42"/>
      <c r="F537" s="0"/>
      <c r="G537" s="0"/>
      <c r="H537" s="0"/>
      <c r="AMJ537" s="0"/>
    </row>
    <row r="538" s="43" customFormat="true" ht="13.8" hidden="false" customHeight="false" outlineLevel="0" collapsed="false">
      <c r="A538" s="42" t="n">
        <v>2</v>
      </c>
      <c r="B538" s="42" t="n">
        <v>177</v>
      </c>
      <c r="C538" s="42" t="n">
        <v>2</v>
      </c>
      <c r="D538" s="43" t="s">
        <v>653</v>
      </c>
      <c r="E538" s="43" t="s">
        <v>1344</v>
      </c>
      <c r="F538" s="0" t="n">
        <v>4</v>
      </c>
      <c r="G538" s="0" t="n">
        <v>67</v>
      </c>
      <c r="H538" s="0" t="n">
        <v>66</v>
      </c>
      <c r="AMJ538" s="0"/>
    </row>
    <row r="539" s="43" customFormat="true" ht="13.8" hidden="false" customHeight="false" outlineLevel="0" collapsed="false">
      <c r="A539" s="42" t="n">
        <v>2</v>
      </c>
      <c r="B539" s="42" t="n">
        <v>178</v>
      </c>
      <c r="C539" s="42" t="n">
        <v>2</v>
      </c>
      <c r="D539" s="43" t="s">
        <v>645</v>
      </c>
      <c r="E539" s="43" t="s">
        <v>1345</v>
      </c>
      <c r="F539" s="0" t="n">
        <v>4</v>
      </c>
      <c r="G539" s="0" t="n">
        <v>66</v>
      </c>
      <c r="H539" s="0" t="n">
        <v>65</v>
      </c>
      <c r="AMJ539" s="0"/>
    </row>
    <row r="540" s="43" customFormat="true" ht="13.8" hidden="false" customHeight="false" outlineLevel="0" collapsed="false">
      <c r="A540" s="42" t="n">
        <v>2</v>
      </c>
      <c r="B540" s="42" t="n">
        <v>179</v>
      </c>
      <c r="C540" s="42"/>
      <c r="F540" s="0"/>
      <c r="G540" s="0"/>
      <c r="H540" s="0"/>
      <c r="AMJ540" s="0"/>
    </row>
    <row r="541" s="43" customFormat="true" ht="13.8" hidden="false" customHeight="false" outlineLevel="0" collapsed="false">
      <c r="A541" s="42" t="n">
        <v>2</v>
      </c>
      <c r="B541" s="42" t="n">
        <v>180</v>
      </c>
      <c r="C541" s="42"/>
      <c r="F541" s="0"/>
      <c r="G541" s="0"/>
      <c r="H541" s="0"/>
      <c r="AMJ541" s="0"/>
    </row>
    <row r="542" s="43" customFormat="true" ht="13.8" hidden="false" customHeight="false" outlineLevel="0" collapsed="false">
      <c r="A542" s="42" t="n">
        <v>3</v>
      </c>
      <c r="B542" s="42" t="n">
        <v>1</v>
      </c>
      <c r="C542" s="42"/>
      <c r="F542" s="0"/>
      <c r="G542" s="0"/>
      <c r="H542" s="0"/>
      <c r="AMJ542" s="0"/>
    </row>
    <row r="543" s="43" customFormat="true" ht="13.8" hidden="false" customHeight="false" outlineLevel="0" collapsed="false">
      <c r="A543" s="42" t="n">
        <v>3</v>
      </c>
      <c r="B543" s="42" t="n">
        <v>2</v>
      </c>
      <c r="C543" s="42"/>
      <c r="F543" s="0"/>
      <c r="G543" s="0"/>
      <c r="H543" s="0"/>
      <c r="AMJ543" s="0"/>
    </row>
    <row r="544" s="43" customFormat="true" ht="13.8" hidden="false" customHeight="false" outlineLevel="0" collapsed="false">
      <c r="A544" s="42" t="n">
        <v>3</v>
      </c>
      <c r="B544" s="42" t="n">
        <v>3</v>
      </c>
      <c r="C544" s="42" t="n">
        <v>2</v>
      </c>
      <c r="D544" s="43" t="s">
        <v>788</v>
      </c>
      <c r="E544" s="43" t="s">
        <v>1346</v>
      </c>
      <c r="F544" s="0" t="n">
        <v>5</v>
      </c>
      <c r="G544" s="0" t="n">
        <v>59</v>
      </c>
      <c r="H544" s="0" t="n">
        <v>144</v>
      </c>
      <c r="AMJ544" s="0"/>
    </row>
    <row r="545" s="43" customFormat="true" ht="13.8" hidden="false" customHeight="false" outlineLevel="0" collapsed="false">
      <c r="A545" s="42" t="n">
        <v>3</v>
      </c>
      <c r="B545" s="42" t="n">
        <v>4</v>
      </c>
      <c r="C545" s="42" t="n">
        <v>2</v>
      </c>
      <c r="D545" s="43" t="s">
        <v>797</v>
      </c>
      <c r="E545" s="43" t="s">
        <v>1347</v>
      </c>
      <c r="F545" s="0" t="n">
        <v>5</v>
      </c>
      <c r="G545" s="0" t="n">
        <v>58</v>
      </c>
      <c r="H545" s="0" t="n">
        <v>143</v>
      </c>
      <c r="AMJ545" s="0"/>
    </row>
    <row r="546" s="43" customFormat="true" ht="13.8" hidden="false" customHeight="false" outlineLevel="0" collapsed="false">
      <c r="A546" s="42" t="n">
        <v>3</v>
      </c>
      <c r="B546" s="42" t="n">
        <v>5</v>
      </c>
      <c r="C546" s="42"/>
      <c r="F546" s="0"/>
      <c r="G546" s="0"/>
      <c r="H546" s="0"/>
      <c r="AMJ546" s="0"/>
    </row>
    <row r="547" s="43" customFormat="true" ht="13.8" hidden="false" customHeight="false" outlineLevel="0" collapsed="false">
      <c r="A547" s="42" t="n">
        <v>3</v>
      </c>
      <c r="B547" s="42" t="n">
        <v>6</v>
      </c>
      <c r="C547" s="42"/>
      <c r="F547" s="0"/>
      <c r="G547" s="0"/>
      <c r="H547" s="0"/>
      <c r="AMJ547" s="0"/>
    </row>
    <row r="548" s="43" customFormat="true" ht="13.8" hidden="false" customHeight="false" outlineLevel="0" collapsed="false">
      <c r="A548" s="42" t="n">
        <v>3</v>
      </c>
      <c r="B548" s="42" t="n">
        <v>7</v>
      </c>
      <c r="C548" s="42" t="n">
        <v>2</v>
      </c>
      <c r="D548" s="43" t="s">
        <v>776</v>
      </c>
      <c r="E548" s="43" t="s">
        <v>1348</v>
      </c>
      <c r="F548" s="0" t="n">
        <v>4</v>
      </c>
      <c r="G548" s="0" t="n">
        <v>65</v>
      </c>
      <c r="H548" s="0" t="n">
        <v>64</v>
      </c>
      <c r="AMJ548" s="0"/>
    </row>
    <row r="549" s="43" customFormat="true" ht="13.8" hidden="false" customHeight="false" outlineLevel="0" collapsed="false">
      <c r="A549" s="42" t="n">
        <v>3</v>
      </c>
      <c r="B549" s="42" t="n">
        <v>8</v>
      </c>
      <c r="C549" s="42" t="n">
        <v>2</v>
      </c>
      <c r="D549" s="43" t="s">
        <v>778</v>
      </c>
      <c r="E549" s="43" t="s">
        <v>1349</v>
      </c>
      <c r="F549" s="0" t="n">
        <v>5</v>
      </c>
      <c r="G549" s="0" t="n">
        <v>62</v>
      </c>
      <c r="H549" s="0" t="n">
        <v>147</v>
      </c>
      <c r="AMJ549" s="0"/>
    </row>
    <row r="550" s="43" customFormat="true" ht="13.8" hidden="false" customHeight="false" outlineLevel="0" collapsed="false">
      <c r="A550" s="42" t="n">
        <v>3</v>
      </c>
      <c r="B550" s="42" t="n">
        <v>9</v>
      </c>
      <c r="C550" s="42" t="n">
        <v>2</v>
      </c>
      <c r="D550" s="43" t="s">
        <v>786</v>
      </c>
      <c r="E550" s="43" t="s">
        <v>1350</v>
      </c>
      <c r="F550" s="0" t="n">
        <v>5</v>
      </c>
      <c r="G550" s="0" t="n">
        <v>61</v>
      </c>
      <c r="H550" s="0" t="n">
        <v>146</v>
      </c>
      <c r="AMJ550" s="0"/>
    </row>
    <row r="551" s="43" customFormat="true" ht="13.8" hidden="false" customHeight="false" outlineLevel="0" collapsed="false">
      <c r="A551" s="42" t="n">
        <v>3</v>
      </c>
      <c r="B551" s="42" t="n">
        <v>10</v>
      </c>
      <c r="C551" s="42" t="n">
        <v>2</v>
      </c>
      <c r="D551" s="43" t="s">
        <v>795</v>
      </c>
      <c r="E551" s="43" t="s">
        <v>1351</v>
      </c>
      <c r="F551" s="0" t="n">
        <v>5</v>
      </c>
      <c r="G551" s="0" t="n">
        <v>49</v>
      </c>
      <c r="H551" s="0" t="n">
        <v>134</v>
      </c>
      <c r="AMJ551" s="0"/>
    </row>
    <row r="552" s="43" customFormat="true" ht="13.8" hidden="false" customHeight="false" outlineLevel="0" collapsed="false">
      <c r="A552" s="42" t="n">
        <v>3</v>
      </c>
      <c r="B552" s="42" t="n">
        <v>11</v>
      </c>
      <c r="C552" s="42" t="n">
        <v>2</v>
      </c>
      <c r="D552" s="43" t="s">
        <v>805</v>
      </c>
      <c r="E552" s="43" t="s">
        <v>1352</v>
      </c>
      <c r="F552" s="0" t="n">
        <v>5</v>
      </c>
      <c r="G552" s="0" t="n">
        <v>56</v>
      </c>
      <c r="H552" s="0" t="n">
        <v>141</v>
      </c>
      <c r="AMJ552" s="0"/>
    </row>
    <row r="553" s="43" customFormat="true" ht="13.8" hidden="false" customHeight="false" outlineLevel="0" collapsed="false">
      <c r="A553" s="42" t="n">
        <v>3</v>
      </c>
      <c r="B553" s="42" t="n">
        <v>12</v>
      </c>
      <c r="C553" s="42" t="n">
        <v>2</v>
      </c>
      <c r="D553" s="43" t="s">
        <v>807</v>
      </c>
      <c r="E553" s="43" t="s">
        <v>1353</v>
      </c>
      <c r="F553" s="0" t="n">
        <v>5</v>
      </c>
      <c r="G553" s="0" t="n">
        <v>48</v>
      </c>
      <c r="H553" s="0" t="n">
        <v>133</v>
      </c>
      <c r="AMJ553" s="0"/>
    </row>
    <row r="554" s="43" customFormat="true" ht="13.8" hidden="false" customHeight="false" outlineLevel="0" collapsed="false">
      <c r="A554" s="42" t="n">
        <v>3</v>
      </c>
      <c r="B554" s="42" t="n">
        <v>13</v>
      </c>
      <c r="C554" s="42"/>
      <c r="F554" s="0"/>
      <c r="G554" s="0"/>
      <c r="H554" s="0"/>
      <c r="AMJ554" s="0"/>
    </row>
    <row r="555" s="43" customFormat="true" ht="13.8" hidden="false" customHeight="false" outlineLevel="0" collapsed="false">
      <c r="A555" s="42" t="n">
        <v>3</v>
      </c>
      <c r="B555" s="42" t="n">
        <v>14</v>
      </c>
      <c r="C555" s="42"/>
      <c r="F555" s="0"/>
      <c r="G555" s="0"/>
      <c r="H555" s="0"/>
      <c r="AMJ555" s="0"/>
    </row>
    <row r="556" s="43" customFormat="true" ht="13.8" hidden="false" customHeight="false" outlineLevel="0" collapsed="false">
      <c r="A556" s="42" t="n">
        <v>3</v>
      </c>
      <c r="B556" s="42" t="n">
        <v>15</v>
      </c>
      <c r="C556" s="42"/>
      <c r="F556" s="0"/>
      <c r="G556" s="0"/>
      <c r="H556" s="0"/>
      <c r="AMJ556" s="0"/>
    </row>
    <row r="557" s="43" customFormat="true" ht="13.8" hidden="false" customHeight="false" outlineLevel="0" collapsed="false">
      <c r="A557" s="42" t="n">
        <v>3</v>
      </c>
      <c r="B557" s="42" t="n">
        <v>16</v>
      </c>
      <c r="C557" s="42"/>
      <c r="F557" s="0"/>
      <c r="G557" s="0"/>
      <c r="H557" s="0"/>
      <c r="AMJ557" s="0"/>
    </row>
    <row r="558" s="43" customFormat="true" ht="13.8" hidden="false" customHeight="false" outlineLevel="0" collapsed="false">
      <c r="A558" s="42" t="n">
        <v>3</v>
      </c>
      <c r="B558" s="42" t="n">
        <v>17</v>
      </c>
      <c r="C558" s="42"/>
      <c r="F558" s="0"/>
      <c r="G558" s="0"/>
      <c r="H558" s="0"/>
      <c r="AMJ558" s="0"/>
    </row>
    <row r="559" s="43" customFormat="true" ht="13.8" hidden="false" customHeight="false" outlineLevel="0" collapsed="false">
      <c r="A559" s="42" t="n">
        <v>3</v>
      </c>
      <c r="B559" s="42" t="n">
        <v>18</v>
      </c>
      <c r="C559" s="42"/>
      <c r="F559" s="0"/>
      <c r="G559" s="0"/>
      <c r="H559" s="0"/>
      <c r="AMJ559" s="0"/>
    </row>
    <row r="560" s="43" customFormat="true" ht="13.8" hidden="false" customHeight="false" outlineLevel="0" collapsed="false">
      <c r="A560" s="42" t="n">
        <v>3</v>
      </c>
      <c r="B560" s="42" t="n">
        <v>19</v>
      </c>
      <c r="C560" s="42"/>
      <c r="F560" s="0"/>
      <c r="G560" s="0"/>
      <c r="H560" s="0"/>
      <c r="AMJ560" s="0"/>
    </row>
    <row r="561" s="43" customFormat="true" ht="13.8" hidden="false" customHeight="false" outlineLevel="0" collapsed="false">
      <c r="A561" s="42" t="n">
        <v>3</v>
      </c>
      <c r="B561" s="42" t="n">
        <v>20</v>
      </c>
      <c r="C561" s="42"/>
      <c r="F561" s="0"/>
      <c r="G561" s="0"/>
      <c r="H561" s="0"/>
      <c r="AMJ561" s="0"/>
    </row>
    <row r="562" s="43" customFormat="true" ht="13.8" hidden="false" customHeight="false" outlineLevel="0" collapsed="false">
      <c r="A562" s="42" t="n">
        <v>3</v>
      </c>
      <c r="B562" s="42" t="n">
        <v>21</v>
      </c>
      <c r="C562" s="42"/>
      <c r="F562" s="0"/>
      <c r="G562" s="0"/>
      <c r="H562" s="0"/>
      <c r="AMJ562" s="0"/>
    </row>
    <row r="563" s="43" customFormat="true" ht="13.8" hidden="false" customHeight="false" outlineLevel="0" collapsed="false">
      <c r="A563" s="42" t="n">
        <v>3</v>
      </c>
      <c r="B563" s="42" t="n">
        <v>22</v>
      </c>
      <c r="C563" s="42"/>
      <c r="F563" s="0"/>
      <c r="G563" s="0"/>
      <c r="H563" s="0"/>
      <c r="AMJ563" s="0"/>
    </row>
    <row r="564" s="43" customFormat="true" ht="13.8" hidden="false" customHeight="false" outlineLevel="0" collapsed="false">
      <c r="A564" s="42" t="n">
        <v>3</v>
      </c>
      <c r="B564" s="42" t="n">
        <v>23</v>
      </c>
      <c r="C564" s="42"/>
      <c r="F564" s="0"/>
      <c r="G564" s="0"/>
      <c r="H564" s="0"/>
      <c r="AMJ564" s="0"/>
    </row>
    <row r="565" s="43" customFormat="true" ht="13.8" hidden="false" customHeight="false" outlineLevel="0" collapsed="false">
      <c r="A565" s="42" t="n">
        <v>3</v>
      </c>
      <c r="B565" s="42" t="n">
        <v>24</v>
      </c>
      <c r="C565" s="42"/>
      <c r="F565" s="0"/>
      <c r="G565" s="0"/>
      <c r="H565" s="0"/>
      <c r="AMJ565" s="0"/>
    </row>
    <row r="566" s="43" customFormat="true" ht="13.8" hidden="false" customHeight="false" outlineLevel="0" collapsed="false">
      <c r="A566" s="42" t="n">
        <v>3</v>
      </c>
      <c r="B566" s="42" t="n">
        <v>25</v>
      </c>
      <c r="C566" s="42"/>
      <c r="F566" s="0"/>
      <c r="G566" s="0"/>
      <c r="H566" s="0"/>
      <c r="AMJ566" s="0"/>
    </row>
    <row r="567" s="43" customFormat="true" ht="13.8" hidden="false" customHeight="false" outlineLevel="0" collapsed="false">
      <c r="A567" s="42" t="n">
        <v>3</v>
      </c>
      <c r="B567" s="42" t="n">
        <v>26</v>
      </c>
      <c r="C567" s="42"/>
      <c r="F567" s="0"/>
      <c r="G567" s="0"/>
      <c r="H567" s="0"/>
      <c r="AMJ567" s="0"/>
    </row>
    <row r="568" s="43" customFormat="true" ht="13.8" hidden="false" customHeight="false" outlineLevel="0" collapsed="false">
      <c r="A568" s="42" t="n">
        <v>3</v>
      </c>
      <c r="B568" s="42" t="n">
        <v>27</v>
      </c>
      <c r="C568" s="42"/>
      <c r="F568" s="0"/>
      <c r="G568" s="0"/>
      <c r="H568" s="0"/>
      <c r="AMJ568" s="0"/>
    </row>
    <row r="569" s="43" customFormat="true" ht="13.8" hidden="false" customHeight="false" outlineLevel="0" collapsed="false">
      <c r="A569" s="42" t="n">
        <v>3</v>
      </c>
      <c r="B569" s="42" t="n">
        <v>28</v>
      </c>
      <c r="C569" s="42"/>
      <c r="F569" s="0"/>
      <c r="G569" s="0"/>
      <c r="H569" s="0"/>
      <c r="AMJ569" s="0"/>
    </row>
    <row r="570" s="43" customFormat="true" ht="13.8" hidden="false" customHeight="false" outlineLevel="0" collapsed="false">
      <c r="A570" s="42" t="n">
        <v>3</v>
      </c>
      <c r="B570" s="42" t="n">
        <v>29</v>
      </c>
      <c r="C570" s="42"/>
      <c r="F570" s="0"/>
      <c r="G570" s="0"/>
      <c r="H570" s="0"/>
      <c r="AMJ570" s="0"/>
    </row>
    <row r="571" s="43" customFormat="true" ht="13.8" hidden="false" customHeight="false" outlineLevel="0" collapsed="false">
      <c r="A571" s="42" t="n">
        <v>3</v>
      </c>
      <c r="B571" s="42" t="n">
        <v>30</v>
      </c>
      <c r="C571" s="42"/>
      <c r="F571" s="0"/>
      <c r="G571" s="0"/>
      <c r="H571" s="0"/>
      <c r="AMJ571" s="0"/>
    </row>
    <row r="572" s="43" customFormat="true" ht="13.8" hidden="false" customHeight="false" outlineLevel="0" collapsed="false">
      <c r="A572" s="42" t="n">
        <v>3</v>
      </c>
      <c r="B572" s="42" t="n">
        <v>31</v>
      </c>
      <c r="C572" s="42" t="n">
        <v>2</v>
      </c>
      <c r="D572" s="43" t="s">
        <v>783</v>
      </c>
      <c r="E572" s="43" t="s">
        <v>1354</v>
      </c>
      <c r="F572" s="0" t="n">
        <v>5</v>
      </c>
      <c r="G572" s="0" t="n">
        <v>77</v>
      </c>
      <c r="H572" s="0" t="n">
        <v>162</v>
      </c>
      <c r="AMJ572" s="0"/>
    </row>
    <row r="573" s="43" customFormat="true" ht="13.8" hidden="false" customHeight="false" outlineLevel="0" collapsed="false">
      <c r="A573" s="42" t="n">
        <v>3</v>
      </c>
      <c r="B573" s="42" t="n">
        <v>32</v>
      </c>
      <c r="C573" s="42" t="n">
        <v>2</v>
      </c>
      <c r="D573" s="43" t="s">
        <v>774</v>
      </c>
      <c r="E573" s="43" t="s">
        <v>1355</v>
      </c>
      <c r="F573" s="0" t="n">
        <v>5</v>
      </c>
      <c r="G573" s="0" t="n">
        <v>76</v>
      </c>
      <c r="H573" s="0" t="n">
        <v>161</v>
      </c>
      <c r="AMJ573" s="0"/>
    </row>
    <row r="574" s="43" customFormat="true" ht="13.8" hidden="false" customHeight="false" outlineLevel="0" collapsed="false">
      <c r="A574" s="42" t="n">
        <v>3</v>
      </c>
      <c r="B574" s="42" t="n">
        <v>33</v>
      </c>
      <c r="C574" s="42"/>
      <c r="F574" s="0"/>
      <c r="G574" s="0"/>
      <c r="H574" s="0"/>
      <c r="AMJ574" s="0"/>
    </row>
    <row r="575" s="43" customFormat="true" ht="13.8" hidden="false" customHeight="false" outlineLevel="0" collapsed="false">
      <c r="A575" s="42" t="n">
        <v>3</v>
      </c>
      <c r="B575" s="42" t="n">
        <v>34</v>
      </c>
      <c r="C575" s="42"/>
      <c r="F575" s="0"/>
      <c r="G575" s="0"/>
      <c r="H575" s="0"/>
      <c r="AMJ575" s="0"/>
    </row>
    <row r="576" s="43" customFormat="true" ht="13.8" hidden="false" customHeight="false" outlineLevel="0" collapsed="false">
      <c r="A576" s="42" t="n">
        <v>3</v>
      </c>
      <c r="B576" s="42" t="n">
        <v>35</v>
      </c>
      <c r="C576" s="42" t="n">
        <v>2</v>
      </c>
      <c r="D576" s="43" t="s">
        <v>813</v>
      </c>
      <c r="E576" s="43" t="s">
        <v>1356</v>
      </c>
      <c r="F576" s="0" t="n">
        <v>5</v>
      </c>
      <c r="G576" s="0" t="n">
        <v>57</v>
      </c>
      <c r="H576" s="0" t="n">
        <v>142</v>
      </c>
      <c r="AMJ576" s="0"/>
    </row>
    <row r="577" s="43" customFormat="true" ht="13.8" hidden="false" customHeight="false" outlineLevel="0" collapsed="false">
      <c r="A577" s="42" t="n">
        <v>3</v>
      </c>
      <c r="B577" s="42" t="n">
        <v>36</v>
      </c>
      <c r="C577" s="42" t="n">
        <v>2</v>
      </c>
      <c r="D577" s="43" t="s">
        <v>815</v>
      </c>
      <c r="E577" s="43" t="s">
        <v>1357</v>
      </c>
      <c r="F577" s="0" t="n">
        <v>5</v>
      </c>
      <c r="G577" s="0" t="n">
        <v>52</v>
      </c>
      <c r="H577" s="0" t="n">
        <v>137</v>
      </c>
      <c r="AMJ577" s="0"/>
    </row>
    <row r="578" s="43" customFormat="true" ht="13.8" hidden="false" customHeight="false" outlineLevel="0" collapsed="false">
      <c r="A578" s="42" t="n">
        <v>3</v>
      </c>
      <c r="B578" s="42" t="n">
        <v>37</v>
      </c>
      <c r="C578" s="42" t="n">
        <v>2</v>
      </c>
      <c r="D578" s="43" t="s">
        <v>792</v>
      </c>
      <c r="E578" s="43" t="s">
        <v>1358</v>
      </c>
      <c r="F578" s="0" t="n">
        <v>5</v>
      </c>
      <c r="G578" s="0" t="n">
        <v>74</v>
      </c>
      <c r="H578" s="0" t="n">
        <v>159</v>
      </c>
      <c r="AMJ578" s="0"/>
    </row>
    <row r="579" s="43" customFormat="true" ht="13.8" hidden="false" customHeight="false" outlineLevel="0" collapsed="false">
      <c r="A579" s="42" t="n">
        <v>3</v>
      </c>
      <c r="B579" s="42" t="n">
        <v>38</v>
      </c>
      <c r="C579" s="42" t="n">
        <v>2</v>
      </c>
      <c r="D579" s="43" t="s">
        <v>781</v>
      </c>
      <c r="E579" s="43" t="s">
        <v>1359</v>
      </c>
      <c r="F579" s="0" t="n">
        <v>5</v>
      </c>
      <c r="G579" s="0" t="n">
        <v>78</v>
      </c>
      <c r="H579" s="0" t="n">
        <v>163</v>
      </c>
      <c r="AMJ579" s="0"/>
    </row>
    <row r="580" s="43" customFormat="true" ht="13.8" hidden="false" customHeight="false" outlineLevel="0" collapsed="false">
      <c r="A580" s="42" t="n">
        <v>3</v>
      </c>
      <c r="B580" s="42" t="n">
        <v>39</v>
      </c>
      <c r="C580" s="42"/>
      <c r="F580" s="0"/>
      <c r="G580" s="0"/>
      <c r="H580" s="0"/>
      <c r="AMJ580" s="0"/>
    </row>
    <row r="581" s="43" customFormat="true" ht="13.8" hidden="false" customHeight="false" outlineLevel="0" collapsed="false">
      <c r="A581" s="42" t="n">
        <v>3</v>
      </c>
      <c r="B581" s="42" t="n">
        <v>40</v>
      </c>
      <c r="C581" s="42"/>
      <c r="F581" s="0"/>
      <c r="G581" s="0"/>
      <c r="H581" s="0"/>
      <c r="AMJ581" s="0"/>
    </row>
    <row r="582" s="43" customFormat="true" ht="13.8" hidden="false" customHeight="false" outlineLevel="0" collapsed="false">
      <c r="A582" s="42" t="n">
        <v>3</v>
      </c>
      <c r="B582" s="42" t="n">
        <v>41</v>
      </c>
      <c r="C582" s="42" t="n">
        <v>2</v>
      </c>
      <c r="D582" s="43" t="s">
        <v>822</v>
      </c>
      <c r="E582" s="43" t="s">
        <v>1360</v>
      </c>
      <c r="F582" s="0" t="n">
        <v>5</v>
      </c>
      <c r="G582" s="0" t="n">
        <v>44</v>
      </c>
      <c r="H582" s="0" t="n">
        <v>129</v>
      </c>
      <c r="AMJ582" s="0"/>
    </row>
    <row r="583" s="43" customFormat="true" ht="13.8" hidden="false" customHeight="false" outlineLevel="0" collapsed="false">
      <c r="A583" s="42" t="n">
        <v>3</v>
      </c>
      <c r="B583" s="42" t="n">
        <v>42</v>
      </c>
      <c r="C583" s="42" t="n">
        <v>2</v>
      </c>
      <c r="D583" s="43" t="s">
        <v>824</v>
      </c>
      <c r="E583" s="43" t="s">
        <v>1361</v>
      </c>
      <c r="F583" s="0" t="n">
        <v>5</v>
      </c>
      <c r="G583" s="0" t="n">
        <v>53</v>
      </c>
      <c r="H583" s="0" t="n">
        <v>138</v>
      </c>
      <c r="AMJ583" s="0"/>
    </row>
    <row r="584" s="43" customFormat="true" ht="13.8" hidden="false" customHeight="false" outlineLevel="0" collapsed="false">
      <c r="A584" s="42" t="n">
        <v>3</v>
      </c>
      <c r="B584" s="42" t="n">
        <v>43</v>
      </c>
      <c r="C584" s="42"/>
      <c r="F584" s="0"/>
      <c r="G584" s="0"/>
      <c r="H584" s="0"/>
      <c r="AMJ584" s="0"/>
    </row>
    <row r="585" s="43" customFormat="true" ht="13.8" hidden="false" customHeight="false" outlineLevel="0" collapsed="false">
      <c r="A585" s="42" t="n">
        <v>3</v>
      </c>
      <c r="B585" s="42" t="n">
        <v>44</v>
      </c>
      <c r="C585" s="42"/>
      <c r="F585" s="0"/>
      <c r="G585" s="0"/>
      <c r="H585" s="0"/>
      <c r="AMJ585" s="0"/>
    </row>
    <row r="586" s="43" customFormat="true" ht="13.8" hidden="false" customHeight="false" outlineLevel="0" collapsed="false">
      <c r="A586" s="42" t="n">
        <v>3</v>
      </c>
      <c r="B586" s="42" t="n">
        <v>45</v>
      </c>
      <c r="C586" s="42"/>
      <c r="F586" s="0"/>
      <c r="G586" s="0"/>
      <c r="H586" s="0"/>
      <c r="AMJ586" s="0"/>
    </row>
    <row r="587" s="43" customFormat="true" ht="13.8" hidden="false" customHeight="false" outlineLevel="0" collapsed="false">
      <c r="A587" s="42" t="n">
        <v>3</v>
      </c>
      <c r="B587" s="42" t="n">
        <v>46</v>
      </c>
      <c r="C587" s="42"/>
      <c r="F587" s="0"/>
      <c r="G587" s="0"/>
      <c r="H587" s="0"/>
      <c r="AMJ587" s="0"/>
    </row>
    <row r="588" s="43" customFormat="true" ht="13.8" hidden="false" customHeight="false" outlineLevel="0" collapsed="false">
      <c r="A588" s="42" t="n">
        <v>3</v>
      </c>
      <c r="B588" s="42" t="n">
        <v>47</v>
      </c>
      <c r="C588" s="42"/>
      <c r="F588" s="0"/>
      <c r="G588" s="0"/>
      <c r="H588" s="0"/>
      <c r="AMJ588" s="0"/>
    </row>
    <row r="589" s="43" customFormat="true" ht="13.8" hidden="false" customHeight="false" outlineLevel="0" collapsed="false">
      <c r="A589" s="42" t="n">
        <v>3</v>
      </c>
      <c r="B589" s="42" t="n">
        <v>48</v>
      </c>
      <c r="C589" s="42"/>
      <c r="F589" s="0"/>
      <c r="G589" s="0"/>
      <c r="H589" s="0"/>
      <c r="AMJ589" s="0"/>
    </row>
    <row r="590" s="43" customFormat="true" ht="13.8" hidden="false" customHeight="false" outlineLevel="0" collapsed="false">
      <c r="A590" s="42" t="n">
        <v>3</v>
      </c>
      <c r="B590" s="42" t="n">
        <v>49</v>
      </c>
      <c r="C590" s="42" t="n">
        <v>2</v>
      </c>
      <c r="D590" s="43" t="s">
        <v>801</v>
      </c>
      <c r="E590" s="43" t="s">
        <v>1362</v>
      </c>
      <c r="F590" s="0" t="n">
        <v>5</v>
      </c>
      <c r="G590" s="0" t="n">
        <v>75</v>
      </c>
      <c r="H590" s="0" t="n">
        <v>160</v>
      </c>
      <c r="AMJ590" s="0"/>
    </row>
    <row r="591" s="43" customFormat="true" ht="13.8" hidden="false" customHeight="false" outlineLevel="0" collapsed="false">
      <c r="A591" s="42" t="n">
        <v>3</v>
      </c>
      <c r="B591" s="42" t="n">
        <v>50</v>
      </c>
      <c r="C591" s="42" t="n">
        <v>2</v>
      </c>
      <c r="D591" s="43" t="s">
        <v>790</v>
      </c>
      <c r="E591" s="43" t="s">
        <v>1363</v>
      </c>
      <c r="F591" s="0" t="n">
        <v>5</v>
      </c>
      <c r="G591" s="0" t="n">
        <v>73</v>
      </c>
      <c r="H591" s="0" t="n">
        <v>158</v>
      </c>
      <c r="AMJ591" s="0"/>
    </row>
    <row r="592" s="43" customFormat="true" ht="13.8" hidden="false" customHeight="false" outlineLevel="0" collapsed="false">
      <c r="A592" s="42" t="n">
        <v>3</v>
      </c>
      <c r="B592" s="42" t="n">
        <v>51</v>
      </c>
      <c r="C592" s="42"/>
      <c r="F592" s="0"/>
      <c r="G592" s="0"/>
      <c r="H592" s="0"/>
      <c r="AMJ592" s="0"/>
    </row>
    <row r="593" s="43" customFormat="true" ht="13.8" hidden="false" customHeight="false" outlineLevel="0" collapsed="false">
      <c r="A593" s="42" t="n">
        <v>3</v>
      </c>
      <c r="B593" s="42" t="n">
        <v>52</v>
      </c>
      <c r="C593" s="42"/>
      <c r="F593" s="0"/>
      <c r="G593" s="0"/>
      <c r="H593" s="0"/>
      <c r="AMJ593" s="0"/>
    </row>
    <row r="594" s="43" customFormat="true" ht="13.8" hidden="false" customHeight="false" outlineLevel="0" collapsed="false">
      <c r="A594" s="42" t="n">
        <v>3</v>
      </c>
      <c r="B594" s="42" t="n">
        <v>53</v>
      </c>
      <c r="C594" s="42" t="n">
        <v>2</v>
      </c>
      <c r="D594" s="43" t="s">
        <v>831</v>
      </c>
      <c r="E594" s="43" t="s">
        <v>1364</v>
      </c>
      <c r="F594" s="0" t="n">
        <v>5</v>
      </c>
      <c r="G594" s="0" t="n">
        <v>54</v>
      </c>
      <c r="H594" s="0" t="n">
        <v>139</v>
      </c>
      <c r="AMJ594" s="0"/>
    </row>
    <row r="595" s="43" customFormat="true" ht="13.8" hidden="false" customHeight="false" outlineLevel="0" collapsed="false">
      <c r="A595" s="42" t="n">
        <v>3</v>
      </c>
      <c r="B595" s="42" t="n">
        <v>54</v>
      </c>
      <c r="C595" s="42" t="n">
        <v>2</v>
      </c>
      <c r="D595" s="43" t="s">
        <v>833</v>
      </c>
      <c r="E595" s="43" t="s">
        <v>1365</v>
      </c>
      <c r="F595" s="0" t="n">
        <v>5</v>
      </c>
      <c r="G595" s="0" t="n">
        <v>45</v>
      </c>
      <c r="H595" s="0" t="n">
        <v>130</v>
      </c>
      <c r="AMJ595" s="0"/>
    </row>
    <row r="596" s="43" customFormat="true" ht="13.8" hidden="false" customHeight="false" outlineLevel="0" collapsed="false">
      <c r="A596" s="42" t="n">
        <v>3</v>
      </c>
      <c r="B596" s="42" t="n">
        <v>55</v>
      </c>
      <c r="C596" s="42"/>
      <c r="F596" s="0"/>
      <c r="G596" s="0"/>
      <c r="H596" s="0"/>
      <c r="AMJ596" s="0"/>
    </row>
    <row r="597" s="43" customFormat="true" ht="13.8" hidden="false" customHeight="false" outlineLevel="0" collapsed="false">
      <c r="A597" s="42" t="n">
        <v>3</v>
      </c>
      <c r="B597" s="42" t="n">
        <v>56</v>
      </c>
      <c r="C597" s="42"/>
      <c r="F597" s="0"/>
      <c r="G597" s="0"/>
      <c r="H597" s="0"/>
      <c r="AMJ597" s="0"/>
    </row>
    <row r="598" s="43" customFormat="true" ht="13.8" hidden="false" customHeight="false" outlineLevel="0" collapsed="false">
      <c r="A598" s="42" t="n">
        <v>3</v>
      </c>
      <c r="B598" s="42" t="n">
        <v>57</v>
      </c>
      <c r="C598" s="42"/>
      <c r="F598" s="0"/>
      <c r="G598" s="0"/>
      <c r="H598" s="0"/>
      <c r="AMJ598" s="0"/>
    </row>
    <row r="599" s="43" customFormat="true" ht="13.8" hidden="false" customHeight="false" outlineLevel="0" collapsed="false">
      <c r="A599" s="42" t="n">
        <v>3</v>
      </c>
      <c r="B599" s="42" t="n">
        <v>58</v>
      </c>
      <c r="C599" s="42"/>
      <c r="F599" s="0"/>
      <c r="G599" s="0"/>
      <c r="H599" s="0"/>
      <c r="AMJ599" s="0"/>
    </row>
    <row r="600" s="43" customFormat="true" ht="13.8" hidden="false" customHeight="false" outlineLevel="0" collapsed="false">
      <c r="A600" s="42" t="n">
        <v>3</v>
      </c>
      <c r="B600" s="42" t="n">
        <v>59</v>
      </c>
      <c r="C600" s="42"/>
      <c r="F600" s="0"/>
      <c r="G600" s="0"/>
      <c r="H600" s="0"/>
      <c r="AMJ600" s="0"/>
    </row>
    <row r="601" s="43" customFormat="true" ht="13.8" hidden="false" customHeight="false" outlineLevel="0" collapsed="false">
      <c r="A601" s="42" t="n">
        <v>3</v>
      </c>
      <c r="B601" s="42" t="n">
        <v>60</v>
      </c>
      <c r="C601" s="42"/>
      <c r="F601" s="0"/>
      <c r="G601" s="0"/>
      <c r="H601" s="0"/>
      <c r="AMJ601" s="0"/>
    </row>
    <row r="602" s="43" customFormat="true" ht="13.8" hidden="false" customHeight="false" outlineLevel="0" collapsed="false">
      <c r="A602" s="42" t="n">
        <v>3</v>
      </c>
      <c r="B602" s="42" t="n">
        <v>61</v>
      </c>
      <c r="C602" s="42" t="n">
        <v>2</v>
      </c>
      <c r="D602" s="43" t="s">
        <v>811</v>
      </c>
      <c r="E602" s="43" t="s">
        <v>1366</v>
      </c>
      <c r="F602" s="0" t="n">
        <v>5</v>
      </c>
      <c r="G602" s="0" t="n">
        <v>72</v>
      </c>
      <c r="H602" s="0" t="n">
        <v>157</v>
      </c>
      <c r="AMJ602" s="0"/>
    </row>
    <row r="603" s="43" customFormat="true" ht="13.8" hidden="false" customHeight="false" outlineLevel="0" collapsed="false">
      <c r="A603" s="42" t="n">
        <v>3</v>
      </c>
      <c r="B603" s="42" t="n">
        <v>62</v>
      </c>
      <c r="C603" s="42" t="n">
        <v>2</v>
      </c>
      <c r="D603" s="43" t="s">
        <v>799</v>
      </c>
      <c r="E603" s="43" t="s">
        <v>1367</v>
      </c>
      <c r="F603" s="0" t="n">
        <v>5</v>
      </c>
      <c r="G603" s="0" t="n">
        <v>71</v>
      </c>
      <c r="H603" s="0" t="n">
        <v>156</v>
      </c>
      <c r="AMJ603" s="0"/>
    </row>
    <row r="604" s="43" customFormat="true" ht="13.8" hidden="false" customHeight="false" outlineLevel="0" collapsed="false">
      <c r="A604" s="42" t="n">
        <v>3</v>
      </c>
      <c r="B604" s="42" t="n">
        <v>63</v>
      </c>
      <c r="C604" s="42"/>
      <c r="F604" s="0"/>
      <c r="G604" s="0"/>
      <c r="H604" s="0"/>
      <c r="AMJ604" s="0"/>
    </row>
    <row r="605" s="43" customFormat="true" ht="13.8" hidden="false" customHeight="false" outlineLevel="0" collapsed="false">
      <c r="A605" s="42" t="n">
        <v>3</v>
      </c>
      <c r="B605" s="42" t="n">
        <v>64</v>
      </c>
      <c r="C605" s="42"/>
      <c r="F605" s="0"/>
      <c r="G605" s="0"/>
      <c r="H605" s="0"/>
      <c r="AMJ605" s="0"/>
    </row>
    <row r="606" s="43" customFormat="true" ht="13.8" hidden="false" customHeight="false" outlineLevel="0" collapsed="false">
      <c r="A606" s="42" t="n">
        <v>3</v>
      </c>
      <c r="B606" s="42" t="n">
        <v>65</v>
      </c>
      <c r="C606" s="42" t="n">
        <v>2</v>
      </c>
      <c r="D606" s="43" t="s">
        <v>839</v>
      </c>
      <c r="E606" s="43" t="s">
        <v>1368</v>
      </c>
      <c r="F606" s="0" t="n">
        <v>5</v>
      </c>
      <c r="G606" s="0" t="n">
        <v>50</v>
      </c>
      <c r="H606" s="0" t="n">
        <v>135</v>
      </c>
      <c r="AMJ606" s="0"/>
    </row>
    <row r="607" s="43" customFormat="true" ht="13.8" hidden="false" customHeight="false" outlineLevel="0" collapsed="false">
      <c r="A607" s="42" t="n">
        <v>3</v>
      </c>
      <c r="B607" s="42" t="n">
        <v>66</v>
      </c>
      <c r="C607" s="42" t="n">
        <v>2</v>
      </c>
      <c r="D607" s="43" t="s">
        <v>841</v>
      </c>
      <c r="E607" s="43" t="s">
        <v>1369</v>
      </c>
      <c r="F607" s="0" t="n">
        <v>5</v>
      </c>
      <c r="G607" s="0" t="n">
        <v>55</v>
      </c>
      <c r="H607" s="0" t="n">
        <v>140</v>
      </c>
      <c r="AMJ607" s="0"/>
    </row>
    <row r="608" s="43" customFormat="true" ht="13.8" hidden="false" customHeight="false" outlineLevel="0" collapsed="false">
      <c r="A608" s="42" t="n">
        <v>3</v>
      </c>
      <c r="B608" s="42" t="n">
        <v>67</v>
      </c>
      <c r="C608" s="42"/>
      <c r="F608" s="0"/>
      <c r="G608" s="0"/>
      <c r="H608" s="0"/>
      <c r="AMJ608" s="0"/>
    </row>
    <row r="609" s="43" customFormat="true" ht="13.8" hidden="false" customHeight="false" outlineLevel="0" collapsed="false">
      <c r="A609" s="42" t="n">
        <v>3</v>
      </c>
      <c r="B609" s="42" t="n">
        <v>68</v>
      </c>
      <c r="C609" s="42"/>
      <c r="F609" s="0"/>
      <c r="G609" s="0"/>
      <c r="H609" s="0"/>
      <c r="AMJ609" s="0"/>
    </row>
    <row r="610" s="43" customFormat="true" ht="13.8" hidden="false" customHeight="false" outlineLevel="0" collapsed="false">
      <c r="A610" s="42" t="n">
        <v>3</v>
      </c>
      <c r="B610" s="42" t="n">
        <v>69</v>
      </c>
      <c r="C610" s="42"/>
      <c r="F610" s="0"/>
      <c r="G610" s="0"/>
      <c r="H610" s="0"/>
      <c r="AMJ610" s="0"/>
    </row>
    <row r="611" s="43" customFormat="true" ht="13.8" hidden="false" customHeight="false" outlineLevel="0" collapsed="false">
      <c r="A611" s="42" t="n">
        <v>3</v>
      </c>
      <c r="B611" s="42" t="n">
        <v>70</v>
      </c>
      <c r="C611" s="42"/>
      <c r="F611" s="0"/>
      <c r="G611" s="0"/>
      <c r="H611" s="0"/>
      <c r="AMJ611" s="0"/>
    </row>
    <row r="612" s="43" customFormat="true" ht="13.8" hidden="false" customHeight="false" outlineLevel="0" collapsed="false">
      <c r="A612" s="42" t="n">
        <v>3</v>
      </c>
      <c r="B612" s="42" t="n">
        <v>71</v>
      </c>
      <c r="C612" s="42"/>
      <c r="F612" s="0"/>
      <c r="G612" s="0"/>
      <c r="H612" s="0"/>
      <c r="AMJ612" s="0"/>
    </row>
    <row r="613" s="43" customFormat="true" ht="13.8" hidden="false" customHeight="false" outlineLevel="0" collapsed="false">
      <c r="A613" s="42" t="n">
        <v>3</v>
      </c>
      <c r="B613" s="42" t="n">
        <v>72</v>
      </c>
      <c r="C613" s="42"/>
      <c r="F613" s="0"/>
      <c r="G613" s="0"/>
      <c r="H613" s="0"/>
      <c r="AMJ613" s="0"/>
    </row>
    <row r="614" s="43" customFormat="true" ht="13.8" hidden="false" customHeight="false" outlineLevel="0" collapsed="false">
      <c r="A614" s="42" t="n">
        <v>3</v>
      </c>
      <c r="B614" s="42" t="n">
        <v>73</v>
      </c>
      <c r="C614" s="42" t="n">
        <v>2</v>
      </c>
      <c r="D614" s="43" t="s">
        <v>819</v>
      </c>
      <c r="E614" s="43" t="s">
        <v>1370</v>
      </c>
      <c r="F614" s="0" t="n">
        <v>5</v>
      </c>
      <c r="G614" s="0" t="n">
        <v>65</v>
      </c>
      <c r="H614" s="0" t="n">
        <v>150</v>
      </c>
      <c r="AMJ614" s="0"/>
    </row>
    <row r="615" s="43" customFormat="true" ht="13.8" hidden="false" customHeight="false" outlineLevel="0" collapsed="false">
      <c r="A615" s="42" t="n">
        <v>3</v>
      </c>
      <c r="B615" s="42" t="n">
        <v>74</v>
      </c>
      <c r="C615" s="42" t="n">
        <v>2</v>
      </c>
      <c r="D615" s="43" t="s">
        <v>809</v>
      </c>
      <c r="E615" s="43" t="s">
        <v>1371</v>
      </c>
      <c r="F615" s="0" t="n">
        <v>5</v>
      </c>
      <c r="G615" s="0" t="n">
        <v>63</v>
      </c>
      <c r="H615" s="0" t="n">
        <v>148</v>
      </c>
      <c r="AMJ615" s="0"/>
    </row>
    <row r="616" s="43" customFormat="true" ht="13.8" hidden="false" customHeight="false" outlineLevel="0" collapsed="false">
      <c r="A616" s="42" t="n">
        <v>3</v>
      </c>
      <c r="B616" s="42" t="n">
        <v>75</v>
      </c>
      <c r="C616" s="42"/>
      <c r="F616" s="0"/>
      <c r="G616" s="0"/>
      <c r="H616" s="0"/>
      <c r="AMJ616" s="0"/>
    </row>
    <row r="617" s="43" customFormat="true" ht="13.8" hidden="false" customHeight="false" outlineLevel="0" collapsed="false">
      <c r="A617" s="42" t="n">
        <v>3</v>
      </c>
      <c r="B617" s="42" t="n">
        <v>76</v>
      </c>
      <c r="C617" s="42"/>
      <c r="F617" s="0"/>
      <c r="G617" s="0"/>
      <c r="H617" s="0"/>
      <c r="AMJ617" s="0"/>
    </row>
    <row r="618" s="43" customFormat="true" ht="13.8" hidden="false" customHeight="false" outlineLevel="0" collapsed="false">
      <c r="A618" s="42" t="n">
        <v>3</v>
      </c>
      <c r="B618" s="42" t="n">
        <v>77</v>
      </c>
      <c r="C618" s="42" t="n">
        <v>2</v>
      </c>
      <c r="D618" s="43" t="s">
        <v>851</v>
      </c>
      <c r="E618" s="43" t="s">
        <v>1372</v>
      </c>
      <c r="F618" s="0" t="n">
        <v>5</v>
      </c>
      <c r="G618" s="0" t="n">
        <v>47</v>
      </c>
      <c r="H618" s="0" t="n">
        <v>132</v>
      </c>
      <c r="AMJ618" s="0"/>
    </row>
    <row r="619" s="43" customFormat="true" ht="13.8" hidden="false" customHeight="false" outlineLevel="0" collapsed="false">
      <c r="A619" s="42" t="n">
        <v>3</v>
      </c>
      <c r="B619" s="42" t="n">
        <v>78</v>
      </c>
      <c r="C619" s="42" t="n">
        <v>2</v>
      </c>
      <c r="D619" s="43" t="s">
        <v>853</v>
      </c>
      <c r="E619" s="43" t="s">
        <v>1373</v>
      </c>
      <c r="F619" s="0" t="n">
        <v>5</v>
      </c>
      <c r="G619" s="0" t="n">
        <v>51</v>
      </c>
      <c r="H619" s="0" t="n">
        <v>136</v>
      </c>
      <c r="AMJ619" s="0"/>
    </row>
    <row r="620" s="43" customFormat="true" ht="13.8" hidden="false" customHeight="false" outlineLevel="0" collapsed="false">
      <c r="A620" s="42" t="n">
        <v>3</v>
      </c>
      <c r="B620" s="42" t="n">
        <v>79</v>
      </c>
      <c r="C620" s="42"/>
      <c r="F620" s="0"/>
      <c r="G620" s="0"/>
      <c r="H620" s="0"/>
      <c r="AMJ620" s="0"/>
    </row>
    <row r="621" s="43" customFormat="true" ht="13.8" hidden="false" customHeight="false" outlineLevel="0" collapsed="false">
      <c r="A621" s="42" t="n">
        <v>3</v>
      </c>
      <c r="B621" s="42" t="n">
        <v>80</v>
      </c>
      <c r="C621" s="42"/>
      <c r="F621" s="0"/>
      <c r="G621" s="0"/>
      <c r="H621" s="0"/>
      <c r="AMJ621" s="0"/>
    </row>
    <row r="622" s="43" customFormat="true" ht="13.8" hidden="false" customHeight="false" outlineLevel="0" collapsed="false">
      <c r="A622" s="42" t="n">
        <v>3</v>
      </c>
      <c r="B622" s="42" t="n">
        <v>81</v>
      </c>
      <c r="C622" s="42"/>
      <c r="F622" s="0"/>
      <c r="G622" s="0"/>
      <c r="H622" s="0"/>
      <c r="AMJ622" s="0"/>
    </row>
    <row r="623" s="43" customFormat="true" ht="13.8" hidden="false" customHeight="false" outlineLevel="0" collapsed="false">
      <c r="A623" s="42" t="n">
        <v>3</v>
      </c>
      <c r="B623" s="42" t="n">
        <v>82</v>
      </c>
      <c r="C623" s="42"/>
      <c r="F623" s="0"/>
      <c r="G623" s="0"/>
      <c r="H623" s="0"/>
      <c r="AMJ623" s="0"/>
    </row>
    <row r="624" s="43" customFormat="true" ht="13.8" hidden="false" customHeight="false" outlineLevel="0" collapsed="false">
      <c r="A624" s="42" t="n">
        <v>3</v>
      </c>
      <c r="B624" s="42" t="n">
        <v>83</v>
      </c>
      <c r="C624" s="42"/>
      <c r="F624" s="0"/>
      <c r="G624" s="0"/>
      <c r="H624" s="0"/>
      <c r="AMJ624" s="0"/>
    </row>
    <row r="625" s="43" customFormat="true" ht="13.8" hidden="false" customHeight="false" outlineLevel="0" collapsed="false">
      <c r="A625" s="42" t="n">
        <v>3</v>
      </c>
      <c r="B625" s="42" t="n">
        <v>84</v>
      </c>
      <c r="C625" s="42"/>
      <c r="F625" s="0"/>
      <c r="G625" s="0"/>
      <c r="H625" s="0"/>
      <c r="AMJ625" s="0"/>
    </row>
    <row r="626" s="43" customFormat="true" ht="13.8" hidden="false" customHeight="false" outlineLevel="0" collapsed="false">
      <c r="A626" s="42" t="n">
        <v>3</v>
      </c>
      <c r="B626" s="42" t="n">
        <v>85</v>
      </c>
      <c r="C626" s="42" t="n">
        <v>2</v>
      </c>
      <c r="D626" s="43" t="s">
        <v>828</v>
      </c>
      <c r="E626" s="43" t="s">
        <v>1374</v>
      </c>
      <c r="F626" s="0" t="n">
        <v>5</v>
      </c>
      <c r="G626" s="0" t="n">
        <v>67</v>
      </c>
      <c r="H626" s="0" t="n">
        <v>152</v>
      </c>
      <c r="AMJ626" s="0"/>
    </row>
    <row r="627" s="43" customFormat="true" ht="13.8" hidden="false" customHeight="false" outlineLevel="0" collapsed="false">
      <c r="A627" s="42" t="n">
        <v>3</v>
      </c>
      <c r="B627" s="42" t="n">
        <v>86</v>
      </c>
      <c r="C627" s="42" t="n">
        <v>2</v>
      </c>
      <c r="D627" s="43" t="s">
        <v>817</v>
      </c>
      <c r="E627" s="43" t="s">
        <v>1375</v>
      </c>
      <c r="F627" s="0" t="n">
        <v>5</v>
      </c>
      <c r="G627" s="0" t="n">
        <v>64</v>
      </c>
      <c r="H627" s="0" t="n">
        <v>149</v>
      </c>
      <c r="AMJ627" s="0"/>
    </row>
    <row r="628" s="43" customFormat="true" ht="13.8" hidden="false" customHeight="false" outlineLevel="0" collapsed="false">
      <c r="A628" s="42" t="n">
        <v>3</v>
      </c>
      <c r="B628" s="42" t="n">
        <v>87</v>
      </c>
      <c r="C628" s="42"/>
      <c r="F628" s="0"/>
      <c r="G628" s="0"/>
      <c r="H628" s="0"/>
      <c r="AMJ628" s="0"/>
    </row>
    <row r="629" s="43" customFormat="true" ht="13.8" hidden="false" customHeight="false" outlineLevel="0" collapsed="false">
      <c r="A629" s="42" t="n">
        <v>3</v>
      </c>
      <c r="B629" s="42" t="n">
        <v>88</v>
      </c>
      <c r="C629" s="42"/>
      <c r="F629" s="0"/>
      <c r="G629" s="0"/>
      <c r="H629" s="0"/>
      <c r="AMJ629" s="0"/>
    </row>
    <row r="630" s="43" customFormat="true" ht="13.8" hidden="false" customHeight="false" outlineLevel="0" collapsed="false">
      <c r="A630" s="42" t="n">
        <v>3</v>
      </c>
      <c r="B630" s="42" t="n">
        <v>89</v>
      </c>
      <c r="C630" s="42" t="n">
        <v>2</v>
      </c>
      <c r="D630" s="43" t="s">
        <v>863</v>
      </c>
      <c r="E630" s="43" t="s">
        <v>1376</v>
      </c>
      <c r="F630" s="0" t="n">
        <v>4</v>
      </c>
      <c r="G630" s="0" t="n">
        <v>39</v>
      </c>
      <c r="H630" s="0" t="n">
        <v>38</v>
      </c>
      <c r="AMJ630" s="0"/>
    </row>
    <row r="631" s="43" customFormat="true" ht="13.8" hidden="false" customHeight="false" outlineLevel="0" collapsed="false">
      <c r="A631" s="42" t="n">
        <v>3</v>
      </c>
      <c r="B631" s="42" t="n">
        <v>90</v>
      </c>
      <c r="C631" s="42" t="n">
        <v>2</v>
      </c>
      <c r="D631" s="43" t="s">
        <v>865</v>
      </c>
      <c r="E631" s="43" t="s">
        <v>1377</v>
      </c>
      <c r="F631" s="0" t="n">
        <v>5</v>
      </c>
      <c r="G631" s="0" t="n">
        <v>46</v>
      </c>
      <c r="H631" s="0" t="n">
        <v>131</v>
      </c>
      <c r="AMJ631" s="0"/>
    </row>
    <row r="632" s="43" customFormat="true" ht="13.8" hidden="false" customHeight="false" outlineLevel="0" collapsed="false">
      <c r="A632" s="42" t="n">
        <v>3</v>
      </c>
      <c r="B632" s="42" t="n">
        <v>91</v>
      </c>
      <c r="C632" s="42" t="n">
        <v>2</v>
      </c>
      <c r="D632" s="43" t="s">
        <v>430</v>
      </c>
      <c r="E632" s="43" t="s">
        <v>1378</v>
      </c>
      <c r="F632" s="0" t="n">
        <v>5</v>
      </c>
      <c r="G632" s="0" t="n">
        <v>68</v>
      </c>
      <c r="H632" s="0" t="n">
        <v>153</v>
      </c>
      <c r="AMJ632" s="0"/>
    </row>
    <row r="633" s="43" customFormat="true" ht="13.8" hidden="false" customHeight="false" outlineLevel="0" collapsed="false">
      <c r="A633" s="42" t="n">
        <v>3</v>
      </c>
      <c r="B633" s="42" t="n">
        <v>92</v>
      </c>
      <c r="C633" s="42" t="n">
        <v>2</v>
      </c>
      <c r="D633" s="43" t="s">
        <v>826</v>
      </c>
      <c r="E633" s="43" t="s">
        <v>1379</v>
      </c>
      <c r="F633" s="0" t="n">
        <v>5</v>
      </c>
      <c r="G633" s="0" t="n">
        <v>69</v>
      </c>
      <c r="H633" s="0" t="n">
        <v>154</v>
      </c>
      <c r="AMJ633" s="0"/>
    </row>
    <row r="634" s="43" customFormat="true" ht="13.8" hidden="false" customHeight="false" outlineLevel="0" collapsed="false">
      <c r="A634" s="42" t="n">
        <v>3</v>
      </c>
      <c r="B634" s="42" t="n">
        <v>93</v>
      </c>
      <c r="C634" s="42"/>
      <c r="F634" s="0"/>
      <c r="G634" s="0"/>
      <c r="H634" s="0"/>
      <c r="AMJ634" s="0"/>
    </row>
    <row r="635" s="43" customFormat="true" ht="13.8" hidden="false" customHeight="false" outlineLevel="0" collapsed="false">
      <c r="A635" s="42" t="n">
        <v>3</v>
      </c>
      <c r="B635" s="42" t="n">
        <v>94</v>
      </c>
      <c r="C635" s="42"/>
      <c r="F635" s="0"/>
      <c r="G635" s="0"/>
      <c r="H635" s="0"/>
      <c r="AMJ635" s="0"/>
    </row>
    <row r="636" s="43" customFormat="true" ht="13.8" hidden="false" customHeight="false" outlineLevel="0" collapsed="false">
      <c r="A636" s="42" t="n">
        <v>3</v>
      </c>
      <c r="B636" s="42" t="n">
        <v>95</v>
      </c>
      <c r="C636" s="42" t="n">
        <v>2</v>
      </c>
      <c r="D636" s="43" t="s">
        <v>861</v>
      </c>
      <c r="E636" s="43" t="s">
        <v>1380</v>
      </c>
      <c r="F636" s="0" t="n">
        <v>4</v>
      </c>
      <c r="G636" s="0" t="n">
        <v>48</v>
      </c>
      <c r="H636" s="0" t="n">
        <v>47</v>
      </c>
      <c r="AMJ636" s="0"/>
    </row>
    <row r="637" s="43" customFormat="true" ht="13.8" hidden="false" customHeight="false" outlineLevel="0" collapsed="false">
      <c r="A637" s="42" t="n">
        <v>3</v>
      </c>
      <c r="B637" s="42" t="n">
        <v>96</v>
      </c>
      <c r="C637" s="42" t="n">
        <v>2</v>
      </c>
      <c r="D637" s="43" t="s">
        <v>849</v>
      </c>
      <c r="E637" s="43" t="s">
        <v>1381</v>
      </c>
      <c r="F637" s="0" t="n">
        <v>4</v>
      </c>
      <c r="G637" s="0" t="n">
        <v>38</v>
      </c>
      <c r="H637" s="0" t="n">
        <v>37</v>
      </c>
      <c r="AMJ637" s="0"/>
    </row>
    <row r="638" s="43" customFormat="true" ht="13.8" hidden="false" customHeight="false" outlineLevel="0" collapsed="false">
      <c r="A638" s="42" t="n">
        <v>3</v>
      </c>
      <c r="B638" s="42" t="n">
        <v>97</v>
      </c>
      <c r="C638" s="42"/>
      <c r="F638" s="0"/>
      <c r="G638" s="0"/>
      <c r="H638" s="0"/>
      <c r="AMJ638" s="0"/>
    </row>
    <row r="639" s="43" customFormat="true" ht="13.8" hidden="false" customHeight="false" outlineLevel="0" collapsed="false">
      <c r="A639" s="42" t="n">
        <v>3</v>
      </c>
      <c r="B639" s="42" t="n">
        <v>98</v>
      </c>
      <c r="C639" s="42"/>
      <c r="F639" s="0"/>
      <c r="G639" s="0"/>
      <c r="H639" s="0"/>
      <c r="AMJ639" s="0"/>
    </row>
    <row r="640" s="43" customFormat="true" ht="13.8" hidden="false" customHeight="false" outlineLevel="0" collapsed="false">
      <c r="A640" s="42" t="n">
        <v>3</v>
      </c>
      <c r="B640" s="42" t="n">
        <v>99</v>
      </c>
      <c r="C640" s="42"/>
      <c r="F640" s="0"/>
      <c r="G640" s="0"/>
      <c r="H640" s="0"/>
      <c r="AMJ640" s="0"/>
    </row>
    <row r="641" s="43" customFormat="true" ht="13.8" hidden="false" customHeight="false" outlineLevel="0" collapsed="false">
      <c r="A641" s="42" t="n">
        <v>3</v>
      </c>
      <c r="B641" s="42" t="n">
        <v>100</v>
      </c>
      <c r="C641" s="42"/>
      <c r="F641" s="0"/>
      <c r="G641" s="0"/>
      <c r="H641" s="0"/>
      <c r="AMJ641" s="0"/>
    </row>
    <row r="642" s="43" customFormat="true" ht="13.8" hidden="false" customHeight="false" outlineLevel="0" collapsed="false">
      <c r="A642" s="42" t="n">
        <v>3</v>
      </c>
      <c r="B642" s="42" t="n">
        <v>101</v>
      </c>
      <c r="C642" s="42"/>
      <c r="F642" s="0"/>
      <c r="G642" s="0"/>
      <c r="H642" s="0"/>
      <c r="AMJ642" s="0"/>
    </row>
    <row r="643" s="43" customFormat="true" ht="13.8" hidden="false" customHeight="false" outlineLevel="0" collapsed="false">
      <c r="A643" s="42" t="n">
        <v>3</v>
      </c>
      <c r="B643" s="42" t="n">
        <v>102</v>
      </c>
      <c r="C643" s="42"/>
      <c r="F643" s="0"/>
      <c r="G643" s="0"/>
      <c r="H643" s="0"/>
      <c r="AMJ643" s="0"/>
    </row>
    <row r="644" s="43" customFormat="true" ht="13.8" hidden="false" customHeight="false" outlineLevel="0" collapsed="false">
      <c r="A644" s="42" t="n">
        <v>3</v>
      </c>
      <c r="B644" s="42" t="n">
        <v>103</v>
      </c>
      <c r="C644" s="42" t="n">
        <v>2</v>
      </c>
      <c r="D644" s="43" t="s">
        <v>437</v>
      </c>
      <c r="E644" s="43" t="s">
        <v>1382</v>
      </c>
      <c r="F644" s="0" t="n">
        <v>5</v>
      </c>
      <c r="G644" s="0" t="n">
        <v>70</v>
      </c>
      <c r="H644" s="0" t="n">
        <v>155</v>
      </c>
      <c r="AMJ644" s="0"/>
    </row>
    <row r="645" s="43" customFormat="true" ht="13.8" hidden="false" customHeight="false" outlineLevel="0" collapsed="false">
      <c r="A645" s="42" t="n">
        <v>3</v>
      </c>
      <c r="B645" s="42" t="n">
        <v>104</v>
      </c>
      <c r="C645" s="42" t="n">
        <v>2</v>
      </c>
      <c r="D645" s="43" t="s">
        <v>439</v>
      </c>
      <c r="E645" s="43" t="s">
        <v>1383</v>
      </c>
      <c r="F645" s="0" t="n">
        <v>5</v>
      </c>
      <c r="G645" s="0" t="n">
        <v>66</v>
      </c>
      <c r="H645" s="0" t="n">
        <v>151</v>
      </c>
      <c r="AMJ645" s="0"/>
    </row>
    <row r="646" s="43" customFormat="true" ht="13.8" hidden="false" customHeight="false" outlineLevel="0" collapsed="false">
      <c r="A646" s="42" t="n">
        <v>3</v>
      </c>
      <c r="B646" s="42" t="n">
        <v>105</v>
      </c>
      <c r="C646" s="42"/>
      <c r="F646" s="0"/>
      <c r="G646" s="0"/>
      <c r="H646" s="0"/>
      <c r="AMJ646" s="0"/>
    </row>
    <row r="647" s="43" customFormat="true" ht="13.8" hidden="false" customHeight="false" outlineLevel="0" collapsed="false">
      <c r="A647" s="42" t="n">
        <v>3</v>
      </c>
      <c r="B647" s="42" t="n">
        <v>106</v>
      </c>
      <c r="C647" s="42"/>
      <c r="F647" s="0"/>
      <c r="G647" s="0"/>
      <c r="H647" s="0"/>
      <c r="AMJ647" s="0"/>
    </row>
    <row r="648" s="43" customFormat="true" ht="13.8" hidden="false" customHeight="false" outlineLevel="0" collapsed="false">
      <c r="A648" s="42" t="n">
        <v>3</v>
      </c>
      <c r="B648" s="42" t="n">
        <v>107</v>
      </c>
      <c r="C648" s="42" t="n">
        <v>2</v>
      </c>
      <c r="D648" s="43" t="s">
        <v>413</v>
      </c>
      <c r="E648" s="43" t="s">
        <v>1384</v>
      </c>
      <c r="F648" s="0" t="n">
        <v>4</v>
      </c>
      <c r="G648" s="0" t="n">
        <v>44</v>
      </c>
      <c r="H648" s="0" t="n">
        <v>43</v>
      </c>
      <c r="AMJ648" s="0"/>
    </row>
    <row r="649" s="43" customFormat="true" ht="13.8" hidden="false" customHeight="false" outlineLevel="0" collapsed="false">
      <c r="A649" s="42" t="n">
        <v>3</v>
      </c>
      <c r="B649" s="42" t="n">
        <v>108</v>
      </c>
      <c r="C649" s="42" t="n">
        <v>2</v>
      </c>
      <c r="D649" s="43" t="s">
        <v>401</v>
      </c>
      <c r="E649" s="43" t="s">
        <v>1385</v>
      </c>
      <c r="F649" s="0" t="n">
        <v>4</v>
      </c>
      <c r="G649" s="0" t="n">
        <v>49</v>
      </c>
      <c r="H649" s="0" t="n">
        <v>48</v>
      </c>
      <c r="AMJ649" s="0"/>
    </row>
    <row r="650" s="43" customFormat="true" ht="13.8" hidden="false" customHeight="false" outlineLevel="0" collapsed="false">
      <c r="A650" s="42" t="n">
        <v>3</v>
      </c>
      <c r="B650" s="42" t="n">
        <v>109</v>
      </c>
      <c r="C650" s="42"/>
      <c r="F650" s="0"/>
      <c r="G650" s="0"/>
      <c r="H650" s="0"/>
      <c r="AMJ650" s="0"/>
    </row>
    <row r="651" s="43" customFormat="true" ht="13.8" hidden="false" customHeight="false" outlineLevel="0" collapsed="false">
      <c r="A651" s="42" t="n">
        <v>3</v>
      </c>
      <c r="B651" s="42" t="n">
        <v>110</v>
      </c>
      <c r="C651" s="42"/>
      <c r="F651" s="0"/>
      <c r="G651" s="0"/>
      <c r="H651" s="0"/>
      <c r="AMJ651" s="0"/>
    </row>
    <row r="652" s="43" customFormat="true" ht="13.8" hidden="false" customHeight="false" outlineLevel="0" collapsed="false">
      <c r="A652" s="42" t="n">
        <v>3</v>
      </c>
      <c r="B652" s="42" t="n">
        <v>111</v>
      </c>
      <c r="C652" s="42"/>
      <c r="F652" s="0"/>
      <c r="G652" s="0"/>
      <c r="H652" s="0"/>
      <c r="AMJ652" s="0"/>
    </row>
    <row r="653" s="43" customFormat="true" ht="13.8" hidden="false" customHeight="false" outlineLevel="0" collapsed="false">
      <c r="A653" s="42" t="n">
        <v>3</v>
      </c>
      <c r="B653" s="42" t="n">
        <v>112</v>
      </c>
      <c r="C653" s="42"/>
      <c r="F653" s="0"/>
      <c r="G653" s="0"/>
      <c r="H653" s="0"/>
      <c r="AMJ653" s="0"/>
    </row>
    <row r="654" s="43" customFormat="true" ht="13.8" hidden="false" customHeight="false" outlineLevel="0" collapsed="false">
      <c r="A654" s="42" t="n">
        <v>3</v>
      </c>
      <c r="B654" s="42" t="n">
        <v>113</v>
      </c>
      <c r="C654" s="42"/>
      <c r="F654" s="0"/>
      <c r="G654" s="0"/>
      <c r="H654" s="0"/>
      <c r="AMJ654" s="0"/>
    </row>
    <row r="655" s="43" customFormat="true" ht="13.8" hidden="false" customHeight="false" outlineLevel="0" collapsed="false">
      <c r="A655" s="42" t="n">
        <v>3</v>
      </c>
      <c r="B655" s="42" t="n">
        <v>114</v>
      </c>
      <c r="C655" s="42"/>
      <c r="F655" s="0"/>
      <c r="G655" s="0"/>
      <c r="H655" s="0"/>
      <c r="AMJ655" s="0"/>
    </row>
    <row r="656" s="43" customFormat="true" ht="13.8" hidden="false" customHeight="false" outlineLevel="0" collapsed="false">
      <c r="A656" s="42" t="n">
        <v>3</v>
      </c>
      <c r="B656" s="42" t="n">
        <v>115</v>
      </c>
      <c r="C656" s="42" t="n">
        <v>2</v>
      </c>
      <c r="D656" s="43" t="s">
        <v>458</v>
      </c>
      <c r="E656" s="43" t="s">
        <v>1386</v>
      </c>
      <c r="F656" s="0" t="n">
        <v>4</v>
      </c>
      <c r="G656" s="0" t="n">
        <v>30</v>
      </c>
      <c r="H656" s="0" t="n">
        <v>29</v>
      </c>
      <c r="AMJ656" s="0"/>
    </row>
    <row r="657" s="43" customFormat="true" ht="13.8" hidden="false" customHeight="false" outlineLevel="0" collapsed="false">
      <c r="A657" s="42" t="n">
        <v>3</v>
      </c>
      <c r="B657" s="42" t="n">
        <v>116</v>
      </c>
      <c r="C657" s="42" t="n">
        <v>2</v>
      </c>
      <c r="D657" s="43" t="s">
        <v>447</v>
      </c>
      <c r="E657" s="43" t="s">
        <v>1387</v>
      </c>
      <c r="F657" s="0" t="n">
        <v>4</v>
      </c>
      <c r="G657" s="0" t="n">
        <v>34</v>
      </c>
      <c r="H657" s="0" t="n">
        <v>33</v>
      </c>
      <c r="AMJ657" s="0"/>
    </row>
    <row r="658" s="43" customFormat="true" ht="13.8" hidden="false" customHeight="false" outlineLevel="0" collapsed="false">
      <c r="A658" s="42" t="n">
        <v>3</v>
      </c>
      <c r="B658" s="42" t="n">
        <v>117</v>
      </c>
      <c r="C658" s="42"/>
      <c r="F658" s="0"/>
      <c r="G658" s="0"/>
      <c r="H658" s="0"/>
      <c r="AMJ658" s="0"/>
    </row>
    <row r="659" s="43" customFormat="true" ht="13.8" hidden="false" customHeight="false" outlineLevel="0" collapsed="false">
      <c r="A659" s="42" t="n">
        <v>3</v>
      </c>
      <c r="B659" s="42" t="n">
        <v>118</v>
      </c>
      <c r="C659" s="42"/>
      <c r="F659" s="0"/>
      <c r="G659" s="0"/>
      <c r="H659" s="0"/>
      <c r="AMJ659" s="0"/>
    </row>
    <row r="660" s="43" customFormat="true" ht="13.8" hidden="false" customHeight="false" outlineLevel="0" collapsed="false">
      <c r="A660" s="42" t="n">
        <v>3</v>
      </c>
      <c r="B660" s="42" t="n">
        <v>119</v>
      </c>
      <c r="C660" s="42" t="n">
        <v>2</v>
      </c>
      <c r="D660" s="43" t="s">
        <v>403</v>
      </c>
      <c r="E660" s="43" t="s">
        <v>1388</v>
      </c>
      <c r="F660" s="0" t="n">
        <v>4</v>
      </c>
      <c r="G660" s="0" t="n">
        <v>41</v>
      </c>
      <c r="H660" s="0" t="n">
        <v>40</v>
      </c>
      <c r="AMJ660" s="0"/>
    </row>
    <row r="661" s="43" customFormat="true" ht="13.8" hidden="false" customHeight="false" outlineLevel="0" collapsed="false">
      <c r="A661" s="42" t="n">
        <v>3</v>
      </c>
      <c r="B661" s="42" t="n">
        <v>120</v>
      </c>
      <c r="C661" s="42" t="n">
        <v>2</v>
      </c>
      <c r="D661" s="43" t="s">
        <v>405</v>
      </c>
      <c r="E661" s="43" t="s">
        <v>1389</v>
      </c>
      <c r="F661" s="0" t="n">
        <v>4</v>
      </c>
      <c r="G661" s="0" t="n">
        <v>45</v>
      </c>
      <c r="H661" s="0" t="n">
        <v>44</v>
      </c>
      <c r="AMJ661" s="0"/>
    </row>
    <row r="662" s="43" customFormat="true" ht="13.8" hidden="false" customHeight="false" outlineLevel="0" collapsed="false">
      <c r="A662" s="42" t="n">
        <v>3</v>
      </c>
      <c r="B662" s="42" t="n">
        <v>121</v>
      </c>
      <c r="C662" s="42"/>
      <c r="F662" s="0"/>
      <c r="G662" s="0"/>
      <c r="H662" s="0"/>
      <c r="AMJ662" s="0"/>
    </row>
    <row r="663" s="43" customFormat="true" ht="13.8" hidden="false" customHeight="false" outlineLevel="0" collapsed="false">
      <c r="A663" s="42" t="n">
        <v>3</v>
      </c>
      <c r="B663" s="42" t="n">
        <v>122</v>
      </c>
      <c r="C663" s="42"/>
      <c r="F663" s="0"/>
      <c r="G663" s="0"/>
      <c r="H663" s="0"/>
      <c r="AMJ663" s="0"/>
    </row>
    <row r="664" s="43" customFormat="true" ht="13.8" hidden="false" customHeight="false" outlineLevel="0" collapsed="false">
      <c r="A664" s="42" t="n">
        <v>3</v>
      </c>
      <c r="B664" s="42" t="n">
        <v>123</v>
      </c>
      <c r="C664" s="42"/>
      <c r="F664" s="0"/>
      <c r="G664" s="0"/>
      <c r="H664" s="0"/>
      <c r="AMJ664" s="0"/>
    </row>
    <row r="665" s="43" customFormat="true" ht="13.8" hidden="false" customHeight="false" outlineLevel="0" collapsed="false">
      <c r="A665" s="42" t="n">
        <v>3</v>
      </c>
      <c r="B665" s="42" t="n">
        <v>124</v>
      </c>
      <c r="C665" s="42"/>
      <c r="F665" s="0"/>
      <c r="G665" s="0"/>
      <c r="H665" s="0"/>
      <c r="AMJ665" s="0"/>
    </row>
    <row r="666" s="43" customFormat="true" ht="13.8" hidden="false" customHeight="false" outlineLevel="0" collapsed="false">
      <c r="A666" s="42" t="n">
        <v>3</v>
      </c>
      <c r="B666" s="42" t="n">
        <v>125</v>
      </c>
      <c r="C666" s="42"/>
      <c r="F666" s="0"/>
      <c r="G666" s="0"/>
      <c r="H666" s="0"/>
      <c r="AMJ666" s="0"/>
    </row>
    <row r="667" s="43" customFormat="true" ht="13.8" hidden="false" customHeight="false" outlineLevel="0" collapsed="false">
      <c r="A667" s="42" t="n">
        <v>3</v>
      </c>
      <c r="B667" s="42" t="n">
        <v>126</v>
      </c>
      <c r="C667" s="42"/>
      <c r="F667" s="0"/>
      <c r="G667" s="0"/>
      <c r="H667" s="0"/>
      <c r="AMJ667" s="0"/>
    </row>
    <row r="668" s="43" customFormat="true" ht="13.8" hidden="false" customHeight="false" outlineLevel="0" collapsed="false">
      <c r="A668" s="42" t="n">
        <v>3</v>
      </c>
      <c r="B668" s="42" t="n">
        <v>127</v>
      </c>
      <c r="C668" s="42" t="n">
        <v>2</v>
      </c>
      <c r="D668" s="43" t="s">
        <v>467</v>
      </c>
      <c r="E668" s="43" t="s">
        <v>1390</v>
      </c>
      <c r="F668" s="0" t="n">
        <v>4</v>
      </c>
      <c r="G668" s="0" t="n">
        <v>40</v>
      </c>
      <c r="H668" s="0" t="n">
        <v>39</v>
      </c>
      <c r="AMJ668" s="0"/>
    </row>
    <row r="669" s="43" customFormat="true" ht="13.8" hidden="false" customHeight="false" outlineLevel="0" collapsed="false">
      <c r="A669" s="42" t="n">
        <v>3</v>
      </c>
      <c r="B669" s="42" t="n">
        <v>128</v>
      </c>
      <c r="C669" s="42" t="n">
        <v>2</v>
      </c>
      <c r="D669" s="43" t="s">
        <v>456</v>
      </c>
      <c r="E669" s="43" t="s">
        <v>1391</v>
      </c>
      <c r="F669" s="0" t="n">
        <v>4</v>
      </c>
      <c r="G669" s="0" t="n">
        <v>26</v>
      </c>
      <c r="H669" s="0" t="n">
        <v>25</v>
      </c>
      <c r="AMJ669" s="0"/>
    </row>
    <row r="670" s="43" customFormat="true" ht="13.8" hidden="false" customHeight="false" outlineLevel="0" collapsed="false">
      <c r="A670" s="42" t="n">
        <v>3</v>
      </c>
      <c r="B670" s="42" t="n">
        <v>129</v>
      </c>
      <c r="C670" s="42"/>
      <c r="F670" s="0"/>
      <c r="G670" s="0"/>
      <c r="H670" s="0"/>
      <c r="AMJ670" s="0"/>
    </row>
    <row r="671" s="43" customFormat="true" ht="13.8" hidden="false" customHeight="false" outlineLevel="0" collapsed="false">
      <c r="A671" s="42" t="n">
        <v>3</v>
      </c>
      <c r="B671" s="42" t="n">
        <v>130</v>
      </c>
      <c r="C671" s="42"/>
      <c r="F671" s="0"/>
      <c r="G671" s="0"/>
      <c r="H671" s="0"/>
      <c r="AMJ671" s="0"/>
    </row>
    <row r="672" s="43" customFormat="true" ht="13.8" hidden="false" customHeight="false" outlineLevel="0" collapsed="false">
      <c r="A672" s="42" t="n">
        <v>3</v>
      </c>
      <c r="B672" s="42" t="n">
        <v>131</v>
      </c>
      <c r="C672" s="42" t="n">
        <v>2</v>
      </c>
      <c r="D672" s="43" t="s">
        <v>415</v>
      </c>
      <c r="E672" s="43" t="s">
        <v>1392</v>
      </c>
      <c r="F672" s="0" t="n">
        <v>4</v>
      </c>
      <c r="G672" s="0" t="n">
        <v>46</v>
      </c>
      <c r="H672" s="0" t="n">
        <v>45</v>
      </c>
      <c r="AMJ672" s="0"/>
    </row>
    <row r="673" s="43" customFormat="true" ht="13.8" hidden="false" customHeight="false" outlineLevel="0" collapsed="false">
      <c r="A673" s="42" t="n">
        <v>3</v>
      </c>
      <c r="B673" s="42" t="n">
        <v>132</v>
      </c>
      <c r="C673" s="42" t="n">
        <v>2</v>
      </c>
      <c r="D673" s="43" t="s">
        <v>417</v>
      </c>
      <c r="E673" s="43" t="s">
        <v>1393</v>
      </c>
      <c r="F673" s="0" t="n">
        <v>4</v>
      </c>
      <c r="G673" s="0" t="n">
        <v>47</v>
      </c>
      <c r="H673" s="0" t="n">
        <v>46</v>
      </c>
      <c r="AMJ673" s="0"/>
    </row>
    <row r="674" s="43" customFormat="true" ht="13.8" hidden="false" customHeight="false" outlineLevel="0" collapsed="false">
      <c r="A674" s="42" t="n">
        <v>3</v>
      </c>
      <c r="B674" s="42" t="n">
        <v>133</v>
      </c>
      <c r="C674" s="42"/>
      <c r="F674" s="0"/>
      <c r="G674" s="0"/>
      <c r="H674" s="0"/>
      <c r="AMJ674" s="0"/>
    </row>
    <row r="675" s="43" customFormat="true" ht="13.8" hidden="false" customHeight="false" outlineLevel="0" collapsed="false">
      <c r="A675" s="42" t="n">
        <v>3</v>
      </c>
      <c r="B675" s="42" t="n">
        <v>134</v>
      </c>
      <c r="C675" s="42"/>
      <c r="F675" s="0"/>
      <c r="G675" s="0"/>
      <c r="H675" s="0"/>
      <c r="AMJ675" s="0"/>
    </row>
    <row r="676" s="43" customFormat="true" ht="13.8" hidden="false" customHeight="false" outlineLevel="0" collapsed="false">
      <c r="A676" s="42" t="n">
        <v>3</v>
      </c>
      <c r="B676" s="42" t="n">
        <v>135</v>
      </c>
      <c r="C676" s="42"/>
      <c r="F676" s="0"/>
      <c r="G676" s="0"/>
      <c r="H676" s="0"/>
      <c r="AMJ676" s="0"/>
    </row>
    <row r="677" s="43" customFormat="true" ht="13.8" hidden="false" customHeight="false" outlineLevel="0" collapsed="false">
      <c r="A677" s="42" t="n">
        <v>3</v>
      </c>
      <c r="B677" s="42" t="n">
        <v>136</v>
      </c>
      <c r="C677" s="42"/>
      <c r="F677" s="0"/>
      <c r="G677" s="0"/>
      <c r="H677" s="0"/>
      <c r="AMJ677" s="0"/>
    </row>
    <row r="678" s="43" customFormat="true" ht="13.8" hidden="false" customHeight="false" outlineLevel="0" collapsed="false">
      <c r="A678" s="42" t="n">
        <v>3</v>
      </c>
      <c r="B678" s="42" t="n">
        <v>137</v>
      </c>
      <c r="C678" s="42"/>
      <c r="F678" s="0"/>
      <c r="G678" s="0"/>
      <c r="H678" s="0"/>
      <c r="AMJ678" s="0"/>
    </row>
    <row r="679" s="43" customFormat="true" ht="13.8" hidden="false" customHeight="false" outlineLevel="0" collapsed="false">
      <c r="A679" s="42" t="n">
        <v>3</v>
      </c>
      <c r="B679" s="42" t="n">
        <v>138</v>
      </c>
      <c r="C679" s="42"/>
      <c r="F679" s="0"/>
      <c r="G679" s="0"/>
      <c r="H679" s="0"/>
      <c r="AMJ679" s="0"/>
    </row>
    <row r="680" s="43" customFormat="true" ht="13.8" hidden="false" customHeight="false" outlineLevel="0" collapsed="false">
      <c r="A680" s="42" t="n">
        <v>3</v>
      </c>
      <c r="B680" s="42" t="n">
        <v>139</v>
      </c>
      <c r="C680" s="42" t="n">
        <v>2</v>
      </c>
      <c r="D680" s="43" t="s">
        <v>476</v>
      </c>
      <c r="E680" s="43" t="s">
        <v>1394</v>
      </c>
      <c r="F680" s="0" t="n">
        <v>4</v>
      </c>
      <c r="G680" s="0" t="n">
        <v>25</v>
      </c>
      <c r="H680" s="0" t="n">
        <v>24</v>
      </c>
      <c r="AMJ680" s="0"/>
    </row>
    <row r="681" s="43" customFormat="true" ht="13.8" hidden="false" customHeight="false" outlineLevel="0" collapsed="false">
      <c r="A681" s="42" t="n">
        <v>3</v>
      </c>
      <c r="B681" s="42" t="n">
        <v>140</v>
      </c>
      <c r="C681" s="42" t="n">
        <v>2</v>
      </c>
      <c r="D681" s="43" t="s">
        <v>465</v>
      </c>
      <c r="E681" s="43" t="s">
        <v>1395</v>
      </c>
      <c r="F681" s="0" t="n">
        <v>4</v>
      </c>
      <c r="G681" s="0" t="n">
        <v>24</v>
      </c>
      <c r="H681" s="0" t="n">
        <v>23</v>
      </c>
      <c r="AMJ681" s="0"/>
    </row>
    <row r="682" s="43" customFormat="true" ht="13.8" hidden="false" customHeight="false" outlineLevel="0" collapsed="false">
      <c r="A682" s="42" t="n">
        <v>3</v>
      </c>
      <c r="B682" s="42" t="n">
        <v>141</v>
      </c>
      <c r="C682" s="42"/>
      <c r="F682" s="0"/>
      <c r="G682" s="0"/>
      <c r="H682" s="0"/>
      <c r="AMJ682" s="0"/>
    </row>
    <row r="683" s="43" customFormat="true" ht="13.8" hidden="false" customHeight="false" outlineLevel="0" collapsed="false">
      <c r="A683" s="42" t="n">
        <v>3</v>
      </c>
      <c r="B683" s="42" t="n">
        <v>142</v>
      </c>
      <c r="C683" s="42"/>
      <c r="F683" s="0"/>
      <c r="G683" s="0"/>
      <c r="H683" s="0"/>
      <c r="AMJ683" s="0"/>
    </row>
    <row r="684" s="43" customFormat="true" ht="13.8" hidden="false" customHeight="false" outlineLevel="0" collapsed="false">
      <c r="A684" s="42" t="n">
        <v>3</v>
      </c>
      <c r="B684" s="42" t="n">
        <v>143</v>
      </c>
      <c r="C684" s="42" t="n">
        <v>2</v>
      </c>
      <c r="D684" s="43" t="s">
        <v>424</v>
      </c>
      <c r="E684" s="43" t="s">
        <v>1396</v>
      </c>
      <c r="F684" s="0" t="n">
        <v>4</v>
      </c>
      <c r="G684" s="0" t="n">
        <v>43</v>
      </c>
      <c r="H684" s="0" t="n">
        <v>42</v>
      </c>
      <c r="AMJ684" s="0"/>
    </row>
    <row r="685" s="43" customFormat="true" ht="13.8" hidden="false" customHeight="false" outlineLevel="0" collapsed="false">
      <c r="A685" s="42" t="n">
        <v>3</v>
      </c>
      <c r="B685" s="42" t="n">
        <v>144</v>
      </c>
      <c r="C685" s="42" t="n">
        <v>2</v>
      </c>
      <c r="D685" s="43" t="s">
        <v>426</v>
      </c>
      <c r="E685" s="43" t="s">
        <v>1397</v>
      </c>
      <c r="F685" s="0" t="n">
        <v>4</v>
      </c>
      <c r="G685" s="0" t="n">
        <v>42</v>
      </c>
      <c r="H685" s="0" t="n">
        <v>41</v>
      </c>
      <c r="AMJ685" s="0"/>
    </row>
    <row r="686" s="43" customFormat="true" ht="13.8" hidden="false" customHeight="false" outlineLevel="0" collapsed="false">
      <c r="A686" s="42" t="n">
        <v>3</v>
      </c>
      <c r="B686" s="42" t="n">
        <v>145</v>
      </c>
      <c r="C686" s="42" t="n">
        <v>2</v>
      </c>
      <c r="D686" s="43" t="s">
        <v>485</v>
      </c>
      <c r="E686" s="43" t="s">
        <v>1398</v>
      </c>
      <c r="F686" s="0" t="n">
        <v>4</v>
      </c>
      <c r="G686" s="0" t="n">
        <v>28</v>
      </c>
      <c r="H686" s="0" t="n">
        <v>27</v>
      </c>
      <c r="AMJ686" s="0"/>
    </row>
    <row r="687" s="43" customFormat="true" ht="13.8" hidden="false" customHeight="false" outlineLevel="0" collapsed="false">
      <c r="A687" s="42" t="n">
        <v>3</v>
      </c>
      <c r="B687" s="42" t="n">
        <v>146</v>
      </c>
      <c r="C687" s="42" t="n">
        <v>2</v>
      </c>
      <c r="D687" s="43" t="s">
        <v>474</v>
      </c>
      <c r="E687" s="43" t="s">
        <v>1399</v>
      </c>
      <c r="F687" s="0" t="n">
        <v>4</v>
      </c>
      <c r="G687" s="0" t="n">
        <v>21</v>
      </c>
      <c r="H687" s="0" t="n">
        <v>20</v>
      </c>
      <c r="AMJ687" s="0"/>
    </row>
    <row r="688" s="43" customFormat="true" ht="13.8" hidden="false" customHeight="false" outlineLevel="0" collapsed="false">
      <c r="A688" s="42" t="n">
        <v>3</v>
      </c>
      <c r="B688" s="42" t="n">
        <v>147</v>
      </c>
      <c r="C688" s="42"/>
      <c r="F688" s="0"/>
      <c r="G688" s="0"/>
      <c r="H688" s="0"/>
      <c r="AMJ688" s="0"/>
    </row>
    <row r="689" s="43" customFormat="true" ht="13.8" hidden="false" customHeight="false" outlineLevel="0" collapsed="false">
      <c r="A689" s="42" t="n">
        <v>3</v>
      </c>
      <c r="B689" s="42" t="n">
        <v>148</v>
      </c>
      <c r="C689" s="42"/>
      <c r="F689" s="0"/>
      <c r="G689" s="0"/>
      <c r="H689" s="0"/>
      <c r="AMJ689" s="0"/>
    </row>
    <row r="690" s="43" customFormat="true" ht="13.8" hidden="false" customHeight="false" outlineLevel="0" collapsed="false">
      <c r="A690" s="42" t="n">
        <v>3</v>
      </c>
      <c r="B690" s="42" t="n">
        <v>149</v>
      </c>
      <c r="C690" s="42" t="n">
        <v>2</v>
      </c>
      <c r="D690" s="43" t="s">
        <v>433</v>
      </c>
      <c r="E690" s="43" t="s">
        <v>1400</v>
      </c>
      <c r="F690" s="0" t="n">
        <v>5</v>
      </c>
      <c r="G690" s="0" t="n">
        <v>34</v>
      </c>
      <c r="H690" s="0" t="n">
        <v>119</v>
      </c>
      <c r="AMJ690" s="0"/>
    </row>
    <row r="691" s="43" customFormat="true" ht="13.8" hidden="false" customHeight="false" outlineLevel="0" collapsed="false">
      <c r="A691" s="42" t="n">
        <v>3</v>
      </c>
      <c r="B691" s="42" t="n">
        <v>150</v>
      </c>
      <c r="C691" s="42" t="n">
        <v>2</v>
      </c>
      <c r="D691" s="43" t="s">
        <v>435</v>
      </c>
      <c r="E691" s="43" t="s">
        <v>1401</v>
      </c>
      <c r="F691" s="0" t="n">
        <v>5</v>
      </c>
      <c r="G691" s="0" t="n">
        <v>33</v>
      </c>
      <c r="H691" s="0" t="n">
        <v>118</v>
      </c>
      <c r="AMJ691" s="0"/>
    </row>
    <row r="692" s="43" customFormat="true" ht="13.8" hidden="false" customHeight="false" outlineLevel="0" collapsed="false">
      <c r="A692" s="42" t="n">
        <v>3</v>
      </c>
      <c r="B692" s="42" t="n">
        <v>151</v>
      </c>
      <c r="C692" s="42"/>
      <c r="F692" s="0"/>
      <c r="G692" s="0"/>
      <c r="H692" s="0"/>
      <c r="AMJ692" s="0"/>
    </row>
    <row r="693" s="43" customFormat="true" ht="13.8" hidden="false" customHeight="false" outlineLevel="0" collapsed="false">
      <c r="A693" s="42" t="n">
        <v>3</v>
      </c>
      <c r="B693" s="42" t="n">
        <v>152</v>
      </c>
      <c r="C693" s="42"/>
      <c r="F693" s="0"/>
      <c r="G693" s="0"/>
      <c r="H693" s="0"/>
      <c r="AMJ693" s="0"/>
    </row>
    <row r="694" s="43" customFormat="true" ht="13.8" hidden="false" customHeight="false" outlineLevel="0" collapsed="false">
      <c r="A694" s="42" t="n">
        <v>3</v>
      </c>
      <c r="B694" s="42" t="n">
        <v>153</v>
      </c>
      <c r="C694" s="42"/>
      <c r="F694" s="0"/>
      <c r="G694" s="0"/>
      <c r="H694" s="0"/>
      <c r="AMJ694" s="0"/>
    </row>
    <row r="695" s="43" customFormat="true" ht="13.8" hidden="false" customHeight="false" outlineLevel="0" collapsed="false">
      <c r="A695" s="42" t="n">
        <v>3</v>
      </c>
      <c r="B695" s="42" t="n">
        <v>154</v>
      </c>
      <c r="C695" s="42"/>
      <c r="F695" s="0"/>
      <c r="G695" s="0"/>
      <c r="H695" s="0"/>
      <c r="AMJ695" s="0"/>
    </row>
    <row r="696" s="43" customFormat="true" ht="13.8" hidden="false" customHeight="false" outlineLevel="0" collapsed="false">
      <c r="A696" s="42" t="n">
        <v>3</v>
      </c>
      <c r="B696" s="42" t="n">
        <v>155</v>
      </c>
      <c r="C696" s="42"/>
      <c r="F696" s="0"/>
      <c r="G696" s="0"/>
      <c r="H696" s="0"/>
      <c r="AMJ696" s="0"/>
    </row>
    <row r="697" s="43" customFormat="true" ht="13.8" hidden="false" customHeight="false" outlineLevel="0" collapsed="false">
      <c r="A697" s="42" t="n">
        <v>3</v>
      </c>
      <c r="B697" s="42" t="n">
        <v>156</v>
      </c>
      <c r="C697" s="42"/>
      <c r="F697" s="0"/>
      <c r="G697" s="0"/>
      <c r="H697" s="0"/>
      <c r="AMJ697" s="0"/>
    </row>
    <row r="698" s="43" customFormat="true" ht="13.8" hidden="false" customHeight="false" outlineLevel="0" collapsed="false">
      <c r="A698" s="42" t="n">
        <v>3</v>
      </c>
      <c r="B698" s="42" t="n">
        <v>157</v>
      </c>
      <c r="C698" s="42"/>
      <c r="F698" s="0"/>
      <c r="G698" s="0"/>
      <c r="H698" s="0"/>
      <c r="AMJ698" s="0"/>
    </row>
    <row r="699" s="43" customFormat="true" ht="13.8" hidden="false" customHeight="false" outlineLevel="0" collapsed="false">
      <c r="A699" s="42" t="n">
        <v>3</v>
      </c>
      <c r="B699" s="42" t="n">
        <v>158</v>
      </c>
      <c r="C699" s="42"/>
      <c r="F699" s="0"/>
      <c r="G699" s="0"/>
      <c r="H699" s="0"/>
      <c r="AMJ699" s="0"/>
    </row>
    <row r="700" s="43" customFormat="true" ht="13.8" hidden="false" customHeight="false" outlineLevel="0" collapsed="false">
      <c r="A700" s="42" t="n">
        <v>3</v>
      </c>
      <c r="B700" s="42" t="n">
        <v>159</v>
      </c>
      <c r="C700" s="42"/>
      <c r="F700" s="0"/>
      <c r="G700" s="0"/>
      <c r="H700" s="0"/>
      <c r="AMJ700" s="0"/>
    </row>
    <row r="701" s="43" customFormat="true" ht="13.8" hidden="false" customHeight="false" outlineLevel="0" collapsed="false">
      <c r="A701" s="42" t="n">
        <v>3</v>
      </c>
      <c r="B701" s="42" t="n">
        <v>160</v>
      </c>
      <c r="C701" s="42"/>
      <c r="F701" s="0"/>
      <c r="G701" s="0"/>
      <c r="H701" s="0"/>
      <c r="AMJ701" s="0"/>
    </row>
    <row r="702" s="43" customFormat="true" ht="13.8" hidden="false" customHeight="false" outlineLevel="0" collapsed="false">
      <c r="A702" s="42" t="n">
        <v>3</v>
      </c>
      <c r="B702" s="42" t="n">
        <v>161</v>
      </c>
      <c r="C702" s="42"/>
      <c r="F702" s="0"/>
      <c r="G702" s="0"/>
      <c r="H702" s="0"/>
      <c r="AMJ702" s="0"/>
    </row>
    <row r="703" s="43" customFormat="true" ht="13.8" hidden="false" customHeight="false" outlineLevel="0" collapsed="false">
      <c r="A703" s="42" t="n">
        <v>3</v>
      </c>
      <c r="B703" s="42" t="n">
        <v>162</v>
      </c>
      <c r="C703" s="42"/>
      <c r="F703" s="0"/>
      <c r="G703" s="0"/>
      <c r="H703" s="0"/>
      <c r="AMJ703" s="0"/>
    </row>
    <row r="704" s="43" customFormat="true" ht="13.8" hidden="false" customHeight="false" outlineLevel="0" collapsed="false">
      <c r="A704" s="42" t="n">
        <v>3</v>
      </c>
      <c r="B704" s="42" t="n">
        <v>163</v>
      </c>
      <c r="C704" s="42"/>
      <c r="F704" s="0"/>
      <c r="G704" s="0"/>
      <c r="H704" s="0"/>
      <c r="AMJ704" s="0"/>
    </row>
    <row r="705" s="43" customFormat="true" ht="13.8" hidden="false" customHeight="false" outlineLevel="0" collapsed="false">
      <c r="A705" s="42" t="n">
        <v>3</v>
      </c>
      <c r="B705" s="42" t="n">
        <v>164</v>
      </c>
      <c r="C705" s="42"/>
      <c r="F705" s="0"/>
      <c r="G705" s="0"/>
      <c r="H705" s="0"/>
      <c r="AMJ705" s="0"/>
    </row>
    <row r="706" s="43" customFormat="true" ht="13.8" hidden="false" customHeight="false" outlineLevel="0" collapsed="false">
      <c r="A706" s="42" t="n">
        <v>3</v>
      </c>
      <c r="B706" s="42" t="n">
        <v>165</v>
      </c>
      <c r="C706" s="42"/>
      <c r="F706" s="0"/>
      <c r="G706" s="0"/>
      <c r="H706" s="0"/>
      <c r="AMJ706" s="0"/>
    </row>
    <row r="707" s="43" customFormat="true" ht="13.8" hidden="false" customHeight="false" outlineLevel="0" collapsed="false">
      <c r="A707" s="42" t="n">
        <v>3</v>
      </c>
      <c r="B707" s="42" t="n">
        <v>166</v>
      </c>
      <c r="C707" s="42"/>
      <c r="F707" s="0"/>
      <c r="G707" s="0"/>
      <c r="H707" s="0"/>
      <c r="AMJ707" s="0"/>
    </row>
    <row r="708" s="43" customFormat="true" ht="13.8" hidden="false" customHeight="false" outlineLevel="0" collapsed="false">
      <c r="A708" s="42" t="n">
        <v>3</v>
      </c>
      <c r="B708" s="42" t="n">
        <v>167</v>
      </c>
      <c r="C708" s="42"/>
      <c r="F708" s="0"/>
      <c r="G708" s="0"/>
      <c r="H708" s="0"/>
      <c r="AMJ708" s="0"/>
    </row>
    <row r="709" s="43" customFormat="true" ht="13.8" hidden="false" customHeight="false" outlineLevel="0" collapsed="false">
      <c r="A709" s="42" t="n">
        <v>3</v>
      </c>
      <c r="B709" s="42" t="n">
        <v>168</v>
      </c>
      <c r="C709" s="42"/>
      <c r="F709" s="0"/>
      <c r="G709" s="0"/>
      <c r="H709" s="0"/>
      <c r="AMJ709" s="0"/>
    </row>
    <row r="710" s="43" customFormat="true" ht="13.8" hidden="false" customHeight="false" outlineLevel="0" collapsed="false">
      <c r="A710" s="42" t="n">
        <v>3</v>
      </c>
      <c r="B710" s="42" t="n">
        <v>169</v>
      </c>
      <c r="C710" s="42" t="n">
        <v>2</v>
      </c>
      <c r="D710" s="43" t="s">
        <v>479</v>
      </c>
      <c r="E710" s="43" t="s">
        <v>1402</v>
      </c>
      <c r="F710" s="0" t="n">
        <v>4</v>
      </c>
      <c r="G710" s="0" t="n">
        <v>16</v>
      </c>
      <c r="H710" s="0" t="n">
        <v>15</v>
      </c>
      <c r="AMJ710" s="0"/>
    </row>
    <row r="711" s="43" customFormat="true" ht="13.8" hidden="false" customHeight="false" outlineLevel="0" collapsed="false">
      <c r="A711" s="42" t="n">
        <v>3</v>
      </c>
      <c r="B711" s="42" t="n">
        <v>170</v>
      </c>
      <c r="C711" s="42" t="n">
        <v>2</v>
      </c>
      <c r="D711" s="43" t="s">
        <v>481</v>
      </c>
      <c r="E711" s="43" t="s">
        <v>1403</v>
      </c>
      <c r="F711" s="0" t="n">
        <v>4</v>
      </c>
      <c r="G711" s="0" t="n">
        <v>15</v>
      </c>
      <c r="H711" s="0" t="n">
        <v>14</v>
      </c>
      <c r="AMJ711" s="0"/>
    </row>
    <row r="712" s="43" customFormat="true" ht="13.8" hidden="false" customHeight="false" outlineLevel="0" collapsed="false">
      <c r="A712" s="42" t="n">
        <v>3</v>
      </c>
      <c r="B712" s="42" t="n">
        <v>171</v>
      </c>
      <c r="C712" s="42" t="n">
        <v>2</v>
      </c>
      <c r="D712" s="43" t="s">
        <v>461</v>
      </c>
      <c r="E712" s="43" t="s">
        <v>1404</v>
      </c>
      <c r="F712" s="0" t="n">
        <v>5</v>
      </c>
      <c r="G712" s="0" t="n">
        <v>35</v>
      </c>
      <c r="H712" s="0" t="n">
        <v>120</v>
      </c>
      <c r="AMJ712" s="0"/>
    </row>
    <row r="713" s="43" customFormat="true" ht="13.8" hidden="false" customHeight="false" outlineLevel="0" collapsed="false">
      <c r="A713" s="42" t="n">
        <v>3</v>
      </c>
      <c r="B713" s="42" t="n">
        <v>172</v>
      </c>
      <c r="C713" s="42" t="n">
        <v>2</v>
      </c>
      <c r="D713" s="43" t="s">
        <v>454</v>
      </c>
      <c r="E713" s="43" t="s">
        <v>1405</v>
      </c>
      <c r="F713" s="0" t="n">
        <v>5</v>
      </c>
      <c r="G713" s="0" t="n">
        <v>36</v>
      </c>
      <c r="H713" s="0" t="n">
        <v>121</v>
      </c>
      <c r="AMJ713" s="0"/>
    </row>
    <row r="714" s="43" customFormat="true" ht="13.8" hidden="false" customHeight="false" outlineLevel="0" collapsed="false">
      <c r="A714" s="42" t="n">
        <v>3</v>
      </c>
      <c r="B714" s="42" t="n">
        <v>173</v>
      </c>
      <c r="C714" s="42" t="n">
        <v>2</v>
      </c>
      <c r="D714" s="43" t="s">
        <v>443</v>
      </c>
      <c r="E714" s="43" t="s">
        <v>1406</v>
      </c>
      <c r="F714" s="0" t="n">
        <v>5</v>
      </c>
      <c r="G714" s="0" t="n">
        <v>32</v>
      </c>
      <c r="H714" s="0" t="n">
        <v>117</v>
      </c>
      <c r="AMJ714" s="0"/>
    </row>
    <row r="715" s="43" customFormat="true" ht="13.8" hidden="false" customHeight="false" outlineLevel="0" collapsed="false">
      <c r="A715" s="42" t="n">
        <v>3</v>
      </c>
      <c r="B715" s="42" t="n">
        <v>174</v>
      </c>
      <c r="C715" s="42" t="n">
        <v>2</v>
      </c>
      <c r="D715" s="43" t="s">
        <v>445</v>
      </c>
      <c r="E715" s="43" t="s">
        <v>1407</v>
      </c>
      <c r="F715" s="0" t="n">
        <v>5</v>
      </c>
      <c r="G715" s="0" t="n">
        <v>31</v>
      </c>
      <c r="H715" s="0" t="n">
        <v>116</v>
      </c>
      <c r="AMJ715" s="0"/>
    </row>
    <row r="716" s="43" customFormat="true" ht="13.8" hidden="false" customHeight="false" outlineLevel="0" collapsed="false">
      <c r="A716" s="42" t="n">
        <v>3</v>
      </c>
      <c r="B716" s="42" t="n">
        <v>175</v>
      </c>
      <c r="C716" s="42"/>
      <c r="F716" s="0"/>
      <c r="G716" s="0"/>
      <c r="H716" s="0"/>
      <c r="AMJ716" s="0"/>
    </row>
    <row r="717" s="43" customFormat="true" ht="13.8" hidden="false" customHeight="false" outlineLevel="0" collapsed="false">
      <c r="A717" s="42" t="n">
        <v>3</v>
      </c>
      <c r="B717" s="42" t="n">
        <v>176</v>
      </c>
      <c r="C717" s="42"/>
      <c r="F717" s="0"/>
      <c r="G717" s="0"/>
      <c r="H717" s="0"/>
      <c r="AMJ717" s="0"/>
    </row>
    <row r="718" s="43" customFormat="true" ht="13.8" hidden="false" customHeight="false" outlineLevel="0" collapsed="false">
      <c r="A718" s="42" t="n">
        <v>3</v>
      </c>
      <c r="B718" s="42" t="n">
        <v>177</v>
      </c>
      <c r="C718" s="42" t="n">
        <v>2</v>
      </c>
      <c r="D718" s="43" t="s">
        <v>472</v>
      </c>
      <c r="E718" s="43" t="s">
        <v>1408</v>
      </c>
      <c r="F718" s="0" t="n">
        <v>5</v>
      </c>
      <c r="G718" s="0" t="n">
        <v>40</v>
      </c>
      <c r="H718" s="0" t="n">
        <v>125</v>
      </c>
      <c r="AMJ718" s="0"/>
    </row>
    <row r="719" s="43" customFormat="true" ht="13.8" hidden="false" customHeight="false" outlineLevel="0" collapsed="false">
      <c r="A719" s="42" t="n">
        <v>3</v>
      </c>
      <c r="B719" s="42" t="n">
        <v>178</v>
      </c>
      <c r="C719" s="42" t="n">
        <v>2</v>
      </c>
      <c r="D719" s="43" t="s">
        <v>463</v>
      </c>
      <c r="E719" s="43" t="s">
        <v>1409</v>
      </c>
      <c r="F719" s="0" t="n">
        <v>5</v>
      </c>
      <c r="G719" s="0" t="n">
        <v>43</v>
      </c>
      <c r="H719" s="0" t="n">
        <v>128</v>
      </c>
      <c r="AMJ719" s="0"/>
    </row>
    <row r="720" s="43" customFormat="true" ht="13.8" hidden="false" customHeight="false" outlineLevel="0" collapsed="false">
      <c r="A720" s="42" t="n">
        <v>3</v>
      </c>
      <c r="B720" s="42" t="n">
        <v>179</v>
      </c>
      <c r="C720" s="42"/>
      <c r="F720" s="0"/>
      <c r="G720" s="0"/>
      <c r="H720" s="0"/>
      <c r="AMJ720" s="0"/>
    </row>
    <row r="721" s="43" customFormat="true" ht="13.8" hidden="false" customHeight="false" outlineLevel="0" collapsed="false">
      <c r="A721" s="42" t="n">
        <v>3</v>
      </c>
      <c r="B721" s="42" t="n">
        <v>180</v>
      </c>
      <c r="C721" s="42"/>
      <c r="F721" s="0"/>
      <c r="G721" s="0"/>
      <c r="H721" s="0"/>
      <c r="AMJ721" s="0"/>
    </row>
    <row r="722" customFormat="false" ht="13.8" hidden="false" customHeight="false" outlineLevel="0" collapsed="false">
      <c r="A722" s="43"/>
      <c r="B722" s="4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7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1" topLeftCell="A62" activePane="bottomLeft" state="frozen"/>
      <selection pane="topLeft" activeCell="C1" activeCellId="0" sqref="C1"/>
      <selection pane="bottomLeft" activeCell="F62" activeCellId="0" sqref="F62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3" min="2" style="0" width="6.88"/>
    <col collapsed="false" customWidth="true" hidden="false" outlineLevel="0" max="5" min="5" style="0" width="12.57"/>
    <col collapsed="false" customWidth="true" hidden="false" outlineLevel="0" max="6" min="6" style="0" width="11.42"/>
  </cols>
  <sheetData>
    <row r="1" s="39" customFormat="true" ht="15" hidden="false" customHeight="false" outlineLevel="0" collapsed="false">
      <c r="A1" s="39" t="s">
        <v>0</v>
      </c>
      <c r="B1" s="39" t="s">
        <v>1</v>
      </c>
      <c r="C1" s="39" t="s">
        <v>385</v>
      </c>
      <c r="D1" s="39" t="s">
        <v>386</v>
      </c>
      <c r="E1" s="39" t="s">
        <v>361</v>
      </c>
      <c r="F1" s="39" t="s">
        <v>387</v>
      </c>
    </row>
    <row r="2" customFormat="false" ht="15" hidden="false" customHeight="false" outlineLevel="0" collapsed="false">
      <c r="A2" s="0" t="s">
        <v>10</v>
      </c>
      <c r="B2" s="0" t="n">
        <v>1</v>
      </c>
      <c r="C2" s="0" t="n">
        <v>2</v>
      </c>
      <c r="D2" s="0" t="n">
        <v>2</v>
      </c>
      <c r="E2" s="0" t="n">
        <v>39</v>
      </c>
      <c r="F2" s="0" t="n">
        <v>2</v>
      </c>
    </row>
    <row r="3" customFormat="false" ht="15" hidden="false" customHeight="false" outlineLevel="0" collapsed="false">
      <c r="A3" s="0" t="s">
        <v>10</v>
      </c>
      <c r="B3" s="0" t="n">
        <v>2</v>
      </c>
      <c r="C3" s="0" t="n">
        <v>2</v>
      </c>
      <c r="D3" s="0" t="n">
        <v>2</v>
      </c>
      <c r="E3" s="0" t="n">
        <v>37</v>
      </c>
      <c r="F3" s="0" t="n">
        <v>2</v>
      </c>
    </row>
    <row r="4" customFormat="false" ht="15" hidden="false" customHeight="false" outlineLevel="0" collapsed="false">
      <c r="A4" s="0" t="s">
        <v>10</v>
      </c>
      <c r="B4" s="0" t="n">
        <v>3</v>
      </c>
      <c r="C4" s="0" t="n">
        <v>2</v>
      </c>
      <c r="D4" s="0" t="n">
        <v>2</v>
      </c>
      <c r="E4" s="0" t="n">
        <v>40</v>
      </c>
      <c r="F4" s="0" t="n">
        <v>2</v>
      </c>
    </row>
    <row r="5" customFormat="false" ht="15" hidden="false" customHeight="false" outlineLevel="0" collapsed="false">
      <c r="A5" s="0" t="s">
        <v>10</v>
      </c>
      <c r="B5" s="0" t="n">
        <v>4</v>
      </c>
      <c r="C5" s="0" t="n">
        <v>2</v>
      </c>
      <c r="D5" s="0" t="n">
        <v>2</v>
      </c>
      <c r="E5" s="0" t="n">
        <v>38</v>
      </c>
      <c r="F5" s="0" t="n">
        <v>2</v>
      </c>
    </row>
    <row r="6" customFormat="false" ht="15" hidden="false" customHeight="false" outlineLevel="0" collapsed="false">
      <c r="A6" s="0" t="s">
        <v>10</v>
      </c>
      <c r="B6" s="0" t="n">
        <v>5</v>
      </c>
      <c r="C6" s="0" t="n">
        <v>1</v>
      </c>
      <c r="D6" s="0" t="n">
        <v>2</v>
      </c>
      <c r="E6" s="0" t="n">
        <v>37</v>
      </c>
      <c r="F6" s="0" t="n">
        <v>1</v>
      </c>
    </row>
    <row r="7" customFormat="false" ht="15" hidden="false" customHeight="false" outlineLevel="0" collapsed="false">
      <c r="A7" s="0" t="s">
        <v>10</v>
      </c>
      <c r="B7" s="0" t="n">
        <v>6</v>
      </c>
      <c r="C7" s="0" t="n">
        <v>1</v>
      </c>
      <c r="D7" s="0" t="n">
        <v>2</v>
      </c>
      <c r="E7" s="0" t="n">
        <v>39</v>
      </c>
      <c r="F7" s="0" t="n">
        <v>1</v>
      </c>
    </row>
    <row r="8" customFormat="false" ht="15" hidden="false" customHeight="false" outlineLevel="0" collapsed="false">
      <c r="A8" s="0" t="s">
        <v>10</v>
      </c>
      <c r="B8" s="0" t="n">
        <v>7</v>
      </c>
      <c r="C8" s="0" t="n">
        <v>1</v>
      </c>
      <c r="D8" s="0" t="n">
        <v>2</v>
      </c>
      <c r="E8" s="0" t="n">
        <v>38</v>
      </c>
      <c r="F8" s="0" t="n">
        <v>1</v>
      </c>
    </row>
    <row r="9" customFormat="false" ht="15" hidden="false" customHeight="false" outlineLevel="0" collapsed="false">
      <c r="A9" s="0" t="s">
        <v>10</v>
      </c>
      <c r="B9" s="0" t="n">
        <v>8</v>
      </c>
      <c r="C9" s="0" t="n">
        <v>1</v>
      </c>
      <c r="D9" s="0" t="n">
        <v>2</v>
      </c>
      <c r="E9" s="0" t="n">
        <v>40</v>
      </c>
      <c r="F9" s="0" t="n">
        <v>1</v>
      </c>
    </row>
    <row r="10" customFormat="false" ht="15" hidden="false" customHeight="false" outlineLevel="0" collapsed="false">
      <c r="A10" s="0" t="s">
        <v>10</v>
      </c>
      <c r="B10" s="0" t="n">
        <v>9</v>
      </c>
      <c r="C10" s="0" t="n">
        <v>2</v>
      </c>
      <c r="D10" s="0" t="n">
        <v>2</v>
      </c>
      <c r="E10" s="0" t="n">
        <v>35</v>
      </c>
      <c r="F10" s="0" t="n">
        <v>2</v>
      </c>
    </row>
    <row r="11" customFormat="false" ht="15" hidden="false" customHeight="false" outlineLevel="0" collapsed="false">
      <c r="A11" s="0" t="s">
        <v>10</v>
      </c>
      <c r="B11" s="0" t="n">
        <v>10</v>
      </c>
      <c r="C11" s="0" t="n">
        <v>2</v>
      </c>
      <c r="D11" s="0" t="n">
        <v>2</v>
      </c>
      <c r="E11" s="0" t="n">
        <v>33</v>
      </c>
      <c r="F11" s="0" t="n">
        <v>2</v>
      </c>
    </row>
    <row r="12" customFormat="false" ht="15" hidden="false" customHeight="false" outlineLevel="0" collapsed="false">
      <c r="A12" s="0" t="s">
        <v>10</v>
      </c>
      <c r="B12" s="0" t="n">
        <v>11</v>
      </c>
      <c r="C12" s="0" t="n">
        <v>2</v>
      </c>
      <c r="D12" s="0" t="n">
        <v>2</v>
      </c>
      <c r="E12" s="0" t="n">
        <v>36</v>
      </c>
      <c r="F12" s="0" t="n">
        <v>2</v>
      </c>
    </row>
    <row r="13" customFormat="false" ht="15" hidden="false" customHeight="false" outlineLevel="0" collapsed="false">
      <c r="A13" s="0" t="s">
        <v>10</v>
      </c>
      <c r="B13" s="0" t="n">
        <v>12</v>
      </c>
      <c r="C13" s="0" t="n">
        <v>2</v>
      </c>
      <c r="D13" s="0" t="n">
        <v>2</v>
      </c>
      <c r="E13" s="0" t="n">
        <v>34</v>
      </c>
      <c r="F13" s="0" t="n">
        <v>2</v>
      </c>
    </row>
    <row r="14" customFormat="false" ht="15" hidden="false" customHeight="false" outlineLevel="0" collapsed="false">
      <c r="A14" s="0" t="s">
        <v>10</v>
      </c>
      <c r="B14" s="0" t="n">
        <v>13</v>
      </c>
      <c r="C14" s="0" t="n">
        <v>1</v>
      </c>
      <c r="D14" s="0" t="n">
        <v>2</v>
      </c>
      <c r="E14" s="0" t="n">
        <v>33</v>
      </c>
      <c r="F14" s="0" t="n">
        <v>1</v>
      </c>
    </row>
    <row r="15" customFormat="false" ht="15" hidden="false" customHeight="false" outlineLevel="0" collapsed="false">
      <c r="A15" s="0" t="s">
        <v>10</v>
      </c>
      <c r="B15" s="0" t="n">
        <v>14</v>
      </c>
      <c r="C15" s="0" t="n">
        <v>1</v>
      </c>
      <c r="D15" s="0" t="n">
        <v>2</v>
      </c>
      <c r="E15" s="0" t="n">
        <v>35</v>
      </c>
      <c r="F15" s="0" t="n">
        <v>1</v>
      </c>
    </row>
    <row r="16" customFormat="false" ht="15" hidden="false" customHeight="false" outlineLevel="0" collapsed="false">
      <c r="A16" s="0" t="s">
        <v>10</v>
      </c>
      <c r="B16" s="0" t="n">
        <v>15</v>
      </c>
      <c r="C16" s="0" t="n">
        <v>1</v>
      </c>
      <c r="D16" s="0" t="n">
        <v>2</v>
      </c>
      <c r="E16" s="0" t="n">
        <v>34</v>
      </c>
      <c r="F16" s="0" t="n">
        <v>1</v>
      </c>
    </row>
    <row r="17" customFormat="false" ht="15" hidden="false" customHeight="false" outlineLevel="0" collapsed="false">
      <c r="A17" s="0" t="s">
        <v>10</v>
      </c>
      <c r="B17" s="0" t="n">
        <v>16</v>
      </c>
      <c r="C17" s="0" t="n">
        <v>1</v>
      </c>
      <c r="D17" s="0" t="n">
        <v>2</v>
      </c>
      <c r="E17" s="0" t="n">
        <v>36</v>
      </c>
      <c r="F17" s="0" t="n">
        <v>1</v>
      </c>
    </row>
    <row r="18" customFormat="false" ht="15" hidden="false" customHeight="false" outlineLevel="0" collapsed="false">
      <c r="A18" s="0" t="s">
        <v>10</v>
      </c>
      <c r="B18" s="0" t="n">
        <v>17</v>
      </c>
      <c r="C18" s="0" t="n">
        <v>2</v>
      </c>
      <c r="D18" s="0" t="n">
        <v>2</v>
      </c>
      <c r="E18" s="0" t="n">
        <v>31</v>
      </c>
      <c r="F18" s="0" t="n">
        <v>2</v>
      </c>
    </row>
    <row r="19" customFormat="false" ht="15" hidden="false" customHeight="false" outlineLevel="0" collapsed="false">
      <c r="A19" s="0" t="s">
        <v>10</v>
      </c>
      <c r="B19" s="0" t="n">
        <v>18</v>
      </c>
      <c r="C19" s="0" t="n">
        <v>2</v>
      </c>
      <c r="D19" s="0" t="n">
        <v>2</v>
      </c>
      <c r="E19" s="0" t="n">
        <v>29</v>
      </c>
      <c r="F19" s="0" t="n">
        <v>2</v>
      </c>
    </row>
    <row r="20" customFormat="false" ht="15" hidden="false" customHeight="false" outlineLevel="0" collapsed="false">
      <c r="A20" s="0" t="s">
        <v>10</v>
      </c>
      <c r="B20" s="0" t="n">
        <v>19</v>
      </c>
      <c r="C20" s="0" t="n">
        <v>2</v>
      </c>
      <c r="D20" s="0" t="n">
        <v>2</v>
      </c>
      <c r="E20" s="0" t="n">
        <v>32</v>
      </c>
      <c r="F20" s="0" t="n">
        <v>2</v>
      </c>
    </row>
    <row r="21" customFormat="false" ht="15" hidden="false" customHeight="false" outlineLevel="0" collapsed="false">
      <c r="A21" s="0" t="s">
        <v>10</v>
      </c>
      <c r="B21" s="0" t="n">
        <v>20</v>
      </c>
      <c r="C21" s="0" t="n">
        <v>2</v>
      </c>
      <c r="D21" s="0" t="n">
        <v>2</v>
      </c>
      <c r="E21" s="0" t="n">
        <v>30</v>
      </c>
      <c r="F21" s="0" t="n">
        <v>2</v>
      </c>
    </row>
    <row r="22" customFormat="false" ht="15" hidden="false" customHeight="false" outlineLevel="0" collapsed="false">
      <c r="A22" s="0" t="s">
        <v>10</v>
      </c>
      <c r="B22" s="0" t="n">
        <v>21</v>
      </c>
      <c r="C22" s="0" t="n">
        <v>1</v>
      </c>
      <c r="D22" s="0" t="n">
        <v>2</v>
      </c>
      <c r="E22" s="0" t="n">
        <v>29</v>
      </c>
      <c r="F22" s="0" t="n">
        <v>1</v>
      </c>
    </row>
    <row r="23" customFormat="false" ht="15" hidden="false" customHeight="false" outlineLevel="0" collapsed="false">
      <c r="A23" s="0" t="s">
        <v>10</v>
      </c>
      <c r="B23" s="0" t="n">
        <v>22</v>
      </c>
      <c r="C23" s="0" t="n">
        <v>1</v>
      </c>
      <c r="D23" s="0" t="n">
        <v>2</v>
      </c>
      <c r="E23" s="0" t="n">
        <v>31</v>
      </c>
      <c r="F23" s="0" t="n">
        <v>1</v>
      </c>
    </row>
    <row r="24" customFormat="false" ht="15" hidden="false" customHeight="false" outlineLevel="0" collapsed="false">
      <c r="A24" s="0" t="s">
        <v>10</v>
      </c>
      <c r="B24" s="0" t="n">
        <v>23</v>
      </c>
      <c r="C24" s="0" t="n">
        <v>1</v>
      </c>
      <c r="D24" s="0" t="n">
        <v>2</v>
      </c>
      <c r="E24" s="0" t="n">
        <v>30</v>
      </c>
      <c r="F24" s="0" t="n">
        <v>1</v>
      </c>
    </row>
    <row r="25" customFormat="false" ht="15" hidden="false" customHeight="false" outlineLevel="0" collapsed="false">
      <c r="A25" s="0" t="s">
        <v>10</v>
      </c>
      <c r="B25" s="0" t="n">
        <v>24</v>
      </c>
      <c r="C25" s="0" t="n">
        <v>1</v>
      </c>
      <c r="D25" s="0" t="n">
        <v>2</v>
      </c>
      <c r="E25" s="0" t="n">
        <v>32</v>
      </c>
      <c r="F25" s="0" t="n">
        <v>1</v>
      </c>
    </row>
    <row r="26" customFormat="false" ht="15" hidden="false" customHeight="false" outlineLevel="0" collapsed="false">
      <c r="A26" s="0" t="s">
        <v>10</v>
      </c>
      <c r="B26" s="0" t="n">
        <v>25</v>
      </c>
      <c r="C26" s="0" t="n">
        <v>2</v>
      </c>
      <c r="D26" s="0" t="n">
        <v>2</v>
      </c>
      <c r="E26" s="0" t="n">
        <v>27</v>
      </c>
      <c r="F26" s="0" t="n">
        <v>2</v>
      </c>
    </row>
    <row r="27" customFormat="false" ht="15" hidden="false" customHeight="false" outlineLevel="0" collapsed="false">
      <c r="A27" s="0" t="s">
        <v>10</v>
      </c>
      <c r="B27" s="0" t="n">
        <v>26</v>
      </c>
      <c r="C27" s="0" t="n">
        <v>2</v>
      </c>
      <c r="D27" s="0" t="n">
        <v>2</v>
      </c>
      <c r="E27" s="0" t="n">
        <v>25</v>
      </c>
      <c r="F27" s="0" t="n">
        <v>2</v>
      </c>
    </row>
    <row r="28" customFormat="false" ht="15" hidden="false" customHeight="false" outlineLevel="0" collapsed="false">
      <c r="A28" s="0" t="s">
        <v>10</v>
      </c>
      <c r="B28" s="0" t="n">
        <v>27</v>
      </c>
      <c r="C28" s="0" t="n">
        <v>2</v>
      </c>
      <c r="D28" s="0" t="n">
        <v>2</v>
      </c>
      <c r="E28" s="0" t="n">
        <v>26</v>
      </c>
      <c r="F28" s="0" t="n">
        <v>2</v>
      </c>
    </row>
    <row r="29" customFormat="false" ht="15" hidden="false" customHeight="false" outlineLevel="0" collapsed="false">
      <c r="A29" s="0" t="s">
        <v>10</v>
      </c>
      <c r="B29" s="0" t="n">
        <v>28</v>
      </c>
      <c r="C29" s="0" t="n">
        <v>2</v>
      </c>
      <c r="D29" s="0" t="n">
        <v>2</v>
      </c>
      <c r="E29" s="0" t="n">
        <v>28</v>
      </c>
      <c r="F29" s="0" t="n">
        <v>2</v>
      </c>
    </row>
    <row r="30" customFormat="false" ht="15" hidden="false" customHeight="false" outlineLevel="0" collapsed="false">
      <c r="A30" s="0" t="s">
        <v>10</v>
      </c>
      <c r="B30" s="0" t="n">
        <v>29</v>
      </c>
      <c r="C30" s="0" t="n">
        <v>1</v>
      </c>
      <c r="D30" s="0" t="n">
        <v>2</v>
      </c>
      <c r="E30" s="0" t="n">
        <v>27</v>
      </c>
      <c r="F30" s="0" t="n">
        <v>1</v>
      </c>
    </row>
    <row r="31" customFormat="false" ht="15" hidden="false" customHeight="false" outlineLevel="0" collapsed="false">
      <c r="A31" s="0" t="s">
        <v>10</v>
      </c>
      <c r="B31" s="0" t="n">
        <v>30</v>
      </c>
      <c r="C31" s="0" t="n">
        <v>1</v>
      </c>
      <c r="D31" s="0" t="n">
        <v>2</v>
      </c>
      <c r="E31" s="0" t="n">
        <v>25</v>
      </c>
      <c r="F31" s="0" t="n">
        <v>1</v>
      </c>
    </row>
    <row r="32" customFormat="false" ht="15" hidden="false" customHeight="false" outlineLevel="0" collapsed="false">
      <c r="A32" s="0" t="s">
        <v>10</v>
      </c>
      <c r="B32" s="0" t="n">
        <v>31</v>
      </c>
      <c r="C32" s="0" t="n">
        <v>1</v>
      </c>
      <c r="D32" s="0" t="n">
        <v>2</v>
      </c>
      <c r="E32" s="0" t="n">
        <v>26</v>
      </c>
      <c r="F32" s="0" t="n">
        <v>1</v>
      </c>
    </row>
    <row r="33" customFormat="false" ht="15" hidden="false" customHeight="false" outlineLevel="0" collapsed="false">
      <c r="A33" s="0" t="s">
        <v>10</v>
      </c>
      <c r="B33" s="0" t="n">
        <v>32</v>
      </c>
      <c r="C33" s="0" t="n">
        <v>1</v>
      </c>
      <c r="D33" s="0" t="n">
        <v>2</v>
      </c>
      <c r="E33" s="0" t="n">
        <v>28</v>
      </c>
      <c r="F33" s="0" t="n">
        <v>1</v>
      </c>
    </row>
    <row r="34" customFormat="false" ht="15" hidden="false" customHeight="false" outlineLevel="0" collapsed="false">
      <c r="A34" s="0" t="s">
        <v>10</v>
      </c>
      <c r="B34" s="0" t="n">
        <v>33</v>
      </c>
      <c r="C34" s="0" t="n">
        <v>2</v>
      </c>
      <c r="D34" s="0" t="n">
        <v>2</v>
      </c>
      <c r="E34" s="0" t="n">
        <v>13</v>
      </c>
      <c r="F34" s="0" t="n">
        <v>2</v>
      </c>
    </row>
    <row r="35" customFormat="false" ht="15" hidden="false" customHeight="false" outlineLevel="0" collapsed="false">
      <c r="A35" s="0" t="s">
        <v>10</v>
      </c>
      <c r="B35" s="0" t="n">
        <v>34</v>
      </c>
      <c r="C35" s="0" t="n">
        <v>2</v>
      </c>
      <c r="D35" s="0" t="n">
        <v>2</v>
      </c>
      <c r="E35" s="0" t="n">
        <v>15</v>
      </c>
      <c r="F35" s="0" t="n">
        <v>2</v>
      </c>
    </row>
    <row r="36" customFormat="false" ht="15" hidden="false" customHeight="false" outlineLevel="0" collapsed="false">
      <c r="A36" s="0" t="s">
        <v>10</v>
      </c>
      <c r="B36" s="0" t="n">
        <v>35</v>
      </c>
      <c r="C36" s="0" t="n">
        <v>2</v>
      </c>
      <c r="D36" s="0" t="n">
        <v>2</v>
      </c>
      <c r="E36" s="0" t="n">
        <v>14</v>
      </c>
      <c r="F36" s="0" t="n">
        <v>2</v>
      </c>
    </row>
    <row r="37" customFormat="false" ht="15" hidden="false" customHeight="false" outlineLevel="0" collapsed="false">
      <c r="A37" s="0" t="s">
        <v>10</v>
      </c>
      <c r="B37" s="0" t="n">
        <v>36</v>
      </c>
      <c r="C37" s="0" t="n">
        <v>2</v>
      </c>
      <c r="D37" s="0" t="n">
        <v>2</v>
      </c>
      <c r="E37" s="0" t="n">
        <v>16</v>
      </c>
      <c r="F37" s="0" t="n">
        <v>2</v>
      </c>
    </row>
    <row r="38" customFormat="false" ht="15" hidden="false" customHeight="false" outlineLevel="0" collapsed="false">
      <c r="A38" s="0" t="s">
        <v>10</v>
      </c>
      <c r="B38" s="0" t="n">
        <v>37</v>
      </c>
      <c r="C38" s="0" t="n">
        <v>1</v>
      </c>
      <c r="D38" s="0" t="n">
        <v>2</v>
      </c>
      <c r="E38" s="0" t="n">
        <v>15</v>
      </c>
      <c r="F38" s="0" t="n">
        <v>1</v>
      </c>
    </row>
    <row r="39" customFormat="false" ht="15" hidden="false" customHeight="false" outlineLevel="0" collapsed="false">
      <c r="A39" s="0" t="s">
        <v>10</v>
      </c>
      <c r="B39" s="0" t="n">
        <v>38</v>
      </c>
      <c r="C39" s="0" t="n">
        <v>1</v>
      </c>
      <c r="D39" s="0" t="n">
        <v>2</v>
      </c>
      <c r="E39" s="0" t="n">
        <v>13</v>
      </c>
      <c r="F39" s="0" t="n">
        <v>1</v>
      </c>
    </row>
    <row r="40" customFormat="false" ht="15" hidden="false" customHeight="false" outlineLevel="0" collapsed="false">
      <c r="A40" s="0" t="s">
        <v>10</v>
      </c>
      <c r="B40" s="0" t="n">
        <v>39</v>
      </c>
      <c r="C40" s="0" t="n">
        <v>1</v>
      </c>
      <c r="D40" s="0" t="n">
        <v>2</v>
      </c>
      <c r="E40" s="0" t="n">
        <v>16</v>
      </c>
      <c r="F40" s="0" t="n">
        <v>1</v>
      </c>
    </row>
    <row r="41" customFormat="false" ht="15" hidden="false" customHeight="false" outlineLevel="0" collapsed="false">
      <c r="A41" s="0" t="s">
        <v>10</v>
      </c>
      <c r="B41" s="0" t="n">
        <v>40</v>
      </c>
      <c r="C41" s="0" t="n">
        <v>1</v>
      </c>
      <c r="D41" s="0" t="n">
        <v>2</v>
      </c>
      <c r="E41" s="0" t="n">
        <v>14</v>
      </c>
      <c r="F41" s="0" t="n">
        <v>1</v>
      </c>
    </row>
    <row r="42" customFormat="false" ht="15" hidden="false" customHeight="false" outlineLevel="0" collapsed="false">
      <c r="A42" s="0" t="s">
        <v>10</v>
      </c>
      <c r="B42" s="0" t="n">
        <v>41</v>
      </c>
      <c r="C42" s="0" t="n">
        <v>2</v>
      </c>
      <c r="D42" s="0" t="n">
        <v>2</v>
      </c>
      <c r="E42" s="0" t="n">
        <v>9</v>
      </c>
      <c r="F42" s="0" t="n">
        <v>2</v>
      </c>
    </row>
    <row r="43" customFormat="false" ht="15" hidden="false" customHeight="false" outlineLevel="0" collapsed="false">
      <c r="A43" s="0" t="s">
        <v>10</v>
      </c>
      <c r="B43" s="0" t="n">
        <v>42</v>
      </c>
      <c r="C43" s="0" t="n">
        <v>2</v>
      </c>
      <c r="D43" s="0" t="n">
        <v>2</v>
      </c>
      <c r="E43" s="0" t="n">
        <v>11</v>
      </c>
      <c r="F43" s="0" t="n">
        <v>2</v>
      </c>
    </row>
    <row r="44" customFormat="false" ht="15" hidden="false" customHeight="false" outlineLevel="0" collapsed="false">
      <c r="A44" s="0" t="s">
        <v>10</v>
      </c>
      <c r="B44" s="0" t="n">
        <v>43</v>
      </c>
      <c r="C44" s="0" t="n">
        <v>2</v>
      </c>
      <c r="D44" s="0" t="n">
        <v>2</v>
      </c>
      <c r="E44" s="0" t="n">
        <v>10</v>
      </c>
      <c r="F44" s="0" t="n">
        <v>2</v>
      </c>
    </row>
    <row r="45" customFormat="false" ht="15" hidden="false" customHeight="false" outlineLevel="0" collapsed="false">
      <c r="A45" s="0" t="s">
        <v>10</v>
      </c>
      <c r="B45" s="0" t="n">
        <v>44</v>
      </c>
      <c r="C45" s="0" t="n">
        <v>2</v>
      </c>
      <c r="D45" s="0" t="n">
        <v>2</v>
      </c>
      <c r="E45" s="0" t="n">
        <v>12</v>
      </c>
      <c r="F45" s="0" t="n">
        <v>2</v>
      </c>
    </row>
    <row r="46" customFormat="false" ht="15" hidden="false" customHeight="false" outlineLevel="0" collapsed="false">
      <c r="A46" s="0" t="s">
        <v>10</v>
      </c>
      <c r="B46" s="0" t="n">
        <v>45</v>
      </c>
      <c r="C46" s="0" t="n">
        <v>1</v>
      </c>
      <c r="D46" s="0" t="n">
        <v>2</v>
      </c>
      <c r="E46" s="0" t="n">
        <v>11</v>
      </c>
      <c r="F46" s="0" t="n">
        <v>1</v>
      </c>
    </row>
    <row r="47" customFormat="false" ht="15" hidden="false" customHeight="false" outlineLevel="0" collapsed="false">
      <c r="A47" s="0" t="s">
        <v>10</v>
      </c>
      <c r="B47" s="0" t="n">
        <v>46</v>
      </c>
      <c r="C47" s="0" t="n">
        <v>1</v>
      </c>
      <c r="D47" s="0" t="n">
        <v>2</v>
      </c>
      <c r="E47" s="0" t="n">
        <v>9</v>
      </c>
      <c r="F47" s="0" t="n">
        <v>1</v>
      </c>
    </row>
    <row r="48" customFormat="false" ht="15" hidden="false" customHeight="false" outlineLevel="0" collapsed="false">
      <c r="A48" s="0" t="s">
        <v>10</v>
      </c>
      <c r="B48" s="0" t="n">
        <v>47</v>
      </c>
      <c r="C48" s="0" t="n">
        <v>1</v>
      </c>
      <c r="D48" s="0" t="n">
        <v>2</v>
      </c>
      <c r="E48" s="0" t="n">
        <v>12</v>
      </c>
      <c r="F48" s="0" t="n">
        <v>1</v>
      </c>
    </row>
    <row r="49" customFormat="false" ht="15" hidden="false" customHeight="false" outlineLevel="0" collapsed="false">
      <c r="A49" s="0" t="s">
        <v>10</v>
      </c>
      <c r="B49" s="0" t="n">
        <v>48</v>
      </c>
      <c r="C49" s="0" t="n">
        <v>1</v>
      </c>
      <c r="D49" s="0" t="n">
        <v>2</v>
      </c>
      <c r="E49" s="0" t="n">
        <v>10</v>
      </c>
      <c r="F49" s="0" t="n">
        <v>1</v>
      </c>
    </row>
    <row r="50" customFormat="false" ht="15" hidden="false" customHeight="false" outlineLevel="0" collapsed="false">
      <c r="A50" s="0" t="s">
        <v>10</v>
      </c>
      <c r="B50" s="0" t="n">
        <v>49</v>
      </c>
      <c r="C50" s="0" t="n">
        <v>2</v>
      </c>
      <c r="D50" s="0" t="n">
        <v>2</v>
      </c>
      <c r="E50" s="0" t="n">
        <v>5</v>
      </c>
      <c r="F50" s="0" t="n">
        <v>2</v>
      </c>
    </row>
    <row r="51" customFormat="false" ht="15" hidden="false" customHeight="false" outlineLevel="0" collapsed="false">
      <c r="A51" s="0" t="s">
        <v>10</v>
      </c>
      <c r="B51" s="0" t="n">
        <v>50</v>
      </c>
      <c r="C51" s="0" t="n">
        <v>2</v>
      </c>
      <c r="D51" s="0" t="n">
        <v>2</v>
      </c>
      <c r="E51" s="0" t="n">
        <v>7</v>
      </c>
      <c r="F51" s="0" t="n">
        <v>2</v>
      </c>
    </row>
    <row r="52" customFormat="false" ht="15" hidden="false" customHeight="false" outlineLevel="0" collapsed="false">
      <c r="A52" s="0" t="s">
        <v>10</v>
      </c>
      <c r="B52" s="0" t="n">
        <v>51</v>
      </c>
      <c r="C52" s="0" t="n">
        <v>2</v>
      </c>
      <c r="D52" s="0" t="n">
        <v>2</v>
      </c>
      <c r="E52" s="0" t="n">
        <v>6</v>
      </c>
      <c r="F52" s="0" t="n">
        <v>2</v>
      </c>
    </row>
    <row r="53" customFormat="false" ht="15" hidden="false" customHeight="false" outlineLevel="0" collapsed="false">
      <c r="A53" s="0" t="s">
        <v>10</v>
      </c>
      <c r="B53" s="0" t="n">
        <v>52</v>
      </c>
      <c r="C53" s="0" t="n">
        <v>2</v>
      </c>
      <c r="D53" s="0" t="n">
        <v>2</v>
      </c>
      <c r="E53" s="0" t="n">
        <v>8</v>
      </c>
      <c r="F53" s="0" t="n">
        <v>2</v>
      </c>
    </row>
    <row r="54" customFormat="false" ht="15" hidden="false" customHeight="false" outlineLevel="0" collapsed="false">
      <c r="A54" s="0" t="s">
        <v>10</v>
      </c>
      <c r="B54" s="0" t="n">
        <v>53</v>
      </c>
      <c r="C54" s="0" t="n">
        <v>1</v>
      </c>
      <c r="D54" s="0" t="n">
        <v>2</v>
      </c>
      <c r="E54" s="0" t="n">
        <v>7</v>
      </c>
      <c r="F54" s="0" t="n">
        <v>1</v>
      </c>
    </row>
    <row r="55" customFormat="false" ht="15" hidden="false" customHeight="false" outlineLevel="0" collapsed="false">
      <c r="A55" s="0" t="s">
        <v>10</v>
      </c>
      <c r="B55" s="0" t="n">
        <v>54</v>
      </c>
      <c r="C55" s="0" t="n">
        <v>1</v>
      </c>
      <c r="D55" s="0" t="n">
        <v>2</v>
      </c>
      <c r="E55" s="0" t="n">
        <v>5</v>
      </c>
      <c r="F55" s="0" t="n">
        <v>1</v>
      </c>
    </row>
    <row r="56" customFormat="false" ht="15" hidden="false" customHeight="false" outlineLevel="0" collapsed="false">
      <c r="A56" s="0" t="s">
        <v>10</v>
      </c>
      <c r="B56" s="0" t="n">
        <v>55</v>
      </c>
      <c r="C56" s="0" t="n">
        <v>1</v>
      </c>
      <c r="D56" s="0" t="n">
        <v>2</v>
      </c>
      <c r="E56" s="0" t="n">
        <v>8</v>
      </c>
      <c r="F56" s="0" t="n">
        <v>1</v>
      </c>
    </row>
    <row r="57" customFormat="false" ht="15" hidden="false" customHeight="false" outlineLevel="0" collapsed="false">
      <c r="A57" s="0" t="s">
        <v>10</v>
      </c>
      <c r="B57" s="0" t="n">
        <v>56</v>
      </c>
      <c r="C57" s="0" t="n">
        <v>1</v>
      </c>
      <c r="D57" s="0" t="n">
        <v>2</v>
      </c>
      <c r="E57" s="0" t="n">
        <v>6</v>
      </c>
      <c r="F57" s="0" t="n">
        <v>1</v>
      </c>
    </row>
    <row r="58" customFormat="false" ht="15" hidden="false" customHeight="false" outlineLevel="0" collapsed="false">
      <c r="A58" s="0" t="s">
        <v>10</v>
      </c>
      <c r="B58" s="0" t="n">
        <v>57</v>
      </c>
      <c r="C58" s="0" t="n">
        <v>2</v>
      </c>
      <c r="D58" s="0" t="n">
        <v>2</v>
      </c>
      <c r="E58" s="0" t="n">
        <v>1</v>
      </c>
      <c r="F58" s="0" t="n">
        <v>2</v>
      </c>
    </row>
    <row r="59" customFormat="false" ht="15" hidden="false" customHeight="false" outlineLevel="0" collapsed="false">
      <c r="A59" s="0" t="s">
        <v>10</v>
      </c>
      <c r="B59" s="0" t="n">
        <v>58</v>
      </c>
      <c r="C59" s="0" t="n">
        <v>2</v>
      </c>
      <c r="D59" s="0" t="n">
        <v>2</v>
      </c>
      <c r="E59" s="0" t="n">
        <v>3</v>
      </c>
      <c r="F59" s="0" t="n">
        <v>2</v>
      </c>
    </row>
    <row r="60" customFormat="false" ht="15" hidden="false" customHeight="false" outlineLevel="0" collapsed="false">
      <c r="A60" s="0" t="s">
        <v>10</v>
      </c>
      <c r="B60" s="0" t="n">
        <v>59</v>
      </c>
      <c r="C60" s="0" t="n">
        <v>2</v>
      </c>
      <c r="D60" s="0" t="n">
        <v>2</v>
      </c>
      <c r="E60" s="0" t="n">
        <v>2</v>
      </c>
      <c r="F60" s="0" t="n">
        <v>2</v>
      </c>
    </row>
    <row r="61" customFormat="false" ht="15" hidden="false" customHeight="false" outlineLevel="0" collapsed="false">
      <c r="A61" s="0" t="s">
        <v>10</v>
      </c>
      <c r="B61" s="0" t="n">
        <v>60</v>
      </c>
      <c r="C61" s="0" t="n">
        <v>2</v>
      </c>
      <c r="D61" s="0" t="n">
        <v>2</v>
      </c>
      <c r="E61" s="0" t="n">
        <v>4</v>
      </c>
      <c r="F61" s="0" t="n">
        <v>2</v>
      </c>
    </row>
    <row r="62" customFormat="false" ht="15" hidden="false" customHeight="false" outlineLevel="0" collapsed="false">
      <c r="A62" s="0" t="s">
        <v>10</v>
      </c>
      <c r="B62" s="0" t="n">
        <v>61</v>
      </c>
      <c r="C62" s="0" t="n">
        <v>1</v>
      </c>
      <c r="D62" s="0" t="n">
        <v>2</v>
      </c>
      <c r="E62" s="0" t="n">
        <v>3</v>
      </c>
      <c r="F62" s="0" t="n">
        <v>1</v>
      </c>
    </row>
    <row r="63" customFormat="false" ht="15" hidden="false" customHeight="false" outlineLevel="0" collapsed="false">
      <c r="A63" s="0" t="s">
        <v>10</v>
      </c>
      <c r="B63" s="0" t="n">
        <v>62</v>
      </c>
      <c r="C63" s="0" t="n">
        <v>1</v>
      </c>
      <c r="D63" s="0" t="n">
        <v>2</v>
      </c>
      <c r="E63" s="0" t="n">
        <v>1</v>
      </c>
      <c r="F63" s="0" t="n">
        <v>1</v>
      </c>
    </row>
    <row r="64" customFormat="false" ht="15" hidden="false" customHeight="false" outlineLevel="0" collapsed="false">
      <c r="A64" s="0" t="s">
        <v>10</v>
      </c>
      <c r="B64" s="0" t="n">
        <v>63</v>
      </c>
      <c r="C64" s="0" t="n">
        <v>1</v>
      </c>
      <c r="D64" s="0" t="n">
        <v>2</v>
      </c>
      <c r="E64" s="0" t="n">
        <v>4</v>
      </c>
      <c r="F64" s="0" t="n">
        <v>1</v>
      </c>
    </row>
    <row r="65" customFormat="false" ht="15" hidden="false" customHeight="false" outlineLevel="0" collapsed="false">
      <c r="A65" s="0" t="s">
        <v>10</v>
      </c>
      <c r="B65" s="0" t="n">
        <v>64</v>
      </c>
      <c r="C65" s="0" t="n">
        <v>1</v>
      </c>
      <c r="D65" s="0" t="n">
        <v>2</v>
      </c>
      <c r="E65" s="0" t="n">
        <v>2</v>
      </c>
      <c r="F65" s="0" t="n">
        <v>1</v>
      </c>
    </row>
    <row r="66" customFormat="false" ht="13.8" hidden="false" customHeight="false" outlineLevel="0" collapsed="false">
      <c r="A66" s="0" t="s">
        <v>289</v>
      </c>
      <c r="B66" s="0" t="n">
        <v>1</v>
      </c>
      <c r="C66" s="0" t="n">
        <v>2</v>
      </c>
      <c r="D66" s="0" t="n">
        <v>1</v>
      </c>
      <c r="E66" s="0" t="n">
        <v>40</v>
      </c>
      <c r="F66" s="0" t="n">
        <v>3</v>
      </c>
    </row>
    <row r="67" customFormat="false" ht="13.8" hidden="false" customHeight="false" outlineLevel="0" collapsed="false">
      <c r="A67" s="0" t="s">
        <v>289</v>
      </c>
      <c r="B67" s="0" t="n">
        <v>2</v>
      </c>
      <c r="C67" s="0" t="n">
        <v>2</v>
      </c>
      <c r="D67" s="0" t="n">
        <v>1</v>
      </c>
      <c r="E67" s="0" t="n">
        <v>36</v>
      </c>
      <c r="F67" s="0" t="n">
        <v>3</v>
      </c>
    </row>
    <row r="68" customFormat="false" ht="13.8" hidden="false" customHeight="false" outlineLevel="0" collapsed="false">
      <c r="A68" s="0" t="s">
        <v>289</v>
      </c>
      <c r="B68" s="0" t="n">
        <v>3</v>
      </c>
      <c r="C68" s="0" t="n">
        <v>2</v>
      </c>
      <c r="D68" s="0" t="n">
        <v>1</v>
      </c>
      <c r="E68" s="0" t="n">
        <v>32</v>
      </c>
      <c r="F68" s="0" t="n">
        <v>3</v>
      </c>
    </row>
    <row r="69" customFormat="false" ht="13.8" hidden="false" customHeight="false" outlineLevel="0" collapsed="false">
      <c r="A69" s="0" t="s">
        <v>289</v>
      </c>
      <c r="B69" s="0" t="n">
        <v>4</v>
      </c>
      <c r="C69" s="0" t="n">
        <v>2</v>
      </c>
      <c r="D69" s="0" t="n">
        <v>1</v>
      </c>
      <c r="E69" s="0" t="n">
        <v>28</v>
      </c>
      <c r="F69" s="0" t="n">
        <v>3</v>
      </c>
    </row>
    <row r="70" customFormat="false" ht="13.8" hidden="false" customHeight="false" outlineLevel="0" collapsed="false">
      <c r="A70" s="0" t="s">
        <v>289</v>
      </c>
      <c r="B70" s="0" t="n">
        <v>5</v>
      </c>
      <c r="C70" s="0" t="n">
        <v>2</v>
      </c>
      <c r="D70" s="0" t="n">
        <v>1</v>
      </c>
      <c r="E70" s="0" t="n">
        <v>14</v>
      </c>
      <c r="F70" s="0" t="n">
        <v>3</v>
      </c>
    </row>
    <row r="71" customFormat="false" ht="13.8" hidden="false" customHeight="false" outlineLevel="0" collapsed="false">
      <c r="A71" s="0" t="s">
        <v>289</v>
      </c>
      <c r="B71" s="0" t="n">
        <v>6</v>
      </c>
      <c r="C71" s="0" t="n">
        <v>2</v>
      </c>
      <c r="D71" s="0" t="n">
        <v>1</v>
      </c>
      <c r="E71" s="0" t="n">
        <v>10</v>
      </c>
      <c r="F71" s="0" t="n">
        <v>3</v>
      </c>
    </row>
    <row r="72" customFormat="false" ht="13.8" hidden="false" customHeight="false" outlineLevel="0" collapsed="false">
      <c r="A72" s="0" t="s">
        <v>289</v>
      </c>
      <c r="B72" s="0" t="n">
        <v>7</v>
      </c>
      <c r="C72" s="0" t="n">
        <v>2</v>
      </c>
      <c r="D72" s="0" t="n">
        <v>1</v>
      </c>
      <c r="E72" s="0" t="n">
        <v>6</v>
      </c>
      <c r="F72" s="0" t="n">
        <v>3</v>
      </c>
    </row>
    <row r="73" customFormat="false" ht="13.8" hidden="false" customHeight="false" outlineLevel="0" collapsed="false">
      <c r="A73" s="0" t="s">
        <v>289</v>
      </c>
      <c r="B73" s="0" t="n">
        <v>8</v>
      </c>
      <c r="C73" s="0" t="n">
        <v>2</v>
      </c>
      <c r="D73" s="0" t="n">
        <v>1</v>
      </c>
      <c r="E73" s="0" t="n">
        <v>2</v>
      </c>
      <c r="F73" s="0" t="n">
        <v>3</v>
      </c>
    </row>
    <row r="74" customFormat="false" ht="13.8" hidden="false" customHeight="false" outlineLevel="0" collapsed="false">
      <c r="A74" s="0" t="s">
        <v>289</v>
      </c>
      <c r="B74" s="0" t="n">
        <v>9</v>
      </c>
      <c r="C74" s="0" t="n">
        <v>2</v>
      </c>
      <c r="D74" s="0" t="n">
        <v>1</v>
      </c>
      <c r="E74" s="0" t="n">
        <v>38</v>
      </c>
      <c r="F74" s="0" t="n">
        <v>3</v>
      </c>
    </row>
    <row r="75" customFormat="false" ht="13.8" hidden="false" customHeight="false" outlineLevel="0" collapsed="false">
      <c r="A75" s="0" t="s">
        <v>289</v>
      </c>
      <c r="B75" s="0" t="n">
        <v>10</v>
      </c>
      <c r="C75" s="0" t="n">
        <v>2</v>
      </c>
      <c r="D75" s="0" t="n">
        <v>1</v>
      </c>
      <c r="E75" s="0" t="n">
        <v>34</v>
      </c>
      <c r="F75" s="0" t="n">
        <v>3</v>
      </c>
    </row>
    <row r="76" customFormat="false" ht="13.8" hidden="false" customHeight="false" outlineLevel="0" collapsed="false">
      <c r="A76" s="0" t="s">
        <v>289</v>
      </c>
      <c r="B76" s="0" t="n">
        <v>11</v>
      </c>
      <c r="C76" s="0" t="n">
        <v>2</v>
      </c>
      <c r="D76" s="0" t="n">
        <v>1</v>
      </c>
      <c r="E76" s="0" t="n">
        <v>30</v>
      </c>
      <c r="F76" s="0" t="n">
        <v>3</v>
      </c>
    </row>
    <row r="77" customFormat="false" ht="13.8" hidden="false" customHeight="false" outlineLevel="0" collapsed="false">
      <c r="A77" s="0" t="s">
        <v>289</v>
      </c>
      <c r="B77" s="0" t="n">
        <v>12</v>
      </c>
      <c r="C77" s="0" t="n">
        <v>2</v>
      </c>
      <c r="D77" s="0" t="n">
        <v>1</v>
      </c>
      <c r="E77" s="0" t="n">
        <v>26</v>
      </c>
      <c r="F77" s="0" t="n">
        <v>3</v>
      </c>
    </row>
    <row r="78" customFormat="false" ht="13.8" hidden="false" customHeight="false" outlineLevel="0" collapsed="false">
      <c r="A78" s="0" t="s">
        <v>289</v>
      </c>
      <c r="B78" s="0" t="n">
        <v>13</v>
      </c>
      <c r="C78" s="0" t="n">
        <v>2</v>
      </c>
      <c r="D78" s="0" t="n">
        <v>1</v>
      </c>
      <c r="E78" s="0" t="n">
        <v>16</v>
      </c>
      <c r="F78" s="0" t="n">
        <v>3</v>
      </c>
    </row>
    <row r="79" customFormat="false" ht="13.8" hidden="false" customHeight="false" outlineLevel="0" collapsed="false">
      <c r="A79" s="0" t="s">
        <v>289</v>
      </c>
      <c r="B79" s="0" t="n">
        <v>14</v>
      </c>
      <c r="C79" s="0" t="n">
        <v>2</v>
      </c>
      <c r="D79" s="0" t="n">
        <v>1</v>
      </c>
      <c r="E79" s="0" t="n">
        <v>12</v>
      </c>
      <c r="F79" s="0" t="n">
        <v>3</v>
      </c>
    </row>
    <row r="80" customFormat="false" ht="13.8" hidden="false" customHeight="false" outlineLevel="0" collapsed="false">
      <c r="A80" s="0" t="s">
        <v>289</v>
      </c>
      <c r="B80" s="0" t="n">
        <v>15</v>
      </c>
      <c r="C80" s="0" t="n">
        <v>2</v>
      </c>
      <c r="D80" s="0" t="n">
        <v>1</v>
      </c>
      <c r="E80" s="0" t="n">
        <v>8</v>
      </c>
      <c r="F80" s="0" t="n">
        <v>3</v>
      </c>
    </row>
    <row r="81" customFormat="false" ht="13.8" hidden="false" customHeight="false" outlineLevel="0" collapsed="false">
      <c r="A81" s="0" t="s">
        <v>289</v>
      </c>
      <c r="B81" s="0" t="n">
        <v>16</v>
      </c>
      <c r="C81" s="0" t="n">
        <v>2</v>
      </c>
      <c r="D81" s="0" t="n">
        <v>1</v>
      </c>
      <c r="E81" s="0" t="n">
        <v>4</v>
      </c>
      <c r="F81" s="0" t="n">
        <v>3</v>
      </c>
    </row>
    <row r="82" customFormat="false" ht="13.8" hidden="false" customHeight="false" outlineLevel="0" collapsed="false">
      <c r="A82" s="0" t="s">
        <v>289</v>
      </c>
      <c r="B82" s="0" t="n">
        <v>17</v>
      </c>
      <c r="C82" s="0" t="n">
        <v>2</v>
      </c>
      <c r="D82" s="0" t="n">
        <v>1</v>
      </c>
      <c r="E82" s="0" t="n">
        <v>39</v>
      </c>
      <c r="F82" s="0" t="n">
        <v>3</v>
      </c>
    </row>
    <row r="83" customFormat="false" ht="13.8" hidden="false" customHeight="false" outlineLevel="0" collapsed="false">
      <c r="A83" s="0" t="s">
        <v>289</v>
      </c>
      <c r="B83" s="0" t="n">
        <v>18</v>
      </c>
      <c r="C83" s="0" t="n">
        <v>2</v>
      </c>
      <c r="D83" s="0" t="n">
        <v>1</v>
      </c>
      <c r="E83" s="0" t="n">
        <v>35</v>
      </c>
      <c r="F83" s="0" t="n">
        <v>3</v>
      </c>
    </row>
    <row r="84" customFormat="false" ht="13.8" hidden="false" customHeight="false" outlineLevel="0" collapsed="false">
      <c r="A84" s="0" t="s">
        <v>289</v>
      </c>
      <c r="B84" s="0" t="n">
        <v>19</v>
      </c>
      <c r="C84" s="0" t="n">
        <v>2</v>
      </c>
      <c r="D84" s="0" t="n">
        <v>1</v>
      </c>
      <c r="E84" s="0" t="n">
        <v>31</v>
      </c>
      <c r="F84" s="0" t="n">
        <v>3</v>
      </c>
    </row>
    <row r="85" customFormat="false" ht="13.8" hidden="false" customHeight="false" outlineLevel="0" collapsed="false">
      <c r="A85" s="0" t="s">
        <v>289</v>
      </c>
      <c r="B85" s="0" t="n">
        <v>20</v>
      </c>
      <c r="C85" s="0" t="n">
        <v>2</v>
      </c>
      <c r="D85" s="0" t="n">
        <v>1</v>
      </c>
      <c r="E85" s="0" t="n">
        <v>25</v>
      </c>
      <c r="F85" s="0" t="n">
        <v>3</v>
      </c>
    </row>
    <row r="86" customFormat="false" ht="13.8" hidden="false" customHeight="false" outlineLevel="0" collapsed="false">
      <c r="A86" s="0" t="s">
        <v>289</v>
      </c>
      <c r="B86" s="0" t="n">
        <v>21</v>
      </c>
      <c r="C86" s="0" t="n">
        <v>2</v>
      </c>
      <c r="D86" s="0" t="n">
        <v>1</v>
      </c>
      <c r="E86" s="0" t="n">
        <v>13</v>
      </c>
      <c r="F86" s="0" t="n">
        <v>3</v>
      </c>
    </row>
    <row r="87" customFormat="false" ht="13.8" hidden="false" customHeight="false" outlineLevel="0" collapsed="false">
      <c r="A87" s="0" t="s">
        <v>289</v>
      </c>
      <c r="B87" s="0" t="n">
        <v>22</v>
      </c>
      <c r="C87" s="0" t="n">
        <v>2</v>
      </c>
      <c r="D87" s="0" t="n">
        <v>1</v>
      </c>
      <c r="E87" s="0" t="n">
        <v>9</v>
      </c>
      <c r="F87" s="0" t="n">
        <v>3</v>
      </c>
    </row>
    <row r="88" customFormat="false" ht="13.8" hidden="false" customHeight="false" outlineLevel="0" collapsed="false">
      <c r="A88" s="0" t="s">
        <v>289</v>
      </c>
      <c r="B88" s="0" t="n">
        <v>23</v>
      </c>
      <c r="C88" s="0" t="n">
        <v>2</v>
      </c>
      <c r="D88" s="0" t="n">
        <v>1</v>
      </c>
      <c r="E88" s="0" t="n">
        <v>5</v>
      </c>
      <c r="F88" s="0" t="n">
        <v>3</v>
      </c>
    </row>
    <row r="89" customFormat="false" ht="13.8" hidden="false" customHeight="false" outlineLevel="0" collapsed="false">
      <c r="A89" s="0" t="s">
        <v>289</v>
      </c>
      <c r="B89" s="0" t="n">
        <v>24</v>
      </c>
      <c r="C89" s="0" t="n">
        <v>2</v>
      </c>
      <c r="D89" s="0" t="n">
        <v>1</v>
      </c>
      <c r="E89" s="0" t="n">
        <v>1</v>
      </c>
      <c r="F89" s="0" t="n">
        <v>3</v>
      </c>
    </row>
    <row r="90" customFormat="false" ht="13.8" hidden="false" customHeight="false" outlineLevel="0" collapsed="false">
      <c r="A90" s="0" t="s">
        <v>289</v>
      </c>
      <c r="B90" s="0" t="n">
        <v>25</v>
      </c>
      <c r="C90" s="0" t="n">
        <v>2</v>
      </c>
      <c r="D90" s="0" t="n">
        <v>1</v>
      </c>
      <c r="E90" s="0" t="n">
        <v>37</v>
      </c>
      <c r="F90" s="0" t="n">
        <v>3</v>
      </c>
    </row>
    <row r="91" customFormat="false" ht="13.8" hidden="false" customHeight="false" outlineLevel="0" collapsed="false">
      <c r="A91" s="0" t="s">
        <v>289</v>
      </c>
      <c r="B91" s="0" t="n">
        <v>26</v>
      </c>
      <c r="C91" s="0" t="n">
        <v>2</v>
      </c>
      <c r="D91" s="0" t="n">
        <v>1</v>
      </c>
      <c r="E91" s="0" t="n">
        <v>33</v>
      </c>
      <c r="F91" s="0" t="n">
        <v>3</v>
      </c>
    </row>
    <row r="92" customFormat="false" ht="13.8" hidden="false" customHeight="false" outlineLevel="0" collapsed="false">
      <c r="A92" s="0" t="s">
        <v>289</v>
      </c>
      <c r="B92" s="0" t="n">
        <v>27</v>
      </c>
      <c r="C92" s="0" t="n">
        <v>2</v>
      </c>
      <c r="D92" s="0" t="n">
        <v>1</v>
      </c>
      <c r="E92" s="0" t="n">
        <v>29</v>
      </c>
      <c r="F92" s="0" t="n">
        <v>3</v>
      </c>
    </row>
    <row r="93" customFormat="false" ht="13.8" hidden="false" customHeight="false" outlineLevel="0" collapsed="false">
      <c r="A93" s="0" t="s">
        <v>289</v>
      </c>
      <c r="B93" s="0" t="n">
        <v>28</v>
      </c>
      <c r="C93" s="0" t="n">
        <v>2</v>
      </c>
      <c r="D93" s="0" t="n">
        <v>1</v>
      </c>
      <c r="E93" s="0" t="n">
        <v>27</v>
      </c>
      <c r="F93" s="0" t="n">
        <v>3</v>
      </c>
    </row>
    <row r="94" customFormat="false" ht="13.8" hidden="false" customHeight="false" outlineLevel="0" collapsed="false">
      <c r="A94" s="0" t="s">
        <v>289</v>
      </c>
      <c r="B94" s="0" t="n">
        <v>29</v>
      </c>
      <c r="C94" s="0" t="n">
        <v>2</v>
      </c>
      <c r="D94" s="0" t="n">
        <v>1</v>
      </c>
      <c r="E94" s="0" t="n">
        <v>15</v>
      </c>
      <c r="F94" s="0" t="n">
        <v>3</v>
      </c>
    </row>
    <row r="95" customFormat="false" ht="13.8" hidden="false" customHeight="false" outlineLevel="0" collapsed="false">
      <c r="A95" s="0" t="s">
        <v>289</v>
      </c>
      <c r="B95" s="0" t="n">
        <v>30</v>
      </c>
      <c r="C95" s="0" t="n">
        <v>2</v>
      </c>
      <c r="D95" s="0" t="n">
        <v>1</v>
      </c>
      <c r="E95" s="0" t="n">
        <v>11</v>
      </c>
      <c r="F95" s="0" t="n">
        <v>3</v>
      </c>
    </row>
    <row r="96" customFormat="false" ht="13.8" hidden="false" customHeight="false" outlineLevel="0" collapsed="false">
      <c r="A96" s="0" t="s">
        <v>289</v>
      </c>
      <c r="B96" s="0" t="n">
        <v>31</v>
      </c>
      <c r="C96" s="0" t="n">
        <v>2</v>
      </c>
      <c r="D96" s="0" t="n">
        <v>1</v>
      </c>
      <c r="E96" s="0" t="n">
        <v>7</v>
      </c>
      <c r="F96" s="0" t="n">
        <v>3</v>
      </c>
    </row>
    <row r="97" customFormat="false" ht="13.8" hidden="false" customHeight="false" outlineLevel="0" collapsed="false">
      <c r="A97" s="0" t="s">
        <v>289</v>
      </c>
      <c r="B97" s="0" t="n">
        <v>32</v>
      </c>
      <c r="C97" s="0" t="n">
        <v>2</v>
      </c>
      <c r="D97" s="0" t="n">
        <v>1</v>
      </c>
      <c r="E97" s="0" t="n">
        <v>3</v>
      </c>
      <c r="F97" s="0" t="n">
        <v>3</v>
      </c>
    </row>
    <row r="98" customFormat="false" ht="13.8" hidden="false" customHeight="false" outlineLevel="0" collapsed="false">
      <c r="A98" s="0" t="s">
        <v>289</v>
      </c>
      <c r="B98" s="0" t="n">
        <v>33</v>
      </c>
      <c r="C98" s="0" t="n">
        <v>1</v>
      </c>
      <c r="D98" s="0" t="n">
        <v>1</v>
      </c>
      <c r="E98" s="0" t="n">
        <v>38</v>
      </c>
      <c r="F98" s="0" t="n">
        <v>4</v>
      </c>
    </row>
    <row r="99" customFormat="false" ht="13.8" hidden="false" customHeight="false" outlineLevel="0" collapsed="false">
      <c r="A99" s="0" t="s">
        <v>289</v>
      </c>
      <c r="B99" s="0" t="n">
        <v>34</v>
      </c>
      <c r="C99" s="0" t="n">
        <v>1</v>
      </c>
      <c r="D99" s="0" t="n">
        <v>1</v>
      </c>
      <c r="E99" s="0" t="n">
        <v>34</v>
      </c>
      <c r="F99" s="0" t="n">
        <v>4</v>
      </c>
    </row>
    <row r="100" customFormat="false" ht="13.8" hidden="false" customHeight="false" outlineLevel="0" collapsed="false">
      <c r="A100" s="0" t="s">
        <v>289</v>
      </c>
      <c r="B100" s="0" t="n">
        <v>35</v>
      </c>
      <c r="C100" s="0" t="n">
        <v>1</v>
      </c>
      <c r="D100" s="0" t="n">
        <v>1</v>
      </c>
      <c r="E100" s="0" t="n">
        <v>30</v>
      </c>
      <c r="F100" s="0" t="n">
        <v>4</v>
      </c>
    </row>
    <row r="101" customFormat="false" ht="13.8" hidden="false" customHeight="false" outlineLevel="0" collapsed="false">
      <c r="A101" s="0" t="s">
        <v>289</v>
      </c>
      <c r="B101" s="0" t="n">
        <v>36</v>
      </c>
      <c r="C101" s="0" t="n">
        <v>1</v>
      </c>
      <c r="D101" s="0" t="n">
        <v>1</v>
      </c>
      <c r="E101" s="0" t="n">
        <v>28</v>
      </c>
      <c r="F101" s="0" t="n">
        <v>4</v>
      </c>
    </row>
    <row r="102" customFormat="false" ht="13.8" hidden="false" customHeight="false" outlineLevel="0" collapsed="false">
      <c r="A102" s="0" t="s">
        <v>289</v>
      </c>
      <c r="B102" s="0" t="n">
        <v>37</v>
      </c>
      <c r="C102" s="0" t="n">
        <v>1</v>
      </c>
      <c r="D102" s="0" t="n">
        <v>1</v>
      </c>
      <c r="E102" s="0" t="n">
        <v>16</v>
      </c>
      <c r="F102" s="0" t="n">
        <v>4</v>
      </c>
    </row>
    <row r="103" customFormat="false" ht="13.8" hidden="false" customHeight="false" outlineLevel="0" collapsed="false">
      <c r="A103" s="0" t="s">
        <v>289</v>
      </c>
      <c r="B103" s="0" t="n">
        <v>38</v>
      </c>
      <c r="C103" s="0" t="n">
        <v>1</v>
      </c>
      <c r="D103" s="0" t="n">
        <v>1</v>
      </c>
      <c r="E103" s="0" t="n">
        <v>12</v>
      </c>
      <c r="F103" s="0" t="n">
        <v>4</v>
      </c>
    </row>
    <row r="104" customFormat="false" ht="13.8" hidden="false" customHeight="false" outlineLevel="0" collapsed="false">
      <c r="A104" s="0" t="s">
        <v>289</v>
      </c>
      <c r="B104" s="0" t="n">
        <v>39</v>
      </c>
      <c r="C104" s="0" t="n">
        <v>1</v>
      </c>
      <c r="D104" s="0" t="n">
        <v>1</v>
      </c>
      <c r="E104" s="0" t="n">
        <v>8</v>
      </c>
      <c r="F104" s="0" t="n">
        <v>4</v>
      </c>
    </row>
    <row r="105" customFormat="false" ht="13.8" hidden="false" customHeight="false" outlineLevel="0" collapsed="false">
      <c r="A105" s="0" t="s">
        <v>289</v>
      </c>
      <c r="B105" s="0" t="n">
        <v>40</v>
      </c>
      <c r="C105" s="0" t="n">
        <v>1</v>
      </c>
      <c r="D105" s="0" t="n">
        <v>1</v>
      </c>
      <c r="E105" s="0" t="n">
        <v>4</v>
      </c>
      <c r="F105" s="0" t="n">
        <v>4</v>
      </c>
    </row>
    <row r="106" customFormat="false" ht="13.8" hidden="false" customHeight="false" outlineLevel="0" collapsed="false">
      <c r="A106" s="0" t="s">
        <v>289</v>
      </c>
      <c r="B106" s="0" t="n">
        <v>41</v>
      </c>
      <c r="C106" s="0" t="n">
        <v>1</v>
      </c>
      <c r="D106" s="0" t="n">
        <v>1</v>
      </c>
      <c r="E106" s="0" t="n">
        <v>40</v>
      </c>
      <c r="F106" s="0" t="n">
        <v>4</v>
      </c>
    </row>
    <row r="107" customFormat="false" ht="13.8" hidden="false" customHeight="false" outlineLevel="0" collapsed="false">
      <c r="A107" s="0" t="s">
        <v>289</v>
      </c>
      <c r="B107" s="0" t="n">
        <v>42</v>
      </c>
      <c r="C107" s="0" t="n">
        <v>1</v>
      </c>
      <c r="D107" s="0" t="n">
        <v>1</v>
      </c>
      <c r="E107" s="0" t="n">
        <v>36</v>
      </c>
      <c r="F107" s="0" t="n">
        <v>4</v>
      </c>
    </row>
    <row r="108" customFormat="false" ht="13.8" hidden="false" customHeight="false" outlineLevel="0" collapsed="false">
      <c r="A108" s="0" t="s">
        <v>289</v>
      </c>
      <c r="B108" s="0" t="n">
        <v>43</v>
      </c>
      <c r="C108" s="0" t="n">
        <v>1</v>
      </c>
      <c r="D108" s="0" t="n">
        <v>1</v>
      </c>
      <c r="E108" s="0" t="n">
        <v>32</v>
      </c>
      <c r="F108" s="0" t="n">
        <v>4</v>
      </c>
    </row>
    <row r="109" customFormat="false" ht="13.8" hidden="false" customHeight="false" outlineLevel="0" collapsed="false">
      <c r="A109" s="0" t="s">
        <v>289</v>
      </c>
      <c r="B109" s="0" t="n">
        <v>44</v>
      </c>
      <c r="C109" s="0" t="n">
        <v>1</v>
      </c>
      <c r="D109" s="0" t="n">
        <v>1</v>
      </c>
      <c r="E109" s="0" t="n">
        <v>26</v>
      </c>
      <c r="F109" s="0" t="n">
        <v>4</v>
      </c>
    </row>
    <row r="110" customFormat="false" ht="13.8" hidden="false" customHeight="false" outlineLevel="0" collapsed="false">
      <c r="A110" s="0" t="s">
        <v>289</v>
      </c>
      <c r="B110" s="0" t="n">
        <v>45</v>
      </c>
      <c r="C110" s="0" t="n">
        <v>1</v>
      </c>
      <c r="D110" s="0" t="n">
        <v>1</v>
      </c>
      <c r="E110" s="0" t="n">
        <v>14</v>
      </c>
      <c r="F110" s="0" t="n">
        <v>4</v>
      </c>
    </row>
    <row r="111" customFormat="false" ht="13.8" hidden="false" customHeight="false" outlineLevel="0" collapsed="false">
      <c r="A111" s="0" t="s">
        <v>289</v>
      </c>
      <c r="B111" s="0" t="n">
        <v>46</v>
      </c>
      <c r="C111" s="0" t="n">
        <v>1</v>
      </c>
      <c r="D111" s="0" t="n">
        <v>1</v>
      </c>
      <c r="E111" s="0" t="n">
        <v>10</v>
      </c>
      <c r="F111" s="0" t="n">
        <v>4</v>
      </c>
    </row>
    <row r="112" customFormat="false" ht="13.8" hidden="false" customHeight="false" outlineLevel="0" collapsed="false">
      <c r="A112" s="0" t="s">
        <v>289</v>
      </c>
      <c r="B112" s="0" t="n">
        <v>47</v>
      </c>
      <c r="C112" s="0" t="n">
        <v>1</v>
      </c>
      <c r="D112" s="0" t="n">
        <v>1</v>
      </c>
      <c r="E112" s="0" t="n">
        <v>6</v>
      </c>
      <c r="F112" s="0" t="n">
        <v>4</v>
      </c>
    </row>
    <row r="113" customFormat="false" ht="13.8" hidden="false" customHeight="false" outlineLevel="0" collapsed="false">
      <c r="A113" s="0" t="s">
        <v>289</v>
      </c>
      <c r="B113" s="0" t="n">
        <v>48</v>
      </c>
      <c r="C113" s="0" t="n">
        <v>1</v>
      </c>
      <c r="D113" s="0" t="n">
        <v>1</v>
      </c>
      <c r="E113" s="0" t="n">
        <v>2</v>
      </c>
      <c r="F113" s="0" t="n">
        <v>4</v>
      </c>
    </row>
    <row r="114" customFormat="false" ht="13.8" hidden="false" customHeight="false" outlineLevel="0" collapsed="false">
      <c r="A114" s="0" t="s">
        <v>289</v>
      </c>
      <c r="B114" s="0" t="n">
        <v>49</v>
      </c>
      <c r="C114" s="0" t="n">
        <v>1</v>
      </c>
      <c r="D114" s="0" t="n">
        <v>1</v>
      </c>
      <c r="E114" s="0" t="n">
        <v>37</v>
      </c>
      <c r="F114" s="0" t="n">
        <v>4</v>
      </c>
    </row>
    <row r="115" customFormat="false" ht="13.8" hidden="false" customHeight="false" outlineLevel="0" collapsed="false">
      <c r="A115" s="0" t="s">
        <v>289</v>
      </c>
      <c r="B115" s="0" t="n">
        <v>50</v>
      </c>
      <c r="C115" s="0" t="n">
        <v>1</v>
      </c>
      <c r="D115" s="0" t="n">
        <v>1</v>
      </c>
      <c r="E115" s="0" t="n">
        <v>33</v>
      </c>
      <c r="F115" s="0" t="n">
        <v>4</v>
      </c>
    </row>
    <row r="116" customFormat="false" ht="13.8" hidden="false" customHeight="false" outlineLevel="0" collapsed="false">
      <c r="A116" s="0" t="s">
        <v>289</v>
      </c>
      <c r="B116" s="0" t="n">
        <v>51</v>
      </c>
      <c r="C116" s="0" t="n">
        <v>1</v>
      </c>
      <c r="D116" s="0" t="n">
        <v>1</v>
      </c>
      <c r="E116" s="0" t="n">
        <v>29</v>
      </c>
      <c r="F116" s="0" t="n">
        <v>4</v>
      </c>
    </row>
    <row r="117" customFormat="false" ht="13.8" hidden="false" customHeight="false" outlineLevel="0" collapsed="false">
      <c r="A117" s="0" t="s">
        <v>289</v>
      </c>
      <c r="B117" s="0" t="n">
        <v>52</v>
      </c>
      <c r="C117" s="0" t="n">
        <v>1</v>
      </c>
      <c r="D117" s="0" t="n">
        <v>1</v>
      </c>
      <c r="E117" s="0" t="n">
        <v>25</v>
      </c>
      <c r="F117" s="0" t="n">
        <v>4</v>
      </c>
    </row>
    <row r="118" customFormat="false" ht="13.8" hidden="false" customHeight="false" outlineLevel="0" collapsed="false">
      <c r="A118" s="0" t="s">
        <v>289</v>
      </c>
      <c r="B118" s="0" t="n">
        <v>53</v>
      </c>
      <c r="C118" s="0" t="n">
        <v>1</v>
      </c>
      <c r="D118" s="0" t="n">
        <v>1</v>
      </c>
      <c r="E118" s="0" t="n">
        <v>15</v>
      </c>
      <c r="F118" s="0" t="n">
        <v>4</v>
      </c>
    </row>
    <row r="119" customFormat="false" ht="13.8" hidden="false" customHeight="false" outlineLevel="0" collapsed="false">
      <c r="A119" s="0" t="s">
        <v>289</v>
      </c>
      <c r="B119" s="0" t="n">
        <v>54</v>
      </c>
      <c r="C119" s="0" t="n">
        <v>1</v>
      </c>
      <c r="D119" s="0" t="n">
        <v>1</v>
      </c>
      <c r="E119" s="0" t="n">
        <v>11</v>
      </c>
      <c r="F119" s="0" t="n">
        <v>4</v>
      </c>
    </row>
    <row r="120" customFormat="false" ht="13.8" hidden="false" customHeight="false" outlineLevel="0" collapsed="false">
      <c r="A120" s="0" t="s">
        <v>289</v>
      </c>
      <c r="B120" s="0" t="n">
        <v>55</v>
      </c>
      <c r="C120" s="0" t="n">
        <v>1</v>
      </c>
      <c r="D120" s="0" t="n">
        <v>1</v>
      </c>
      <c r="E120" s="0" t="n">
        <v>7</v>
      </c>
      <c r="F120" s="0" t="n">
        <v>4</v>
      </c>
    </row>
    <row r="121" customFormat="false" ht="13.8" hidden="false" customHeight="false" outlineLevel="0" collapsed="false">
      <c r="A121" s="0" t="s">
        <v>289</v>
      </c>
      <c r="B121" s="0" t="n">
        <v>56</v>
      </c>
      <c r="C121" s="0" t="n">
        <v>1</v>
      </c>
      <c r="D121" s="0" t="n">
        <v>1</v>
      </c>
      <c r="E121" s="0" t="n">
        <v>3</v>
      </c>
      <c r="F121" s="0" t="n">
        <v>4</v>
      </c>
    </row>
    <row r="122" customFormat="false" ht="13.8" hidden="false" customHeight="false" outlineLevel="0" collapsed="false">
      <c r="A122" s="0" t="s">
        <v>289</v>
      </c>
      <c r="B122" s="0" t="n">
        <v>57</v>
      </c>
      <c r="C122" s="0" t="n">
        <v>1</v>
      </c>
      <c r="D122" s="0" t="n">
        <v>1</v>
      </c>
      <c r="E122" s="0" t="n">
        <v>39</v>
      </c>
      <c r="F122" s="0" t="n">
        <v>4</v>
      </c>
    </row>
    <row r="123" customFormat="false" ht="13.8" hidden="false" customHeight="false" outlineLevel="0" collapsed="false">
      <c r="A123" s="0" t="s">
        <v>289</v>
      </c>
      <c r="B123" s="0" t="n">
        <v>58</v>
      </c>
      <c r="C123" s="0" t="n">
        <v>1</v>
      </c>
      <c r="D123" s="0" t="n">
        <v>1</v>
      </c>
      <c r="E123" s="0" t="n">
        <v>35</v>
      </c>
      <c r="F123" s="0" t="n">
        <v>4</v>
      </c>
    </row>
    <row r="124" customFormat="false" ht="13.8" hidden="false" customHeight="false" outlineLevel="0" collapsed="false">
      <c r="A124" s="0" t="s">
        <v>289</v>
      </c>
      <c r="B124" s="0" t="n">
        <v>59</v>
      </c>
      <c r="C124" s="0" t="n">
        <v>1</v>
      </c>
      <c r="D124" s="0" t="n">
        <v>1</v>
      </c>
      <c r="E124" s="0" t="n">
        <v>31</v>
      </c>
      <c r="F124" s="0" t="n">
        <v>4</v>
      </c>
    </row>
    <row r="125" customFormat="false" ht="13.8" hidden="false" customHeight="false" outlineLevel="0" collapsed="false">
      <c r="A125" s="0" t="s">
        <v>289</v>
      </c>
      <c r="B125" s="0" t="n">
        <v>60</v>
      </c>
      <c r="C125" s="0" t="n">
        <v>1</v>
      </c>
      <c r="D125" s="0" t="n">
        <v>1</v>
      </c>
      <c r="E125" s="0" t="n">
        <v>27</v>
      </c>
      <c r="F125" s="0" t="n">
        <v>4</v>
      </c>
    </row>
    <row r="126" customFormat="false" ht="13.8" hidden="false" customHeight="false" outlineLevel="0" collapsed="false">
      <c r="A126" s="0" t="s">
        <v>289</v>
      </c>
      <c r="B126" s="0" t="n">
        <v>61</v>
      </c>
      <c r="C126" s="0" t="n">
        <v>1</v>
      </c>
      <c r="D126" s="0" t="n">
        <v>1</v>
      </c>
      <c r="E126" s="0" t="n">
        <v>13</v>
      </c>
      <c r="F126" s="0" t="n">
        <v>4</v>
      </c>
    </row>
    <row r="127" customFormat="false" ht="13.8" hidden="false" customHeight="false" outlineLevel="0" collapsed="false">
      <c r="A127" s="0" t="s">
        <v>289</v>
      </c>
      <c r="B127" s="0" t="n">
        <v>62</v>
      </c>
      <c r="C127" s="0" t="n">
        <v>1</v>
      </c>
      <c r="D127" s="0" t="n">
        <v>1</v>
      </c>
      <c r="E127" s="0" t="n">
        <v>9</v>
      </c>
      <c r="F127" s="0" t="n">
        <v>4</v>
      </c>
    </row>
    <row r="128" customFormat="false" ht="13.8" hidden="false" customHeight="false" outlineLevel="0" collapsed="false">
      <c r="A128" s="0" t="s">
        <v>289</v>
      </c>
      <c r="B128" s="0" t="n">
        <v>63</v>
      </c>
      <c r="C128" s="0" t="n">
        <v>1</v>
      </c>
      <c r="D128" s="0" t="n">
        <v>1</v>
      </c>
      <c r="E128" s="0" t="n">
        <v>5</v>
      </c>
      <c r="F128" s="0" t="n">
        <v>4</v>
      </c>
    </row>
    <row r="129" customFormat="false" ht="13.8" hidden="false" customHeight="false" outlineLevel="0" collapsed="false">
      <c r="A129" s="0" t="s">
        <v>289</v>
      </c>
      <c r="B129" s="0" t="n">
        <v>64</v>
      </c>
      <c r="C129" s="0" t="n">
        <v>1</v>
      </c>
      <c r="D129" s="0" t="n">
        <v>1</v>
      </c>
      <c r="E129" s="0" t="n">
        <v>1</v>
      </c>
      <c r="F129" s="0" t="n">
        <v>4</v>
      </c>
    </row>
    <row r="130" customFormat="false" ht="13.8" hidden="false" customHeight="false" outlineLevel="0" collapsed="false">
      <c r="A130" s="0" t="s">
        <v>115</v>
      </c>
      <c r="B130" s="0" t="n">
        <v>1</v>
      </c>
      <c r="C130" s="0" t="n">
        <v>3</v>
      </c>
      <c r="D130" s="0" t="n">
        <v>2</v>
      </c>
      <c r="E130" s="0" t="n">
        <v>40</v>
      </c>
      <c r="F130" s="0" t="n">
        <v>5</v>
      </c>
    </row>
    <row r="131" customFormat="false" ht="13.8" hidden="false" customHeight="false" outlineLevel="0" collapsed="false">
      <c r="A131" s="0" t="s">
        <v>115</v>
      </c>
      <c r="B131" s="0" t="n">
        <v>2</v>
      </c>
      <c r="C131" s="0" t="n">
        <v>3</v>
      </c>
      <c r="D131" s="0" t="n">
        <v>2</v>
      </c>
      <c r="E131" s="0" t="n">
        <v>36</v>
      </c>
      <c r="F131" s="0" t="n">
        <v>5</v>
      </c>
    </row>
    <row r="132" customFormat="false" ht="13.8" hidden="false" customHeight="false" outlineLevel="0" collapsed="false">
      <c r="A132" s="0" t="s">
        <v>115</v>
      </c>
      <c r="B132" s="0" t="n">
        <v>3</v>
      </c>
      <c r="C132" s="0" t="n">
        <v>3</v>
      </c>
      <c r="D132" s="0" t="n">
        <v>2</v>
      </c>
      <c r="E132" s="0" t="n">
        <v>32</v>
      </c>
      <c r="F132" s="0" t="n">
        <v>5</v>
      </c>
    </row>
    <row r="133" customFormat="false" ht="13.8" hidden="false" customHeight="false" outlineLevel="0" collapsed="false">
      <c r="A133" s="0" t="s">
        <v>115</v>
      </c>
      <c r="B133" s="0" t="n">
        <v>4</v>
      </c>
      <c r="C133" s="0" t="n">
        <v>3</v>
      </c>
      <c r="D133" s="0" t="n">
        <v>2</v>
      </c>
      <c r="E133" s="0" t="n">
        <v>28</v>
      </c>
      <c r="F133" s="0" t="n">
        <v>5</v>
      </c>
    </row>
    <row r="134" customFormat="false" ht="13.8" hidden="false" customHeight="false" outlineLevel="0" collapsed="false">
      <c r="A134" s="0" t="s">
        <v>115</v>
      </c>
      <c r="B134" s="0" t="n">
        <v>5</v>
      </c>
      <c r="C134" s="0" t="n">
        <v>3</v>
      </c>
      <c r="D134" s="0" t="n">
        <v>2</v>
      </c>
      <c r="E134" s="0" t="n">
        <v>14</v>
      </c>
      <c r="F134" s="0" t="n">
        <v>5</v>
      </c>
    </row>
    <row r="135" customFormat="false" ht="13.8" hidden="false" customHeight="false" outlineLevel="0" collapsed="false">
      <c r="A135" s="0" t="s">
        <v>115</v>
      </c>
      <c r="B135" s="0" t="n">
        <v>6</v>
      </c>
      <c r="C135" s="0" t="n">
        <v>3</v>
      </c>
      <c r="D135" s="0" t="n">
        <v>2</v>
      </c>
      <c r="E135" s="0" t="n">
        <v>10</v>
      </c>
      <c r="F135" s="0" t="n">
        <v>5</v>
      </c>
    </row>
    <row r="136" customFormat="false" ht="13.8" hidden="false" customHeight="false" outlineLevel="0" collapsed="false">
      <c r="A136" s="0" t="s">
        <v>115</v>
      </c>
      <c r="B136" s="0" t="n">
        <v>7</v>
      </c>
      <c r="C136" s="0" t="n">
        <v>3</v>
      </c>
      <c r="D136" s="0" t="n">
        <v>2</v>
      </c>
      <c r="E136" s="0" t="n">
        <v>6</v>
      </c>
      <c r="F136" s="0" t="n">
        <v>5</v>
      </c>
    </row>
    <row r="137" customFormat="false" ht="13.8" hidden="false" customHeight="false" outlineLevel="0" collapsed="false">
      <c r="A137" s="0" t="s">
        <v>115</v>
      </c>
      <c r="B137" s="0" t="n">
        <v>8</v>
      </c>
      <c r="C137" s="0" t="n">
        <v>3</v>
      </c>
      <c r="D137" s="0" t="n">
        <v>2</v>
      </c>
      <c r="E137" s="0" t="n">
        <v>2</v>
      </c>
      <c r="F137" s="0" t="n">
        <v>5</v>
      </c>
    </row>
    <row r="138" customFormat="false" ht="13.8" hidden="false" customHeight="false" outlineLevel="0" collapsed="false">
      <c r="A138" s="0" t="s">
        <v>115</v>
      </c>
      <c r="B138" s="0" t="n">
        <v>9</v>
      </c>
      <c r="C138" s="0" t="n">
        <v>3</v>
      </c>
      <c r="D138" s="0" t="n">
        <v>2</v>
      </c>
      <c r="E138" s="0" t="n">
        <v>38</v>
      </c>
      <c r="F138" s="0" t="n">
        <v>5</v>
      </c>
    </row>
    <row r="139" customFormat="false" ht="13.8" hidden="false" customHeight="false" outlineLevel="0" collapsed="false">
      <c r="A139" s="0" t="s">
        <v>115</v>
      </c>
      <c r="B139" s="0" t="n">
        <v>10</v>
      </c>
      <c r="C139" s="0" t="n">
        <v>3</v>
      </c>
      <c r="D139" s="0" t="n">
        <v>2</v>
      </c>
      <c r="E139" s="0" t="n">
        <v>34</v>
      </c>
      <c r="F139" s="0" t="n">
        <v>5</v>
      </c>
    </row>
    <row r="140" customFormat="false" ht="13.8" hidden="false" customHeight="false" outlineLevel="0" collapsed="false">
      <c r="A140" s="0" t="s">
        <v>115</v>
      </c>
      <c r="B140" s="0" t="n">
        <v>11</v>
      </c>
      <c r="C140" s="0" t="n">
        <v>3</v>
      </c>
      <c r="D140" s="0" t="n">
        <v>2</v>
      </c>
      <c r="E140" s="0" t="n">
        <v>30</v>
      </c>
      <c r="F140" s="0" t="n">
        <v>5</v>
      </c>
    </row>
    <row r="141" customFormat="false" ht="13.8" hidden="false" customHeight="false" outlineLevel="0" collapsed="false">
      <c r="A141" s="0" t="s">
        <v>115</v>
      </c>
      <c r="B141" s="0" t="n">
        <v>12</v>
      </c>
      <c r="C141" s="0" t="n">
        <v>3</v>
      </c>
      <c r="D141" s="0" t="n">
        <v>2</v>
      </c>
      <c r="E141" s="0" t="n">
        <v>26</v>
      </c>
      <c r="F141" s="0" t="n">
        <v>5</v>
      </c>
    </row>
    <row r="142" customFormat="false" ht="13.8" hidden="false" customHeight="false" outlineLevel="0" collapsed="false">
      <c r="A142" s="0" t="s">
        <v>115</v>
      </c>
      <c r="B142" s="0" t="n">
        <v>13</v>
      </c>
      <c r="C142" s="0" t="n">
        <v>3</v>
      </c>
      <c r="D142" s="0" t="n">
        <v>2</v>
      </c>
      <c r="E142" s="0" t="n">
        <v>16</v>
      </c>
      <c r="F142" s="0" t="n">
        <v>5</v>
      </c>
    </row>
    <row r="143" customFormat="false" ht="13.8" hidden="false" customHeight="false" outlineLevel="0" collapsed="false">
      <c r="A143" s="0" t="s">
        <v>115</v>
      </c>
      <c r="B143" s="0" t="n">
        <v>14</v>
      </c>
      <c r="C143" s="0" t="n">
        <v>3</v>
      </c>
      <c r="D143" s="0" t="n">
        <v>2</v>
      </c>
      <c r="E143" s="0" t="n">
        <v>12</v>
      </c>
      <c r="F143" s="0" t="n">
        <v>5</v>
      </c>
    </row>
    <row r="144" customFormat="false" ht="13.8" hidden="false" customHeight="false" outlineLevel="0" collapsed="false">
      <c r="A144" s="0" t="s">
        <v>115</v>
      </c>
      <c r="B144" s="0" t="n">
        <v>15</v>
      </c>
      <c r="C144" s="0" t="n">
        <v>3</v>
      </c>
      <c r="D144" s="0" t="n">
        <v>2</v>
      </c>
      <c r="E144" s="0" t="n">
        <v>8</v>
      </c>
      <c r="F144" s="0" t="n">
        <v>5</v>
      </c>
    </row>
    <row r="145" customFormat="false" ht="13.8" hidden="false" customHeight="false" outlineLevel="0" collapsed="false">
      <c r="A145" s="0" t="s">
        <v>115</v>
      </c>
      <c r="B145" s="0" t="n">
        <v>16</v>
      </c>
      <c r="C145" s="0" t="n">
        <v>3</v>
      </c>
      <c r="D145" s="0" t="n">
        <v>2</v>
      </c>
      <c r="E145" s="0" t="n">
        <v>4</v>
      </c>
      <c r="F145" s="0" t="n">
        <v>5</v>
      </c>
    </row>
    <row r="146" customFormat="false" ht="13.8" hidden="false" customHeight="false" outlineLevel="0" collapsed="false">
      <c r="A146" s="0" t="s">
        <v>115</v>
      </c>
      <c r="B146" s="0" t="n">
        <v>17</v>
      </c>
      <c r="C146" s="0" t="n">
        <v>3</v>
      </c>
      <c r="D146" s="0" t="n">
        <v>2</v>
      </c>
      <c r="E146" s="0" t="n">
        <v>39</v>
      </c>
      <c r="F146" s="0" t="n">
        <v>5</v>
      </c>
    </row>
    <row r="147" customFormat="false" ht="13.8" hidden="false" customHeight="false" outlineLevel="0" collapsed="false">
      <c r="A147" s="0" t="s">
        <v>115</v>
      </c>
      <c r="B147" s="0" t="n">
        <v>18</v>
      </c>
      <c r="C147" s="0" t="n">
        <v>3</v>
      </c>
      <c r="D147" s="0" t="n">
        <v>2</v>
      </c>
      <c r="E147" s="0" t="n">
        <v>35</v>
      </c>
      <c r="F147" s="0" t="n">
        <v>5</v>
      </c>
    </row>
    <row r="148" customFormat="false" ht="13.8" hidden="false" customHeight="false" outlineLevel="0" collapsed="false">
      <c r="A148" s="0" t="s">
        <v>115</v>
      </c>
      <c r="B148" s="0" t="n">
        <v>19</v>
      </c>
      <c r="C148" s="0" t="n">
        <v>3</v>
      </c>
      <c r="D148" s="0" t="n">
        <v>2</v>
      </c>
      <c r="E148" s="0" t="n">
        <v>31</v>
      </c>
      <c r="F148" s="0" t="n">
        <v>5</v>
      </c>
    </row>
    <row r="149" customFormat="false" ht="13.8" hidden="false" customHeight="false" outlineLevel="0" collapsed="false">
      <c r="A149" s="0" t="s">
        <v>115</v>
      </c>
      <c r="B149" s="0" t="n">
        <v>20</v>
      </c>
      <c r="C149" s="0" t="n">
        <v>3</v>
      </c>
      <c r="D149" s="0" t="n">
        <v>2</v>
      </c>
      <c r="E149" s="0" t="n">
        <v>25</v>
      </c>
      <c r="F149" s="0" t="n">
        <v>5</v>
      </c>
    </row>
    <row r="150" customFormat="false" ht="13.8" hidden="false" customHeight="false" outlineLevel="0" collapsed="false">
      <c r="A150" s="0" t="s">
        <v>115</v>
      </c>
      <c r="B150" s="0" t="n">
        <v>21</v>
      </c>
      <c r="C150" s="0" t="n">
        <v>3</v>
      </c>
      <c r="D150" s="0" t="n">
        <v>2</v>
      </c>
      <c r="E150" s="0" t="n">
        <v>13</v>
      </c>
      <c r="F150" s="0" t="n">
        <v>5</v>
      </c>
    </row>
    <row r="151" customFormat="false" ht="13.8" hidden="false" customHeight="false" outlineLevel="0" collapsed="false">
      <c r="A151" s="0" t="s">
        <v>115</v>
      </c>
      <c r="B151" s="0" t="n">
        <v>22</v>
      </c>
      <c r="C151" s="0" t="n">
        <v>3</v>
      </c>
      <c r="D151" s="0" t="n">
        <v>2</v>
      </c>
      <c r="E151" s="0" t="n">
        <v>9</v>
      </c>
      <c r="F151" s="0" t="n">
        <v>5</v>
      </c>
    </row>
    <row r="152" customFormat="false" ht="13.8" hidden="false" customHeight="false" outlineLevel="0" collapsed="false">
      <c r="A152" s="0" t="s">
        <v>115</v>
      </c>
      <c r="B152" s="0" t="n">
        <v>23</v>
      </c>
      <c r="C152" s="0" t="n">
        <v>3</v>
      </c>
      <c r="D152" s="0" t="n">
        <v>2</v>
      </c>
      <c r="E152" s="0" t="n">
        <v>5</v>
      </c>
      <c r="F152" s="0" t="n">
        <v>5</v>
      </c>
    </row>
    <row r="153" customFormat="false" ht="13.8" hidden="false" customHeight="false" outlineLevel="0" collapsed="false">
      <c r="A153" s="0" t="s">
        <v>115</v>
      </c>
      <c r="B153" s="0" t="n">
        <v>24</v>
      </c>
      <c r="C153" s="0" t="n">
        <v>3</v>
      </c>
      <c r="D153" s="0" t="n">
        <v>2</v>
      </c>
      <c r="E153" s="0" t="n">
        <v>1</v>
      </c>
      <c r="F153" s="0" t="n">
        <v>5</v>
      </c>
    </row>
    <row r="154" customFormat="false" ht="13.8" hidden="false" customHeight="false" outlineLevel="0" collapsed="false">
      <c r="A154" s="0" t="s">
        <v>115</v>
      </c>
      <c r="B154" s="0" t="n">
        <v>25</v>
      </c>
      <c r="C154" s="0" t="n">
        <v>3</v>
      </c>
      <c r="D154" s="0" t="n">
        <v>2</v>
      </c>
      <c r="E154" s="0" t="n">
        <v>37</v>
      </c>
      <c r="F154" s="0" t="n">
        <v>5</v>
      </c>
    </row>
    <row r="155" customFormat="false" ht="13.8" hidden="false" customHeight="false" outlineLevel="0" collapsed="false">
      <c r="A155" s="0" t="s">
        <v>115</v>
      </c>
      <c r="B155" s="0" t="n">
        <v>26</v>
      </c>
      <c r="C155" s="0" t="n">
        <v>3</v>
      </c>
      <c r="D155" s="0" t="n">
        <v>2</v>
      </c>
      <c r="E155" s="0" t="n">
        <v>33</v>
      </c>
      <c r="F155" s="0" t="n">
        <v>5</v>
      </c>
    </row>
    <row r="156" customFormat="false" ht="13.8" hidden="false" customHeight="false" outlineLevel="0" collapsed="false">
      <c r="A156" s="0" t="s">
        <v>115</v>
      </c>
      <c r="B156" s="0" t="n">
        <v>27</v>
      </c>
      <c r="C156" s="0" t="n">
        <v>3</v>
      </c>
      <c r="D156" s="0" t="n">
        <v>2</v>
      </c>
      <c r="E156" s="0" t="n">
        <v>29</v>
      </c>
      <c r="F156" s="0" t="n">
        <v>5</v>
      </c>
    </row>
    <row r="157" customFormat="false" ht="13.8" hidden="false" customHeight="false" outlineLevel="0" collapsed="false">
      <c r="A157" s="0" t="s">
        <v>115</v>
      </c>
      <c r="B157" s="0" t="n">
        <v>28</v>
      </c>
      <c r="C157" s="0" t="n">
        <v>3</v>
      </c>
      <c r="D157" s="0" t="n">
        <v>2</v>
      </c>
      <c r="E157" s="0" t="n">
        <v>27</v>
      </c>
      <c r="F157" s="0" t="n">
        <v>5</v>
      </c>
    </row>
    <row r="158" customFormat="false" ht="13.8" hidden="false" customHeight="false" outlineLevel="0" collapsed="false">
      <c r="A158" s="0" t="s">
        <v>115</v>
      </c>
      <c r="B158" s="0" t="n">
        <v>29</v>
      </c>
      <c r="C158" s="0" t="n">
        <v>3</v>
      </c>
      <c r="D158" s="0" t="n">
        <v>2</v>
      </c>
      <c r="E158" s="0" t="n">
        <v>15</v>
      </c>
      <c r="F158" s="0" t="n">
        <v>5</v>
      </c>
    </row>
    <row r="159" customFormat="false" ht="13.8" hidden="false" customHeight="false" outlineLevel="0" collapsed="false">
      <c r="A159" s="0" t="s">
        <v>115</v>
      </c>
      <c r="B159" s="0" t="n">
        <v>30</v>
      </c>
      <c r="C159" s="0" t="n">
        <v>3</v>
      </c>
      <c r="D159" s="0" t="n">
        <v>2</v>
      </c>
      <c r="E159" s="0" t="n">
        <v>11</v>
      </c>
      <c r="F159" s="0" t="n">
        <v>5</v>
      </c>
    </row>
    <row r="160" customFormat="false" ht="13.8" hidden="false" customHeight="false" outlineLevel="0" collapsed="false">
      <c r="A160" s="0" t="s">
        <v>115</v>
      </c>
      <c r="B160" s="0" t="n">
        <v>31</v>
      </c>
      <c r="C160" s="0" t="n">
        <v>3</v>
      </c>
      <c r="D160" s="0" t="n">
        <v>2</v>
      </c>
      <c r="E160" s="0" t="n">
        <v>7</v>
      </c>
      <c r="F160" s="0" t="n">
        <v>5</v>
      </c>
    </row>
    <row r="161" customFormat="false" ht="13.8" hidden="false" customHeight="false" outlineLevel="0" collapsed="false">
      <c r="A161" s="0" t="s">
        <v>115</v>
      </c>
      <c r="B161" s="0" t="n">
        <v>32</v>
      </c>
      <c r="C161" s="0" t="n">
        <v>3</v>
      </c>
      <c r="D161" s="0" t="n">
        <v>2</v>
      </c>
      <c r="E161" s="0" t="n">
        <v>3</v>
      </c>
      <c r="F161" s="0" t="n">
        <v>5</v>
      </c>
    </row>
    <row r="162" customFormat="false" ht="13.8" hidden="false" customHeight="false" outlineLevel="0" collapsed="false">
      <c r="A162" s="0" t="s">
        <v>115</v>
      </c>
      <c r="B162" s="0" t="n">
        <v>33</v>
      </c>
      <c r="C162" s="0" t="n">
        <v>4</v>
      </c>
      <c r="D162" s="0" t="n">
        <v>2</v>
      </c>
      <c r="E162" s="0" t="n">
        <v>38</v>
      </c>
      <c r="F162" s="0" t="n">
        <v>6</v>
      </c>
    </row>
    <row r="163" customFormat="false" ht="13.8" hidden="false" customHeight="false" outlineLevel="0" collapsed="false">
      <c r="A163" s="0" t="s">
        <v>115</v>
      </c>
      <c r="B163" s="0" t="n">
        <v>34</v>
      </c>
      <c r="C163" s="0" t="n">
        <v>4</v>
      </c>
      <c r="D163" s="0" t="n">
        <v>2</v>
      </c>
      <c r="E163" s="0" t="n">
        <v>34</v>
      </c>
      <c r="F163" s="0" t="n">
        <v>6</v>
      </c>
    </row>
    <row r="164" customFormat="false" ht="13.8" hidden="false" customHeight="false" outlineLevel="0" collapsed="false">
      <c r="A164" s="0" t="s">
        <v>115</v>
      </c>
      <c r="B164" s="0" t="n">
        <v>35</v>
      </c>
      <c r="C164" s="0" t="n">
        <v>4</v>
      </c>
      <c r="D164" s="0" t="n">
        <v>2</v>
      </c>
      <c r="E164" s="0" t="n">
        <v>30</v>
      </c>
      <c r="F164" s="0" t="n">
        <v>6</v>
      </c>
    </row>
    <row r="165" customFormat="false" ht="13.8" hidden="false" customHeight="false" outlineLevel="0" collapsed="false">
      <c r="A165" s="0" t="s">
        <v>115</v>
      </c>
      <c r="B165" s="0" t="n">
        <v>36</v>
      </c>
      <c r="C165" s="0" t="n">
        <v>4</v>
      </c>
      <c r="D165" s="0" t="n">
        <v>2</v>
      </c>
      <c r="E165" s="0" t="n">
        <v>28</v>
      </c>
      <c r="F165" s="0" t="n">
        <v>6</v>
      </c>
    </row>
    <row r="166" customFormat="false" ht="13.8" hidden="false" customHeight="false" outlineLevel="0" collapsed="false">
      <c r="A166" s="0" t="s">
        <v>115</v>
      </c>
      <c r="B166" s="0" t="n">
        <v>37</v>
      </c>
      <c r="C166" s="0" t="n">
        <v>4</v>
      </c>
      <c r="D166" s="0" t="n">
        <v>2</v>
      </c>
      <c r="E166" s="0" t="n">
        <v>16</v>
      </c>
      <c r="F166" s="0" t="n">
        <v>6</v>
      </c>
    </row>
    <row r="167" customFormat="false" ht="13.8" hidden="false" customHeight="false" outlineLevel="0" collapsed="false">
      <c r="A167" s="0" t="s">
        <v>115</v>
      </c>
      <c r="B167" s="0" t="n">
        <v>38</v>
      </c>
      <c r="C167" s="0" t="n">
        <v>4</v>
      </c>
      <c r="D167" s="0" t="n">
        <v>2</v>
      </c>
      <c r="E167" s="0" t="n">
        <v>12</v>
      </c>
      <c r="F167" s="0" t="n">
        <v>6</v>
      </c>
    </row>
    <row r="168" customFormat="false" ht="13.8" hidden="false" customHeight="false" outlineLevel="0" collapsed="false">
      <c r="A168" s="0" t="s">
        <v>115</v>
      </c>
      <c r="B168" s="0" t="n">
        <v>39</v>
      </c>
      <c r="C168" s="0" t="n">
        <v>4</v>
      </c>
      <c r="D168" s="0" t="n">
        <v>2</v>
      </c>
      <c r="E168" s="0" t="n">
        <v>8</v>
      </c>
      <c r="F168" s="0" t="n">
        <v>6</v>
      </c>
    </row>
    <row r="169" customFormat="false" ht="13.8" hidden="false" customHeight="false" outlineLevel="0" collapsed="false">
      <c r="A169" s="0" t="s">
        <v>115</v>
      </c>
      <c r="B169" s="0" t="n">
        <v>40</v>
      </c>
      <c r="C169" s="0" t="n">
        <v>4</v>
      </c>
      <c r="D169" s="0" t="n">
        <v>2</v>
      </c>
      <c r="E169" s="0" t="n">
        <v>4</v>
      </c>
      <c r="F169" s="0" t="n">
        <v>6</v>
      </c>
    </row>
    <row r="170" customFormat="false" ht="13.8" hidden="false" customHeight="false" outlineLevel="0" collapsed="false">
      <c r="A170" s="0" t="s">
        <v>115</v>
      </c>
      <c r="B170" s="0" t="n">
        <v>41</v>
      </c>
      <c r="C170" s="0" t="n">
        <v>4</v>
      </c>
      <c r="D170" s="0" t="n">
        <v>2</v>
      </c>
      <c r="E170" s="0" t="n">
        <v>40</v>
      </c>
      <c r="F170" s="0" t="n">
        <v>6</v>
      </c>
    </row>
    <row r="171" customFormat="false" ht="13.8" hidden="false" customHeight="false" outlineLevel="0" collapsed="false">
      <c r="A171" s="0" t="s">
        <v>115</v>
      </c>
      <c r="B171" s="0" t="n">
        <v>42</v>
      </c>
      <c r="C171" s="0" t="n">
        <v>4</v>
      </c>
      <c r="D171" s="0" t="n">
        <v>2</v>
      </c>
      <c r="E171" s="0" t="n">
        <v>36</v>
      </c>
      <c r="F171" s="0" t="n">
        <v>6</v>
      </c>
    </row>
    <row r="172" customFormat="false" ht="13.8" hidden="false" customHeight="false" outlineLevel="0" collapsed="false">
      <c r="A172" s="0" t="s">
        <v>115</v>
      </c>
      <c r="B172" s="0" t="n">
        <v>43</v>
      </c>
      <c r="C172" s="0" t="n">
        <v>4</v>
      </c>
      <c r="D172" s="0" t="n">
        <v>2</v>
      </c>
      <c r="E172" s="0" t="n">
        <v>32</v>
      </c>
      <c r="F172" s="0" t="n">
        <v>6</v>
      </c>
    </row>
    <row r="173" customFormat="false" ht="13.8" hidden="false" customHeight="false" outlineLevel="0" collapsed="false">
      <c r="A173" s="0" t="s">
        <v>115</v>
      </c>
      <c r="B173" s="0" t="n">
        <v>44</v>
      </c>
      <c r="C173" s="0" t="n">
        <v>4</v>
      </c>
      <c r="D173" s="0" t="n">
        <v>2</v>
      </c>
      <c r="E173" s="0" t="n">
        <v>26</v>
      </c>
      <c r="F173" s="0" t="n">
        <v>6</v>
      </c>
    </row>
    <row r="174" customFormat="false" ht="13.8" hidden="false" customHeight="false" outlineLevel="0" collapsed="false">
      <c r="A174" s="0" t="s">
        <v>115</v>
      </c>
      <c r="B174" s="0" t="n">
        <v>45</v>
      </c>
      <c r="C174" s="0" t="n">
        <v>4</v>
      </c>
      <c r="D174" s="0" t="n">
        <v>2</v>
      </c>
      <c r="E174" s="0" t="n">
        <v>14</v>
      </c>
      <c r="F174" s="0" t="n">
        <v>6</v>
      </c>
    </row>
    <row r="175" customFormat="false" ht="13.8" hidden="false" customHeight="false" outlineLevel="0" collapsed="false">
      <c r="A175" s="0" t="s">
        <v>115</v>
      </c>
      <c r="B175" s="0" t="n">
        <v>46</v>
      </c>
      <c r="C175" s="0" t="n">
        <v>4</v>
      </c>
      <c r="D175" s="0" t="n">
        <v>2</v>
      </c>
      <c r="E175" s="0" t="n">
        <v>10</v>
      </c>
      <c r="F175" s="0" t="n">
        <v>6</v>
      </c>
    </row>
    <row r="176" customFormat="false" ht="13.8" hidden="false" customHeight="false" outlineLevel="0" collapsed="false">
      <c r="A176" s="0" t="s">
        <v>115</v>
      </c>
      <c r="B176" s="0" t="n">
        <v>47</v>
      </c>
      <c r="C176" s="0" t="n">
        <v>4</v>
      </c>
      <c r="D176" s="0" t="n">
        <v>2</v>
      </c>
      <c r="E176" s="0" t="n">
        <v>6</v>
      </c>
      <c r="F176" s="0" t="n">
        <v>6</v>
      </c>
    </row>
    <row r="177" customFormat="false" ht="13.8" hidden="false" customHeight="false" outlineLevel="0" collapsed="false">
      <c r="A177" s="0" t="s">
        <v>115</v>
      </c>
      <c r="B177" s="0" t="n">
        <v>48</v>
      </c>
      <c r="C177" s="0" t="n">
        <v>4</v>
      </c>
      <c r="D177" s="0" t="n">
        <v>2</v>
      </c>
      <c r="E177" s="0" t="n">
        <v>2</v>
      </c>
      <c r="F177" s="0" t="n">
        <v>6</v>
      </c>
    </row>
    <row r="178" customFormat="false" ht="13.8" hidden="false" customHeight="false" outlineLevel="0" collapsed="false">
      <c r="A178" s="0" t="s">
        <v>115</v>
      </c>
      <c r="B178" s="0" t="n">
        <v>49</v>
      </c>
      <c r="C178" s="0" t="n">
        <v>4</v>
      </c>
      <c r="D178" s="0" t="n">
        <v>2</v>
      </c>
      <c r="E178" s="0" t="n">
        <v>37</v>
      </c>
      <c r="F178" s="0" t="n">
        <v>6</v>
      </c>
    </row>
    <row r="179" customFormat="false" ht="13.8" hidden="false" customHeight="false" outlineLevel="0" collapsed="false">
      <c r="A179" s="0" t="s">
        <v>115</v>
      </c>
      <c r="B179" s="0" t="n">
        <v>50</v>
      </c>
      <c r="C179" s="0" t="n">
        <v>4</v>
      </c>
      <c r="D179" s="0" t="n">
        <v>2</v>
      </c>
      <c r="E179" s="0" t="n">
        <v>33</v>
      </c>
      <c r="F179" s="0" t="n">
        <v>6</v>
      </c>
    </row>
    <row r="180" customFormat="false" ht="13.8" hidden="false" customHeight="false" outlineLevel="0" collapsed="false">
      <c r="A180" s="0" t="s">
        <v>115</v>
      </c>
      <c r="B180" s="0" t="n">
        <v>51</v>
      </c>
      <c r="C180" s="0" t="n">
        <v>4</v>
      </c>
      <c r="D180" s="0" t="n">
        <v>2</v>
      </c>
      <c r="E180" s="0" t="n">
        <v>29</v>
      </c>
      <c r="F180" s="0" t="n">
        <v>6</v>
      </c>
    </row>
    <row r="181" customFormat="false" ht="13.8" hidden="false" customHeight="false" outlineLevel="0" collapsed="false">
      <c r="A181" s="0" t="s">
        <v>115</v>
      </c>
      <c r="B181" s="0" t="n">
        <v>52</v>
      </c>
      <c r="C181" s="0" t="n">
        <v>4</v>
      </c>
      <c r="D181" s="0" t="n">
        <v>2</v>
      </c>
      <c r="E181" s="0" t="n">
        <v>25</v>
      </c>
      <c r="F181" s="0" t="n">
        <v>6</v>
      </c>
    </row>
    <row r="182" customFormat="false" ht="13.8" hidden="false" customHeight="false" outlineLevel="0" collapsed="false">
      <c r="A182" s="0" t="s">
        <v>115</v>
      </c>
      <c r="B182" s="0" t="n">
        <v>53</v>
      </c>
      <c r="C182" s="0" t="n">
        <v>4</v>
      </c>
      <c r="D182" s="0" t="n">
        <v>2</v>
      </c>
      <c r="E182" s="0" t="n">
        <v>15</v>
      </c>
      <c r="F182" s="0" t="n">
        <v>6</v>
      </c>
    </row>
    <row r="183" customFormat="false" ht="13.8" hidden="false" customHeight="false" outlineLevel="0" collapsed="false">
      <c r="A183" s="0" t="s">
        <v>115</v>
      </c>
      <c r="B183" s="0" t="n">
        <v>54</v>
      </c>
      <c r="C183" s="0" t="n">
        <v>4</v>
      </c>
      <c r="D183" s="0" t="n">
        <v>2</v>
      </c>
      <c r="E183" s="0" t="n">
        <v>11</v>
      </c>
      <c r="F183" s="0" t="n">
        <v>6</v>
      </c>
    </row>
    <row r="184" customFormat="false" ht="13.8" hidden="false" customHeight="false" outlineLevel="0" collapsed="false">
      <c r="A184" s="0" t="s">
        <v>115</v>
      </c>
      <c r="B184" s="0" t="n">
        <v>55</v>
      </c>
      <c r="C184" s="0" t="n">
        <v>4</v>
      </c>
      <c r="D184" s="0" t="n">
        <v>2</v>
      </c>
      <c r="E184" s="0" t="n">
        <v>7</v>
      </c>
      <c r="F184" s="0" t="n">
        <v>6</v>
      </c>
    </row>
    <row r="185" customFormat="false" ht="13.8" hidden="false" customHeight="false" outlineLevel="0" collapsed="false">
      <c r="A185" s="0" t="s">
        <v>115</v>
      </c>
      <c r="B185" s="0" t="n">
        <v>56</v>
      </c>
      <c r="C185" s="0" t="n">
        <v>4</v>
      </c>
      <c r="D185" s="0" t="n">
        <v>2</v>
      </c>
      <c r="E185" s="0" t="n">
        <v>3</v>
      </c>
      <c r="F185" s="0" t="n">
        <v>6</v>
      </c>
    </row>
    <row r="186" customFormat="false" ht="13.8" hidden="false" customHeight="false" outlineLevel="0" collapsed="false">
      <c r="A186" s="0" t="s">
        <v>115</v>
      </c>
      <c r="B186" s="0" t="n">
        <v>57</v>
      </c>
      <c r="C186" s="0" t="n">
        <v>4</v>
      </c>
      <c r="D186" s="0" t="n">
        <v>2</v>
      </c>
      <c r="E186" s="0" t="n">
        <v>39</v>
      </c>
      <c r="F186" s="0" t="n">
        <v>6</v>
      </c>
    </row>
    <row r="187" customFormat="false" ht="13.8" hidden="false" customHeight="false" outlineLevel="0" collapsed="false">
      <c r="A187" s="0" t="s">
        <v>115</v>
      </c>
      <c r="B187" s="0" t="n">
        <v>58</v>
      </c>
      <c r="C187" s="0" t="n">
        <v>4</v>
      </c>
      <c r="D187" s="0" t="n">
        <v>2</v>
      </c>
      <c r="E187" s="0" t="n">
        <v>35</v>
      </c>
      <c r="F187" s="0" t="n">
        <v>6</v>
      </c>
    </row>
    <row r="188" customFormat="false" ht="13.8" hidden="false" customHeight="false" outlineLevel="0" collapsed="false">
      <c r="A188" s="0" t="s">
        <v>115</v>
      </c>
      <c r="B188" s="0" t="n">
        <v>59</v>
      </c>
      <c r="C188" s="0" t="n">
        <v>4</v>
      </c>
      <c r="D188" s="0" t="n">
        <v>2</v>
      </c>
      <c r="E188" s="0" t="n">
        <v>31</v>
      </c>
      <c r="F188" s="0" t="n">
        <v>6</v>
      </c>
    </row>
    <row r="189" customFormat="false" ht="13.8" hidden="false" customHeight="false" outlineLevel="0" collapsed="false">
      <c r="A189" s="0" t="s">
        <v>115</v>
      </c>
      <c r="B189" s="0" t="n">
        <v>60</v>
      </c>
      <c r="C189" s="0" t="n">
        <v>4</v>
      </c>
      <c r="D189" s="0" t="n">
        <v>2</v>
      </c>
      <c r="E189" s="0" t="n">
        <v>27</v>
      </c>
      <c r="F189" s="0" t="n">
        <v>6</v>
      </c>
    </row>
    <row r="190" customFormat="false" ht="13.8" hidden="false" customHeight="false" outlineLevel="0" collapsed="false">
      <c r="A190" s="0" t="s">
        <v>115</v>
      </c>
      <c r="B190" s="0" t="n">
        <v>61</v>
      </c>
      <c r="C190" s="0" t="n">
        <v>4</v>
      </c>
      <c r="D190" s="0" t="n">
        <v>2</v>
      </c>
      <c r="E190" s="0" t="n">
        <v>13</v>
      </c>
      <c r="F190" s="0" t="n">
        <v>6</v>
      </c>
    </row>
    <row r="191" customFormat="false" ht="13.8" hidden="false" customHeight="false" outlineLevel="0" collapsed="false">
      <c r="A191" s="0" t="s">
        <v>115</v>
      </c>
      <c r="B191" s="0" t="n">
        <v>62</v>
      </c>
      <c r="C191" s="0" t="n">
        <v>4</v>
      </c>
      <c r="D191" s="0" t="n">
        <v>2</v>
      </c>
      <c r="E191" s="0" t="n">
        <v>9</v>
      </c>
      <c r="F191" s="0" t="n">
        <v>6</v>
      </c>
    </row>
    <row r="192" customFormat="false" ht="13.8" hidden="false" customHeight="false" outlineLevel="0" collapsed="false">
      <c r="A192" s="0" t="s">
        <v>115</v>
      </c>
      <c r="B192" s="0" t="n">
        <v>63</v>
      </c>
      <c r="C192" s="0" t="n">
        <v>4</v>
      </c>
      <c r="D192" s="0" t="n">
        <v>2</v>
      </c>
      <c r="E192" s="0" t="n">
        <v>5</v>
      </c>
      <c r="F192" s="0" t="n">
        <v>6</v>
      </c>
    </row>
    <row r="193" customFormat="false" ht="13.8" hidden="false" customHeight="false" outlineLevel="0" collapsed="false">
      <c r="A193" s="0" t="s">
        <v>115</v>
      </c>
      <c r="B193" s="0" t="n">
        <v>64</v>
      </c>
      <c r="C193" s="0" t="n">
        <v>4</v>
      </c>
      <c r="D193" s="0" t="n">
        <v>2</v>
      </c>
      <c r="E193" s="0" t="n">
        <v>1</v>
      </c>
      <c r="F193" s="0" t="n">
        <v>6</v>
      </c>
    </row>
    <row r="194" customFormat="false" ht="13.8" hidden="false" customHeight="false" outlineLevel="0" collapsed="false">
      <c r="A194" s="0" t="s">
        <v>220</v>
      </c>
      <c r="B194" s="0" t="n">
        <v>1</v>
      </c>
      <c r="C194" s="0" t="n">
        <v>3</v>
      </c>
      <c r="D194" s="0" t="n">
        <v>1</v>
      </c>
      <c r="E194" s="0" t="n">
        <v>39</v>
      </c>
      <c r="F194" s="0" t="n">
        <v>8</v>
      </c>
    </row>
    <row r="195" customFormat="false" ht="13.8" hidden="false" customHeight="false" outlineLevel="0" collapsed="false">
      <c r="A195" s="0" t="s">
        <v>220</v>
      </c>
      <c r="B195" s="0" t="n">
        <v>2</v>
      </c>
      <c r="C195" s="0" t="n">
        <v>3</v>
      </c>
      <c r="D195" s="0" t="n">
        <v>1</v>
      </c>
      <c r="E195" s="0" t="n">
        <v>37</v>
      </c>
      <c r="F195" s="0" t="n">
        <v>8</v>
      </c>
    </row>
    <row r="196" customFormat="false" ht="13.8" hidden="false" customHeight="false" outlineLevel="0" collapsed="false">
      <c r="A196" s="0" t="s">
        <v>220</v>
      </c>
      <c r="B196" s="0" t="n">
        <v>3</v>
      </c>
      <c r="C196" s="0" t="n">
        <v>3</v>
      </c>
      <c r="D196" s="0" t="n">
        <v>1</v>
      </c>
      <c r="E196" s="0" t="n">
        <v>40</v>
      </c>
      <c r="F196" s="0" t="n">
        <v>8</v>
      </c>
    </row>
    <row r="197" customFormat="false" ht="13.8" hidden="false" customHeight="false" outlineLevel="0" collapsed="false">
      <c r="A197" s="0" t="s">
        <v>220</v>
      </c>
      <c r="B197" s="0" t="n">
        <v>4</v>
      </c>
      <c r="C197" s="0" t="n">
        <v>3</v>
      </c>
      <c r="D197" s="0" t="n">
        <v>1</v>
      </c>
      <c r="E197" s="0" t="n">
        <v>38</v>
      </c>
      <c r="F197" s="0" t="n">
        <v>8</v>
      </c>
    </row>
    <row r="198" customFormat="false" ht="13.8" hidden="false" customHeight="false" outlineLevel="0" collapsed="false">
      <c r="A198" s="0" t="s">
        <v>220</v>
      </c>
      <c r="B198" s="0" t="n">
        <v>5</v>
      </c>
      <c r="C198" s="0" t="n">
        <v>4</v>
      </c>
      <c r="D198" s="0" t="n">
        <v>1</v>
      </c>
      <c r="E198" s="0" t="n">
        <v>37</v>
      </c>
      <c r="F198" s="0" t="n">
        <v>7</v>
      </c>
    </row>
    <row r="199" customFormat="false" ht="13.8" hidden="false" customHeight="false" outlineLevel="0" collapsed="false">
      <c r="A199" s="0" t="s">
        <v>220</v>
      </c>
      <c r="B199" s="0" t="n">
        <v>6</v>
      </c>
      <c r="C199" s="0" t="n">
        <v>4</v>
      </c>
      <c r="D199" s="0" t="n">
        <v>1</v>
      </c>
      <c r="E199" s="0" t="n">
        <v>39</v>
      </c>
      <c r="F199" s="0" t="n">
        <v>7</v>
      </c>
    </row>
    <row r="200" customFormat="false" ht="13.8" hidden="false" customHeight="false" outlineLevel="0" collapsed="false">
      <c r="A200" s="0" t="s">
        <v>220</v>
      </c>
      <c r="B200" s="0" t="n">
        <v>7</v>
      </c>
      <c r="C200" s="0" t="n">
        <v>4</v>
      </c>
      <c r="D200" s="0" t="n">
        <v>1</v>
      </c>
      <c r="E200" s="0" t="n">
        <v>38</v>
      </c>
      <c r="F200" s="0" t="n">
        <v>7</v>
      </c>
    </row>
    <row r="201" customFormat="false" ht="13.8" hidden="false" customHeight="false" outlineLevel="0" collapsed="false">
      <c r="A201" s="0" t="s">
        <v>220</v>
      </c>
      <c r="B201" s="0" t="n">
        <v>8</v>
      </c>
      <c r="C201" s="0" t="n">
        <v>4</v>
      </c>
      <c r="D201" s="0" t="n">
        <v>1</v>
      </c>
      <c r="E201" s="0" t="n">
        <v>40</v>
      </c>
      <c r="F201" s="0" t="n">
        <v>7</v>
      </c>
    </row>
    <row r="202" customFormat="false" ht="13.8" hidden="false" customHeight="false" outlineLevel="0" collapsed="false">
      <c r="A202" s="0" t="s">
        <v>220</v>
      </c>
      <c r="B202" s="0" t="n">
        <v>9</v>
      </c>
      <c r="C202" s="0" t="n">
        <v>3</v>
      </c>
      <c r="D202" s="0" t="n">
        <v>1</v>
      </c>
      <c r="E202" s="0" t="n">
        <v>35</v>
      </c>
      <c r="F202" s="0" t="n">
        <v>8</v>
      </c>
    </row>
    <row r="203" customFormat="false" ht="13.8" hidden="false" customHeight="false" outlineLevel="0" collapsed="false">
      <c r="A203" s="0" t="s">
        <v>220</v>
      </c>
      <c r="B203" s="0" t="n">
        <v>10</v>
      </c>
      <c r="C203" s="0" t="n">
        <v>3</v>
      </c>
      <c r="D203" s="0" t="n">
        <v>1</v>
      </c>
      <c r="E203" s="0" t="n">
        <v>33</v>
      </c>
      <c r="F203" s="0" t="n">
        <v>8</v>
      </c>
    </row>
    <row r="204" customFormat="false" ht="13.8" hidden="false" customHeight="false" outlineLevel="0" collapsed="false">
      <c r="A204" s="0" t="s">
        <v>220</v>
      </c>
      <c r="B204" s="0" t="n">
        <v>11</v>
      </c>
      <c r="C204" s="0" t="n">
        <v>3</v>
      </c>
      <c r="D204" s="0" t="n">
        <v>1</v>
      </c>
      <c r="E204" s="0" t="n">
        <v>36</v>
      </c>
      <c r="F204" s="0" t="n">
        <v>8</v>
      </c>
    </row>
    <row r="205" customFormat="false" ht="13.8" hidden="false" customHeight="false" outlineLevel="0" collapsed="false">
      <c r="A205" s="0" t="s">
        <v>220</v>
      </c>
      <c r="B205" s="0" t="n">
        <v>12</v>
      </c>
      <c r="C205" s="0" t="n">
        <v>3</v>
      </c>
      <c r="D205" s="0" t="n">
        <v>1</v>
      </c>
      <c r="E205" s="0" t="n">
        <v>34</v>
      </c>
      <c r="F205" s="0" t="n">
        <v>8</v>
      </c>
    </row>
    <row r="206" customFormat="false" ht="13.8" hidden="false" customHeight="false" outlineLevel="0" collapsed="false">
      <c r="A206" s="0" t="s">
        <v>220</v>
      </c>
      <c r="B206" s="0" t="n">
        <v>13</v>
      </c>
      <c r="C206" s="0" t="n">
        <v>4</v>
      </c>
      <c r="D206" s="0" t="n">
        <v>1</v>
      </c>
      <c r="E206" s="0" t="n">
        <v>33</v>
      </c>
      <c r="F206" s="0" t="n">
        <v>7</v>
      </c>
    </row>
    <row r="207" customFormat="false" ht="13.8" hidden="false" customHeight="false" outlineLevel="0" collapsed="false">
      <c r="A207" s="0" t="s">
        <v>220</v>
      </c>
      <c r="B207" s="0" t="n">
        <v>14</v>
      </c>
      <c r="C207" s="0" t="n">
        <v>4</v>
      </c>
      <c r="D207" s="0" t="n">
        <v>1</v>
      </c>
      <c r="E207" s="0" t="n">
        <v>35</v>
      </c>
      <c r="F207" s="0" t="n">
        <v>7</v>
      </c>
    </row>
    <row r="208" customFormat="false" ht="13.8" hidden="false" customHeight="false" outlineLevel="0" collapsed="false">
      <c r="A208" s="0" t="s">
        <v>220</v>
      </c>
      <c r="B208" s="0" t="n">
        <v>15</v>
      </c>
      <c r="C208" s="0" t="n">
        <v>4</v>
      </c>
      <c r="D208" s="0" t="n">
        <v>1</v>
      </c>
      <c r="E208" s="0" t="n">
        <v>34</v>
      </c>
      <c r="F208" s="0" t="n">
        <v>7</v>
      </c>
    </row>
    <row r="209" customFormat="false" ht="13.8" hidden="false" customHeight="false" outlineLevel="0" collapsed="false">
      <c r="A209" s="0" t="s">
        <v>220</v>
      </c>
      <c r="B209" s="0" t="n">
        <v>16</v>
      </c>
      <c r="C209" s="0" t="n">
        <v>4</v>
      </c>
      <c r="D209" s="0" t="n">
        <v>1</v>
      </c>
      <c r="E209" s="0" t="n">
        <v>36</v>
      </c>
      <c r="F209" s="0" t="n">
        <v>7</v>
      </c>
    </row>
    <row r="210" customFormat="false" ht="13.8" hidden="false" customHeight="false" outlineLevel="0" collapsed="false">
      <c r="A210" s="0" t="s">
        <v>220</v>
      </c>
      <c r="B210" s="0" t="n">
        <v>17</v>
      </c>
      <c r="C210" s="0" t="n">
        <v>3</v>
      </c>
      <c r="D210" s="0" t="n">
        <v>1</v>
      </c>
      <c r="E210" s="0" t="n">
        <v>31</v>
      </c>
      <c r="F210" s="0" t="n">
        <v>8</v>
      </c>
    </row>
    <row r="211" customFormat="false" ht="13.8" hidden="false" customHeight="false" outlineLevel="0" collapsed="false">
      <c r="A211" s="0" t="s">
        <v>220</v>
      </c>
      <c r="B211" s="0" t="n">
        <v>18</v>
      </c>
      <c r="C211" s="0" t="n">
        <v>3</v>
      </c>
      <c r="D211" s="0" t="n">
        <v>1</v>
      </c>
      <c r="E211" s="0" t="n">
        <v>29</v>
      </c>
      <c r="F211" s="0" t="n">
        <v>8</v>
      </c>
    </row>
    <row r="212" customFormat="false" ht="13.8" hidden="false" customHeight="false" outlineLevel="0" collapsed="false">
      <c r="A212" s="0" t="s">
        <v>220</v>
      </c>
      <c r="B212" s="0" t="n">
        <v>19</v>
      </c>
      <c r="C212" s="0" t="n">
        <v>3</v>
      </c>
      <c r="D212" s="0" t="n">
        <v>1</v>
      </c>
      <c r="E212" s="0" t="n">
        <v>32</v>
      </c>
      <c r="F212" s="0" t="n">
        <v>8</v>
      </c>
    </row>
    <row r="213" customFormat="false" ht="13.8" hidden="false" customHeight="false" outlineLevel="0" collapsed="false">
      <c r="A213" s="0" t="s">
        <v>220</v>
      </c>
      <c r="B213" s="0" t="n">
        <v>20</v>
      </c>
      <c r="C213" s="0" t="n">
        <v>3</v>
      </c>
      <c r="D213" s="0" t="n">
        <v>1</v>
      </c>
      <c r="E213" s="0" t="n">
        <v>30</v>
      </c>
      <c r="F213" s="0" t="n">
        <v>8</v>
      </c>
    </row>
    <row r="214" customFormat="false" ht="13.8" hidden="false" customHeight="false" outlineLevel="0" collapsed="false">
      <c r="A214" s="0" t="s">
        <v>220</v>
      </c>
      <c r="B214" s="0" t="n">
        <v>21</v>
      </c>
      <c r="C214" s="0" t="n">
        <v>4</v>
      </c>
      <c r="D214" s="0" t="n">
        <v>1</v>
      </c>
      <c r="E214" s="0" t="n">
        <v>29</v>
      </c>
      <c r="F214" s="0" t="n">
        <v>7</v>
      </c>
    </row>
    <row r="215" customFormat="false" ht="13.8" hidden="false" customHeight="false" outlineLevel="0" collapsed="false">
      <c r="A215" s="0" t="s">
        <v>220</v>
      </c>
      <c r="B215" s="0" t="n">
        <v>22</v>
      </c>
      <c r="C215" s="0" t="n">
        <v>4</v>
      </c>
      <c r="D215" s="0" t="n">
        <v>1</v>
      </c>
      <c r="E215" s="0" t="n">
        <v>31</v>
      </c>
      <c r="F215" s="0" t="n">
        <v>7</v>
      </c>
    </row>
    <row r="216" customFormat="false" ht="13.8" hidden="false" customHeight="false" outlineLevel="0" collapsed="false">
      <c r="A216" s="0" t="s">
        <v>220</v>
      </c>
      <c r="B216" s="0" t="n">
        <v>23</v>
      </c>
      <c r="C216" s="0" t="n">
        <v>4</v>
      </c>
      <c r="D216" s="0" t="n">
        <v>1</v>
      </c>
      <c r="E216" s="0" t="n">
        <v>30</v>
      </c>
      <c r="F216" s="0" t="n">
        <v>7</v>
      </c>
    </row>
    <row r="217" customFormat="false" ht="13.8" hidden="false" customHeight="false" outlineLevel="0" collapsed="false">
      <c r="A217" s="0" t="s">
        <v>220</v>
      </c>
      <c r="B217" s="0" t="n">
        <v>24</v>
      </c>
      <c r="C217" s="0" t="n">
        <v>4</v>
      </c>
      <c r="D217" s="0" t="n">
        <v>1</v>
      </c>
      <c r="E217" s="0" t="n">
        <v>32</v>
      </c>
      <c r="F217" s="0" t="n">
        <v>7</v>
      </c>
    </row>
    <row r="218" customFormat="false" ht="13.8" hidden="false" customHeight="false" outlineLevel="0" collapsed="false">
      <c r="A218" s="0" t="s">
        <v>220</v>
      </c>
      <c r="B218" s="0" t="n">
        <v>25</v>
      </c>
      <c r="C218" s="0" t="n">
        <v>3</v>
      </c>
      <c r="D218" s="0" t="n">
        <v>1</v>
      </c>
      <c r="E218" s="0" t="n">
        <v>27</v>
      </c>
      <c r="F218" s="0" t="n">
        <v>8</v>
      </c>
    </row>
    <row r="219" customFormat="false" ht="13.8" hidden="false" customHeight="false" outlineLevel="0" collapsed="false">
      <c r="A219" s="0" t="s">
        <v>220</v>
      </c>
      <c r="B219" s="0" t="n">
        <v>26</v>
      </c>
      <c r="C219" s="0" t="n">
        <v>3</v>
      </c>
      <c r="D219" s="0" t="n">
        <v>1</v>
      </c>
      <c r="E219" s="0" t="n">
        <v>25</v>
      </c>
      <c r="F219" s="0" t="n">
        <v>8</v>
      </c>
    </row>
    <row r="220" customFormat="false" ht="13.8" hidden="false" customHeight="false" outlineLevel="0" collapsed="false">
      <c r="A220" s="0" t="s">
        <v>220</v>
      </c>
      <c r="B220" s="0" t="n">
        <v>27</v>
      </c>
      <c r="C220" s="0" t="n">
        <v>3</v>
      </c>
      <c r="D220" s="0" t="n">
        <v>1</v>
      </c>
      <c r="E220" s="0" t="n">
        <v>26</v>
      </c>
      <c r="F220" s="0" t="n">
        <v>8</v>
      </c>
    </row>
    <row r="221" customFormat="false" ht="13.8" hidden="false" customHeight="false" outlineLevel="0" collapsed="false">
      <c r="A221" s="0" t="s">
        <v>220</v>
      </c>
      <c r="B221" s="0" t="n">
        <v>28</v>
      </c>
      <c r="C221" s="0" t="n">
        <v>3</v>
      </c>
      <c r="D221" s="0" t="n">
        <v>1</v>
      </c>
      <c r="E221" s="0" t="n">
        <v>28</v>
      </c>
      <c r="F221" s="0" t="n">
        <v>8</v>
      </c>
    </row>
    <row r="222" customFormat="false" ht="13.8" hidden="false" customHeight="false" outlineLevel="0" collapsed="false">
      <c r="A222" s="0" t="s">
        <v>220</v>
      </c>
      <c r="B222" s="0" t="n">
        <v>29</v>
      </c>
      <c r="C222" s="0" t="n">
        <v>4</v>
      </c>
      <c r="D222" s="0" t="n">
        <v>1</v>
      </c>
      <c r="E222" s="0" t="n">
        <v>27</v>
      </c>
      <c r="F222" s="0" t="n">
        <v>7</v>
      </c>
    </row>
    <row r="223" customFormat="false" ht="13.8" hidden="false" customHeight="false" outlineLevel="0" collapsed="false">
      <c r="A223" s="0" t="s">
        <v>220</v>
      </c>
      <c r="B223" s="0" t="n">
        <v>30</v>
      </c>
      <c r="C223" s="0" t="n">
        <v>4</v>
      </c>
      <c r="D223" s="0" t="n">
        <v>1</v>
      </c>
      <c r="E223" s="0" t="n">
        <v>25</v>
      </c>
      <c r="F223" s="0" t="n">
        <v>7</v>
      </c>
    </row>
    <row r="224" customFormat="false" ht="13.8" hidden="false" customHeight="false" outlineLevel="0" collapsed="false">
      <c r="A224" s="0" t="s">
        <v>220</v>
      </c>
      <c r="B224" s="0" t="n">
        <v>31</v>
      </c>
      <c r="C224" s="0" t="n">
        <v>4</v>
      </c>
      <c r="D224" s="0" t="n">
        <v>1</v>
      </c>
      <c r="E224" s="0" t="n">
        <v>26</v>
      </c>
      <c r="F224" s="0" t="n">
        <v>7</v>
      </c>
    </row>
    <row r="225" customFormat="false" ht="13.8" hidden="false" customHeight="false" outlineLevel="0" collapsed="false">
      <c r="A225" s="0" t="s">
        <v>220</v>
      </c>
      <c r="B225" s="0" t="n">
        <v>32</v>
      </c>
      <c r="C225" s="0" t="n">
        <v>4</v>
      </c>
      <c r="D225" s="0" t="n">
        <v>1</v>
      </c>
      <c r="E225" s="0" t="n">
        <v>28</v>
      </c>
      <c r="F225" s="0" t="n">
        <v>7</v>
      </c>
    </row>
    <row r="226" customFormat="false" ht="13.8" hidden="false" customHeight="false" outlineLevel="0" collapsed="false">
      <c r="A226" s="0" t="s">
        <v>220</v>
      </c>
      <c r="B226" s="0" t="n">
        <v>33</v>
      </c>
      <c r="C226" s="0" t="n">
        <v>3</v>
      </c>
      <c r="D226" s="0" t="n">
        <v>1</v>
      </c>
      <c r="E226" s="0" t="n">
        <v>13</v>
      </c>
      <c r="F226" s="0" t="n">
        <v>8</v>
      </c>
    </row>
    <row r="227" customFormat="false" ht="13.8" hidden="false" customHeight="false" outlineLevel="0" collapsed="false">
      <c r="A227" s="0" t="s">
        <v>220</v>
      </c>
      <c r="B227" s="0" t="n">
        <v>34</v>
      </c>
      <c r="C227" s="0" t="n">
        <v>3</v>
      </c>
      <c r="D227" s="0" t="n">
        <v>1</v>
      </c>
      <c r="E227" s="0" t="n">
        <v>15</v>
      </c>
      <c r="F227" s="0" t="n">
        <v>8</v>
      </c>
    </row>
    <row r="228" customFormat="false" ht="13.8" hidden="false" customHeight="false" outlineLevel="0" collapsed="false">
      <c r="A228" s="0" t="s">
        <v>220</v>
      </c>
      <c r="B228" s="0" t="n">
        <v>35</v>
      </c>
      <c r="C228" s="0" t="n">
        <v>3</v>
      </c>
      <c r="D228" s="0" t="n">
        <v>1</v>
      </c>
      <c r="E228" s="0" t="n">
        <v>14</v>
      </c>
      <c r="F228" s="0" t="n">
        <v>8</v>
      </c>
    </row>
    <row r="229" customFormat="false" ht="13.8" hidden="false" customHeight="false" outlineLevel="0" collapsed="false">
      <c r="A229" s="0" t="s">
        <v>220</v>
      </c>
      <c r="B229" s="0" t="n">
        <v>36</v>
      </c>
      <c r="C229" s="0" t="n">
        <v>3</v>
      </c>
      <c r="D229" s="0" t="n">
        <v>1</v>
      </c>
      <c r="E229" s="0" t="n">
        <v>16</v>
      </c>
      <c r="F229" s="0" t="n">
        <v>8</v>
      </c>
    </row>
    <row r="230" customFormat="false" ht="13.8" hidden="false" customHeight="false" outlineLevel="0" collapsed="false">
      <c r="A230" s="0" t="s">
        <v>220</v>
      </c>
      <c r="B230" s="0" t="n">
        <v>37</v>
      </c>
      <c r="C230" s="0" t="n">
        <v>4</v>
      </c>
      <c r="D230" s="0" t="n">
        <v>1</v>
      </c>
      <c r="E230" s="0" t="n">
        <v>15</v>
      </c>
      <c r="F230" s="0" t="n">
        <v>7</v>
      </c>
    </row>
    <row r="231" customFormat="false" ht="13.8" hidden="false" customHeight="false" outlineLevel="0" collapsed="false">
      <c r="A231" s="0" t="s">
        <v>220</v>
      </c>
      <c r="B231" s="0" t="n">
        <v>38</v>
      </c>
      <c r="C231" s="0" t="n">
        <v>4</v>
      </c>
      <c r="D231" s="0" t="n">
        <v>1</v>
      </c>
      <c r="E231" s="0" t="n">
        <v>13</v>
      </c>
      <c r="F231" s="0" t="n">
        <v>7</v>
      </c>
    </row>
    <row r="232" customFormat="false" ht="13.8" hidden="false" customHeight="false" outlineLevel="0" collapsed="false">
      <c r="A232" s="0" t="s">
        <v>220</v>
      </c>
      <c r="B232" s="0" t="n">
        <v>39</v>
      </c>
      <c r="C232" s="0" t="n">
        <v>4</v>
      </c>
      <c r="D232" s="0" t="n">
        <v>1</v>
      </c>
      <c r="E232" s="0" t="n">
        <v>16</v>
      </c>
      <c r="F232" s="0" t="n">
        <v>7</v>
      </c>
    </row>
    <row r="233" customFormat="false" ht="13.8" hidden="false" customHeight="false" outlineLevel="0" collapsed="false">
      <c r="A233" s="0" t="s">
        <v>220</v>
      </c>
      <c r="B233" s="0" t="n">
        <v>40</v>
      </c>
      <c r="C233" s="0" t="n">
        <v>4</v>
      </c>
      <c r="D233" s="0" t="n">
        <v>1</v>
      </c>
      <c r="E233" s="0" t="n">
        <v>14</v>
      </c>
      <c r="F233" s="0" t="n">
        <v>7</v>
      </c>
    </row>
    <row r="234" customFormat="false" ht="13.8" hidden="false" customHeight="false" outlineLevel="0" collapsed="false">
      <c r="A234" s="0" t="s">
        <v>220</v>
      </c>
      <c r="B234" s="0" t="n">
        <v>41</v>
      </c>
      <c r="C234" s="0" t="n">
        <v>3</v>
      </c>
      <c r="D234" s="0" t="n">
        <v>1</v>
      </c>
      <c r="E234" s="0" t="n">
        <v>9</v>
      </c>
      <c r="F234" s="0" t="n">
        <v>8</v>
      </c>
    </row>
    <row r="235" customFormat="false" ht="13.8" hidden="false" customHeight="false" outlineLevel="0" collapsed="false">
      <c r="A235" s="0" t="s">
        <v>220</v>
      </c>
      <c r="B235" s="0" t="n">
        <v>42</v>
      </c>
      <c r="C235" s="0" t="n">
        <v>3</v>
      </c>
      <c r="D235" s="0" t="n">
        <v>1</v>
      </c>
      <c r="E235" s="0" t="n">
        <v>11</v>
      </c>
      <c r="F235" s="0" t="n">
        <v>8</v>
      </c>
    </row>
    <row r="236" customFormat="false" ht="13.8" hidden="false" customHeight="false" outlineLevel="0" collapsed="false">
      <c r="A236" s="0" t="s">
        <v>220</v>
      </c>
      <c r="B236" s="0" t="n">
        <v>43</v>
      </c>
      <c r="C236" s="0" t="n">
        <v>3</v>
      </c>
      <c r="D236" s="0" t="n">
        <v>1</v>
      </c>
      <c r="E236" s="0" t="n">
        <v>10</v>
      </c>
      <c r="F236" s="0" t="n">
        <v>8</v>
      </c>
    </row>
    <row r="237" customFormat="false" ht="13.8" hidden="false" customHeight="false" outlineLevel="0" collapsed="false">
      <c r="A237" s="0" t="s">
        <v>220</v>
      </c>
      <c r="B237" s="0" t="n">
        <v>44</v>
      </c>
      <c r="C237" s="0" t="n">
        <v>3</v>
      </c>
      <c r="D237" s="0" t="n">
        <v>1</v>
      </c>
      <c r="E237" s="0" t="n">
        <v>12</v>
      </c>
      <c r="F237" s="0" t="n">
        <v>8</v>
      </c>
    </row>
    <row r="238" customFormat="false" ht="13.8" hidden="false" customHeight="false" outlineLevel="0" collapsed="false">
      <c r="A238" s="0" t="s">
        <v>220</v>
      </c>
      <c r="B238" s="0" t="n">
        <v>45</v>
      </c>
      <c r="C238" s="0" t="n">
        <v>4</v>
      </c>
      <c r="D238" s="0" t="n">
        <v>1</v>
      </c>
      <c r="E238" s="0" t="n">
        <v>11</v>
      </c>
      <c r="F238" s="0" t="n">
        <v>7</v>
      </c>
    </row>
    <row r="239" customFormat="false" ht="13.8" hidden="false" customHeight="false" outlineLevel="0" collapsed="false">
      <c r="A239" s="0" t="s">
        <v>220</v>
      </c>
      <c r="B239" s="0" t="n">
        <v>46</v>
      </c>
      <c r="C239" s="0" t="n">
        <v>4</v>
      </c>
      <c r="D239" s="0" t="n">
        <v>1</v>
      </c>
      <c r="E239" s="0" t="n">
        <v>9</v>
      </c>
      <c r="F239" s="0" t="n">
        <v>7</v>
      </c>
    </row>
    <row r="240" customFormat="false" ht="13.8" hidden="false" customHeight="false" outlineLevel="0" collapsed="false">
      <c r="A240" s="0" t="s">
        <v>220</v>
      </c>
      <c r="B240" s="0" t="n">
        <v>47</v>
      </c>
      <c r="C240" s="0" t="n">
        <v>4</v>
      </c>
      <c r="D240" s="0" t="n">
        <v>1</v>
      </c>
      <c r="E240" s="0" t="n">
        <v>12</v>
      </c>
      <c r="F240" s="0" t="n">
        <v>7</v>
      </c>
    </row>
    <row r="241" customFormat="false" ht="13.8" hidden="false" customHeight="false" outlineLevel="0" collapsed="false">
      <c r="A241" s="0" t="s">
        <v>220</v>
      </c>
      <c r="B241" s="0" t="n">
        <v>48</v>
      </c>
      <c r="C241" s="0" t="n">
        <v>4</v>
      </c>
      <c r="D241" s="0" t="n">
        <v>1</v>
      </c>
      <c r="E241" s="0" t="n">
        <v>10</v>
      </c>
      <c r="F241" s="0" t="n">
        <v>7</v>
      </c>
    </row>
    <row r="242" customFormat="false" ht="13.8" hidden="false" customHeight="false" outlineLevel="0" collapsed="false">
      <c r="A242" s="0" t="s">
        <v>220</v>
      </c>
      <c r="B242" s="0" t="n">
        <v>49</v>
      </c>
      <c r="C242" s="0" t="n">
        <v>3</v>
      </c>
      <c r="D242" s="0" t="n">
        <v>1</v>
      </c>
      <c r="E242" s="0" t="n">
        <v>5</v>
      </c>
      <c r="F242" s="0" t="n">
        <v>8</v>
      </c>
    </row>
    <row r="243" customFormat="false" ht="13.8" hidden="false" customHeight="false" outlineLevel="0" collapsed="false">
      <c r="A243" s="0" t="s">
        <v>220</v>
      </c>
      <c r="B243" s="0" t="n">
        <v>50</v>
      </c>
      <c r="C243" s="0" t="n">
        <v>3</v>
      </c>
      <c r="D243" s="0" t="n">
        <v>1</v>
      </c>
      <c r="E243" s="0" t="n">
        <v>7</v>
      </c>
      <c r="F243" s="0" t="n">
        <v>8</v>
      </c>
    </row>
    <row r="244" customFormat="false" ht="13.8" hidden="false" customHeight="false" outlineLevel="0" collapsed="false">
      <c r="A244" s="0" t="s">
        <v>220</v>
      </c>
      <c r="B244" s="0" t="n">
        <v>51</v>
      </c>
      <c r="C244" s="0" t="n">
        <v>3</v>
      </c>
      <c r="D244" s="0" t="n">
        <v>1</v>
      </c>
      <c r="E244" s="0" t="n">
        <v>6</v>
      </c>
      <c r="F244" s="0" t="n">
        <v>8</v>
      </c>
    </row>
    <row r="245" customFormat="false" ht="13.8" hidden="false" customHeight="false" outlineLevel="0" collapsed="false">
      <c r="A245" s="0" t="s">
        <v>220</v>
      </c>
      <c r="B245" s="0" t="n">
        <v>52</v>
      </c>
      <c r="C245" s="0" t="n">
        <v>3</v>
      </c>
      <c r="D245" s="0" t="n">
        <v>1</v>
      </c>
      <c r="E245" s="0" t="n">
        <v>8</v>
      </c>
      <c r="F245" s="0" t="n">
        <v>8</v>
      </c>
    </row>
    <row r="246" customFormat="false" ht="13.8" hidden="false" customHeight="false" outlineLevel="0" collapsed="false">
      <c r="A246" s="0" t="s">
        <v>220</v>
      </c>
      <c r="B246" s="0" t="n">
        <v>53</v>
      </c>
      <c r="C246" s="0" t="n">
        <v>4</v>
      </c>
      <c r="D246" s="0" t="n">
        <v>1</v>
      </c>
      <c r="E246" s="0" t="n">
        <v>7</v>
      </c>
      <c r="F246" s="0" t="n">
        <v>7</v>
      </c>
    </row>
    <row r="247" customFormat="false" ht="13.8" hidden="false" customHeight="false" outlineLevel="0" collapsed="false">
      <c r="A247" s="0" t="s">
        <v>220</v>
      </c>
      <c r="B247" s="0" t="n">
        <v>54</v>
      </c>
      <c r="C247" s="0" t="n">
        <v>4</v>
      </c>
      <c r="D247" s="0" t="n">
        <v>1</v>
      </c>
      <c r="E247" s="0" t="n">
        <v>5</v>
      </c>
      <c r="F247" s="0" t="n">
        <v>7</v>
      </c>
    </row>
    <row r="248" customFormat="false" ht="13.8" hidden="false" customHeight="false" outlineLevel="0" collapsed="false">
      <c r="A248" s="0" t="s">
        <v>220</v>
      </c>
      <c r="B248" s="0" t="n">
        <v>55</v>
      </c>
      <c r="C248" s="0" t="n">
        <v>4</v>
      </c>
      <c r="D248" s="0" t="n">
        <v>1</v>
      </c>
      <c r="E248" s="0" t="n">
        <v>8</v>
      </c>
      <c r="F248" s="0" t="n">
        <v>7</v>
      </c>
    </row>
    <row r="249" customFormat="false" ht="13.8" hidden="false" customHeight="false" outlineLevel="0" collapsed="false">
      <c r="A249" s="0" t="s">
        <v>220</v>
      </c>
      <c r="B249" s="0" t="n">
        <v>56</v>
      </c>
      <c r="C249" s="0" t="n">
        <v>4</v>
      </c>
      <c r="D249" s="0" t="n">
        <v>1</v>
      </c>
      <c r="E249" s="0" t="n">
        <v>6</v>
      </c>
      <c r="F249" s="0" t="n">
        <v>7</v>
      </c>
    </row>
    <row r="250" customFormat="false" ht="13.8" hidden="false" customHeight="false" outlineLevel="0" collapsed="false">
      <c r="A250" s="0" t="s">
        <v>220</v>
      </c>
      <c r="B250" s="0" t="n">
        <v>57</v>
      </c>
      <c r="C250" s="0" t="n">
        <v>3</v>
      </c>
      <c r="D250" s="0" t="n">
        <v>1</v>
      </c>
      <c r="E250" s="0" t="n">
        <v>1</v>
      </c>
      <c r="F250" s="0" t="n">
        <v>8</v>
      </c>
    </row>
    <row r="251" customFormat="false" ht="13.8" hidden="false" customHeight="false" outlineLevel="0" collapsed="false">
      <c r="A251" s="0" t="s">
        <v>220</v>
      </c>
      <c r="B251" s="0" t="n">
        <v>58</v>
      </c>
      <c r="C251" s="0" t="n">
        <v>3</v>
      </c>
      <c r="D251" s="0" t="n">
        <v>1</v>
      </c>
      <c r="E251" s="0" t="n">
        <v>3</v>
      </c>
      <c r="F251" s="0" t="n">
        <v>8</v>
      </c>
    </row>
    <row r="252" customFormat="false" ht="13.8" hidden="false" customHeight="false" outlineLevel="0" collapsed="false">
      <c r="A252" s="0" t="s">
        <v>220</v>
      </c>
      <c r="B252" s="0" t="n">
        <v>59</v>
      </c>
      <c r="C252" s="0" t="n">
        <v>3</v>
      </c>
      <c r="D252" s="0" t="n">
        <v>1</v>
      </c>
      <c r="E252" s="0" t="n">
        <v>2</v>
      </c>
      <c r="F252" s="0" t="n">
        <v>8</v>
      </c>
    </row>
    <row r="253" customFormat="false" ht="13.8" hidden="false" customHeight="false" outlineLevel="0" collapsed="false">
      <c r="A253" s="0" t="s">
        <v>220</v>
      </c>
      <c r="B253" s="0" t="n">
        <v>60</v>
      </c>
      <c r="C253" s="0" t="n">
        <v>3</v>
      </c>
      <c r="D253" s="0" t="n">
        <v>1</v>
      </c>
      <c r="E253" s="0" t="n">
        <v>4</v>
      </c>
      <c r="F253" s="0" t="n">
        <v>8</v>
      </c>
    </row>
    <row r="254" customFormat="false" ht="13.8" hidden="false" customHeight="false" outlineLevel="0" collapsed="false">
      <c r="A254" s="0" t="s">
        <v>220</v>
      </c>
      <c r="B254" s="0" t="n">
        <v>61</v>
      </c>
      <c r="C254" s="0" t="n">
        <v>4</v>
      </c>
      <c r="D254" s="0" t="n">
        <v>1</v>
      </c>
      <c r="E254" s="0" t="n">
        <v>3</v>
      </c>
      <c r="F254" s="0" t="n">
        <v>7</v>
      </c>
    </row>
    <row r="255" customFormat="false" ht="13.8" hidden="false" customHeight="false" outlineLevel="0" collapsed="false">
      <c r="A255" s="0" t="s">
        <v>220</v>
      </c>
      <c r="B255" s="0" t="n">
        <v>62</v>
      </c>
      <c r="C255" s="0" t="n">
        <v>4</v>
      </c>
      <c r="D255" s="0" t="n">
        <v>1</v>
      </c>
      <c r="E255" s="0" t="n">
        <v>1</v>
      </c>
      <c r="F255" s="0" t="n">
        <v>7</v>
      </c>
    </row>
    <row r="256" customFormat="false" ht="13.8" hidden="false" customHeight="false" outlineLevel="0" collapsed="false">
      <c r="A256" s="0" t="s">
        <v>220</v>
      </c>
      <c r="B256" s="0" t="n">
        <v>63</v>
      </c>
      <c r="C256" s="0" t="n">
        <v>4</v>
      </c>
      <c r="D256" s="0" t="n">
        <v>1</v>
      </c>
      <c r="E256" s="0" t="n">
        <v>4</v>
      </c>
      <c r="F256" s="0" t="n">
        <v>7</v>
      </c>
    </row>
    <row r="257" customFormat="false" ht="13.8" hidden="false" customHeight="false" outlineLevel="0" collapsed="false">
      <c r="A257" s="0" t="s">
        <v>220</v>
      </c>
      <c r="B257" s="0" t="n">
        <v>64</v>
      </c>
      <c r="C257" s="0" t="n">
        <v>4</v>
      </c>
      <c r="D257" s="0" t="n">
        <v>1</v>
      </c>
      <c r="E257" s="0" t="n">
        <v>2</v>
      </c>
      <c r="F257" s="0" t="n">
        <v>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78" activePane="bottomLeft" state="frozen"/>
      <selection pane="topLeft" activeCell="A1" activeCellId="0" sqref="A1"/>
      <selection pane="bottomLeft" activeCell="I78" activeCellId="0" sqref="I78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3" min="2" style="0" width="9.29"/>
    <col collapsed="false" customWidth="true" hidden="false" outlineLevel="0" max="5" min="4" style="0" width="4.71"/>
    <col collapsed="false" customWidth="true" hidden="false" outlineLevel="0" max="7" min="6" style="0" width="7.41"/>
    <col collapsed="false" customWidth="true" hidden="false" outlineLevel="0" max="9" min="8" style="0" width="50.14"/>
  </cols>
  <sheetData>
    <row r="1" s="39" customFormat="true" ht="15" hidden="false" customHeight="false" outlineLevel="0" collapsed="false">
      <c r="A1" s="39" t="s">
        <v>388</v>
      </c>
      <c r="B1" s="39" t="s">
        <v>1410</v>
      </c>
      <c r="C1" s="39" t="s">
        <v>1411</v>
      </c>
      <c r="D1" s="39" t="s">
        <v>1412</v>
      </c>
      <c r="E1" s="39" t="s">
        <v>1413</v>
      </c>
      <c r="F1" s="39" t="s">
        <v>1414</v>
      </c>
      <c r="G1" s="39" t="s">
        <v>1415</v>
      </c>
      <c r="H1" s="39" t="s">
        <v>1416</v>
      </c>
      <c r="I1" s="39" t="s">
        <v>1417</v>
      </c>
    </row>
    <row r="2" customFormat="false" ht="15" hidden="false" customHeight="false" outlineLevel="0" collapsed="false">
      <c r="A2" s="0" t="n">
        <v>0</v>
      </c>
      <c r="B2" s="0" t="n">
        <v>1</v>
      </c>
      <c r="C2" s="0" t="n">
        <v>7</v>
      </c>
      <c r="D2" s="0" t="s">
        <v>395</v>
      </c>
      <c r="E2" s="0" t="s">
        <v>407</v>
      </c>
      <c r="F2" s="0" t="n">
        <v>0</v>
      </c>
      <c r="G2" s="0" t="n">
        <v>0</v>
      </c>
      <c r="H2" s="0" t="str">
        <f aca="false">CONCATENATE("set_property PACKAGE_PIN ",D2," [ get_ports {PD1[",ROW()-2,"]} ]")</f>
        <v>set_property PACKAGE_PIN L17 [ get_ports {PD1[0]} ]</v>
      </c>
      <c r="I2" s="0" t="str">
        <f aca="false">CONCATENATE("set_property PACKAGE_PIN ",E2," [ get_ports {PD2[",ROW()-2,"]} ]")</f>
        <v>set_property PACKAGE_PIN M17 [ get_ports {PD2[0]} ]</v>
      </c>
    </row>
    <row r="3" customFormat="false" ht="15" hidden="false" customHeight="false" outlineLevel="0" collapsed="false">
      <c r="A3" s="0" t="n">
        <v>0</v>
      </c>
      <c r="B3" s="0" t="n">
        <v>2</v>
      </c>
      <c r="C3" s="0" t="n">
        <v>8</v>
      </c>
      <c r="D3" s="0" t="s">
        <v>397</v>
      </c>
      <c r="E3" s="0" t="s">
        <v>409</v>
      </c>
      <c r="F3" s="0" t="n">
        <v>0</v>
      </c>
      <c r="G3" s="0" t="n">
        <v>0</v>
      </c>
      <c r="H3" s="0" t="str">
        <f aca="false">CONCATENATE("set_property PACKAGE_PIN ",D3," [ get_ports {PD1[",ROW()-2,"]} ]")</f>
        <v>set_property PACKAGE_PIN J16 [ get_ports {PD1[1]} ]</v>
      </c>
      <c r="I3" s="0" t="str">
        <f aca="false">CONCATENATE("set_property PACKAGE_PIN ",E3," [ get_ports {PD2[",ROW()-2,"]} ]")</f>
        <v>set_property PACKAGE_PIN L19 [ get_ports {PD2[1]} ]</v>
      </c>
    </row>
    <row r="4" customFormat="false" ht="15" hidden="false" customHeight="false" outlineLevel="0" collapsed="false">
      <c r="A4" s="0" t="n">
        <v>0</v>
      </c>
      <c r="B4" s="0" t="n">
        <v>3</v>
      </c>
      <c r="C4" s="0" t="n">
        <v>9</v>
      </c>
      <c r="D4" s="0" t="s">
        <v>399</v>
      </c>
      <c r="E4" s="0" t="s">
        <v>411</v>
      </c>
      <c r="F4" s="0" t="n">
        <v>0</v>
      </c>
      <c r="G4" s="0" t="n">
        <v>0</v>
      </c>
      <c r="H4" s="0" t="str">
        <f aca="false">CONCATENATE("set_property PACKAGE_PIN ",D4," [ get_ports {PD1[",ROW()-2,"]} ]")</f>
        <v>set_property PACKAGE_PIN K16 [ get_ports {PD1[2]} ]</v>
      </c>
      <c r="I4" s="0" t="str">
        <f aca="false">CONCATENATE("set_property PACKAGE_PIN ",E4," [ get_ports {PD2[",ROW()-2,"]} ]")</f>
        <v>set_property PACKAGE_PIN L18 [ get_ports {PD2[2]} ]</v>
      </c>
    </row>
    <row r="5" customFormat="false" ht="15" hidden="false" customHeight="false" outlineLevel="0" collapsed="false">
      <c r="A5" s="0" t="n">
        <v>0</v>
      </c>
      <c r="B5" s="0" t="n">
        <v>4</v>
      </c>
      <c r="C5" s="0" t="n">
        <v>10</v>
      </c>
      <c r="D5" s="0" t="s">
        <v>401</v>
      </c>
      <c r="E5" s="0" t="s">
        <v>413</v>
      </c>
      <c r="F5" s="0" t="n">
        <v>0</v>
      </c>
      <c r="G5" s="0" t="n">
        <v>0</v>
      </c>
      <c r="H5" s="0" t="str">
        <f aca="false">CONCATENATE("set_property PACKAGE_PIN ",D5," [ get_ports {PD1[",ROW()-2,"]} ]")</f>
        <v>set_property PACKAGE_PIN C16 [ get_ports {PD1[3]} ]</v>
      </c>
      <c r="I5" s="0" t="str">
        <f aca="false">CONCATENATE("set_property PACKAGE_PIN ",E5," [ get_ports {PD2[",ROW()-2,"]} ]")</f>
        <v>set_property PACKAGE_PIN A17 [ get_ports {PD2[3]} ]</v>
      </c>
    </row>
    <row r="6" customFormat="false" ht="15" hidden="false" customHeight="false" outlineLevel="0" collapsed="false">
      <c r="A6" s="0" t="n">
        <v>0</v>
      </c>
      <c r="B6" s="0" t="n">
        <v>5</v>
      </c>
      <c r="C6" s="0" t="n">
        <v>11</v>
      </c>
      <c r="D6" s="0" t="s">
        <v>403</v>
      </c>
      <c r="E6" s="0" t="s">
        <v>415</v>
      </c>
      <c r="F6" s="0" t="n">
        <v>0</v>
      </c>
      <c r="G6" s="0" t="n">
        <v>0</v>
      </c>
      <c r="H6" s="0" t="str">
        <f aca="false">CONCATENATE("set_property PACKAGE_PIN ",D6," [ get_ports {PD1[",ROW()-2,"]} ]")</f>
        <v>set_property PACKAGE_PIN C17 [ get_ports {PD1[4]} ]</v>
      </c>
      <c r="I6" s="0" t="str">
        <f aca="false">CONCATENATE("set_property PACKAGE_PIN ",E6," [ get_ports {PD2[",ROW()-2,"]} ]")</f>
        <v>set_property PACKAGE_PIN A19 [ get_ports {PD2[4]} ]</v>
      </c>
    </row>
    <row r="7" customFormat="false" ht="15" hidden="false" customHeight="false" outlineLevel="0" collapsed="false">
      <c r="A7" s="0" t="n">
        <v>0</v>
      </c>
      <c r="B7" s="0" t="n">
        <v>6</v>
      </c>
      <c r="C7" s="0" t="n">
        <v>12</v>
      </c>
      <c r="D7" s="0" t="s">
        <v>405</v>
      </c>
      <c r="E7" s="0" t="s">
        <v>417</v>
      </c>
      <c r="F7" s="0" t="n">
        <v>0</v>
      </c>
      <c r="G7" s="0" t="n">
        <v>0</v>
      </c>
      <c r="H7" s="0" t="str">
        <f aca="false">CONCATENATE("set_property PACKAGE_PIN ",D7," [ get_ports {PD1[",ROW()-2,"]} ]")</f>
        <v>set_property PACKAGE_PIN B17 [ get_ports {PD1[5]} ]</v>
      </c>
      <c r="I7" s="0" t="str">
        <f aca="false">CONCATENATE("set_property PACKAGE_PIN ",E7," [ get_ports {PD2[",ROW()-2,"]} ]")</f>
        <v>set_property PACKAGE_PIN A18 [ get_ports {PD2[5]} ]</v>
      </c>
    </row>
    <row r="8" customFormat="false" ht="15" hidden="false" customHeight="false" outlineLevel="0" collapsed="false">
      <c r="A8" s="0" t="n">
        <v>0</v>
      </c>
      <c r="B8" s="0" t="n">
        <v>13</v>
      </c>
      <c r="C8" s="0" t="n">
        <v>19</v>
      </c>
      <c r="D8" s="0" t="s">
        <v>419</v>
      </c>
      <c r="E8" s="0" t="s">
        <v>428</v>
      </c>
      <c r="F8" s="0" t="n">
        <v>0</v>
      </c>
      <c r="G8" s="0" t="n">
        <v>0</v>
      </c>
      <c r="H8" s="0" t="str">
        <f aca="false">CONCATENATE("set_property PACKAGE_PIN ",D8," [ get_ports {PD1[",ROW()-2,"]} ]")</f>
        <v>set_property PACKAGE_PIN M16 [ get_ports {PD1[6]} ]</v>
      </c>
      <c r="I8" s="0" t="str">
        <f aca="false">CONCATENATE("set_property PACKAGE_PIN ",E8," [ get_ports {PD2[",ROW()-2,"]} ]")</f>
        <v>set_property PACKAGE_PIN G14 [ get_ports {PD2[6]} ]</v>
      </c>
    </row>
    <row r="9" customFormat="false" ht="15" hidden="false" customHeight="false" outlineLevel="0" collapsed="false">
      <c r="A9" s="0" t="n">
        <v>0</v>
      </c>
      <c r="B9" s="0" t="n">
        <v>14</v>
      </c>
      <c r="C9" s="0" t="n">
        <v>20</v>
      </c>
      <c r="D9" s="0" t="s">
        <v>421</v>
      </c>
      <c r="E9" s="0" t="s">
        <v>430</v>
      </c>
      <c r="F9" s="0" t="n">
        <v>0</v>
      </c>
      <c r="G9" s="0" t="n">
        <v>0</v>
      </c>
      <c r="H9" s="0" t="str">
        <f aca="false">CONCATENATE("set_property PACKAGE_PIN ",D9," [ get_ports {PD1[",ROW()-2,"]} ]")</f>
        <v>set_property PACKAGE_PIN K15 [ get_ports {PD1[7]} ]</v>
      </c>
      <c r="I9" s="0" t="str">
        <f aca="false">CONCATENATE("set_property PACKAGE_PIN ",E9," [ get_ports {PD2[",ROW()-2,"]} ]")</f>
        <v>set_property PACKAGE_PIN G12 [ get_ports {PD2[7]} ]</v>
      </c>
    </row>
    <row r="10" customFormat="false" ht="15" hidden="false" customHeight="false" outlineLevel="0" collapsed="false">
      <c r="A10" s="0" t="n">
        <v>0</v>
      </c>
      <c r="B10" s="0" t="n">
        <v>17</v>
      </c>
      <c r="C10" s="0" t="n">
        <v>23</v>
      </c>
      <c r="D10" s="0" t="s">
        <v>424</v>
      </c>
      <c r="E10" s="0" t="s">
        <v>433</v>
      </c>
      <c r="F10" s="0" t="n">
        <v>0</v>
      </c>
      <c r="G10" s="0" t="n">
        <v>0</v>
      </c>
      <c r="H10" s="0" t="str">
        <f aca="false">CONCATENATE("set_property PACKAGE_PIN ",D10," [ get_ports {PD1[",ROW()-2,"]} ]")</f>
        <v>set_property PACKAGE_PIN C19 [ get_ports {PD1[8]} ]</v>
      </c>
      <c r="I10" s="0" t="str">
        <f aca="false">CONCATENATE("set_property PACKAGE_PIN ",E10," [ get_ports {PD2[",ROW()-2,"]} ]")</f>
        <v>set_property PACKAGE_PIN B20 [ get_ports {PD2[8]} ]</v>
      </c>
    </row>
    <row r="11" customFormat="false" ht="15" hidden="false" customHeight="false" outlineLevel="0" collapsed="false">
      <c r="A11" s="0" t="n">
        <v>0</v>
      </c>
      <c r="B11" s="0" t="n">
        <v>18</v>
      </c>
      <c r="C11" s="0" t="n">
        <v>24</v>
      </c>
      <c r="D11" s="0" t="s">
        <v>426</v>
      </c>
      <c r="E11" s="0" t="s">
        <v>435</v>
      </c>
      <c r="F11" s="0" t="n">
        <v>0</v>
      </c>
      <c r="G11" s="0" t="n">
        <v>0</v>
      </c>
      <c r="H11" s="0" t="str">
        <f aca="false">CONCATENATE("set_property PACKAGE_PIN ",D11," [ get_ports {PD1[",ROW()-2,"]} ]")</f>
        <v>set_property PACKAGE_PIN B19 [ get_ports {PD1[9]} ]</v>
      </c>
      <c r="I11" s="0" t="str">
        <f aca="false">CONCATENATE("set_property PACKAGE_PIN ",E11," [ get_ports {PD2[",ROW()-2,"]} ]")</f>
        <v>set_property PACKAGE_PIN A20 [ get_ports {PD2[9]} ]</v>
      </c>
    </row>
    <row r="12" customFormat="false" ht="15" hidden="false" customHeight="false" outlineLevel="0" collapsed="false">
      <c r="A12" s="0" t="n">
        <v>0</v>
      </c>
      <c r="B12" s="0" t="n">
        <v>25</v>
      </c>
      <c r="C12" s="0" t="n">
        <v>31</v>
      </c>
      <c r="D12" s="0" t="s">
        <v>437</v>
      </c>
      <c r="E12" s="0" t="s">
        <v>447</v>
      </c>
      <c r="F12" s="0" t="n">
        <v>0</v>
      </c>
      <c r="G12" s="0" t="n">
        <v>0</v>
      </c>
      <c r="H12" s="0" t="str">
        <f aca="false">CONCATENATE("set_property PACKAGE_PIN ",D12," [ get_ports {PD1[",ROW()-2,"]} ]")</f>
        <v>set_property PACKAGE_PIN F14 [ get_ports {PD1[10]} ]</v>
      </c>
      <c r="I12" s="0" t="str">
        <f aca="false">CONCATENATE("set_property PACKAGE_PIN ",E12," [ get_ports {PD2[",ROW()-2,"]} ]")</f>
        <v>set_property PACKAGE_PIN F15 [ get_ports {PD2[10]} ]</v>
      </c>
    </row>
    <row r="13" customFormat="false" ht="15" hidden="false" customHeight="false" outlineLevel="0" collapsed="false">
      <c r="A13" s="0" t="n">
        <v>0</v>
      </c>
      <c r="B13" s="0" t="n">
        <v>26</v>
      </c>
      <c r="C13" s="0" t="n">
        <v>32</v>
      </c>
      <c r="D13" s="0" t="s">
        <v>439</v>
      </c>
      <c r="E13" s="0" t="s">
        <v>449</v>
      </c>
      <c r="F13" s="0" t="n">
        <v>0</v>
      </c>
      <c r="G13" s="0" t="n">
        <v>0</v>
      </c>
      <c r="H13" s="0" t="str">
        <f aca="false">CONCATENATE("set_property PACKAGE_PIN ",D13," [ get_ports {PD1[",ROW()-2,"]} ]")</f>
        <v>set_property PACKAGE_PIN D14 [ get_ports {PD1[11]} ]</v>
      </c>
      <c r="I13" s="0" t="str">
        <f aca="false">CONCATENATE("set_property PACKAGE_PIN ",E13," [ get_ports {PD2[",ROW()-2,"]} ]")</f>
        <v>set_property PACKAGE_PIN E15 [ get_ports {PD2[11]} ]</v>
      </c>
    </row>
    <row r="14" customFormat="false" ht="15" hidden="false" customHeight="false" outlineLevel="0" collapsed="false">
      <c r="A14" s="0" t="n">
        <v>0</v>
      </c>
      <c r="B14" s="0" t="n">
        <v>29</v>
      </c>
      <c r="C14" s="0" t="n">
        <v>35</v>
      </c>
      <c r="D14" s="0" t="s">
        <v>443</v>
      </c>
      <c r="E14" s="0" t="s">
        <v>452</v>
      </c>
      <c r="F14" s="0" t="n">
        <v>0</v>
      </c>
      <c r="G14" s="0" t="n">
        <v>0</v>
      </c>
      <c r="H14" s="0" t="str">
        <f aca="false">CONCATENATE("set_property PACKAGE_PIN ",D14," [ get_ports {PD1[",ROW()-2,"]} ]")</f>
        <v>set_property PACKAGE_PIN C21 [ get_ports {PD1[12]} ]</v>
      </c>
      <c r="I14" s="0" t="str">
        <f aca="false">CONCATENATE("set_property PACKAGE_PIN ",E14," [ get_ports {PD2[",ROW()-2,"]} ]")</f>
        <v>set_property PACKAGE_PIN A22 [ get_ports {PD2[12]} ]</v>
      </c>
    </row>
    <row r="15" customFormat="false" ht="15" hidden="false" customHeight="false" outlineLevel="0" collapsed="false">
      <c r="A15" s="0" t="n">
        <v>0</v>
      </c>
      <c r="B15" s="0" t="n">
        <v>30</v>
      </c>
      <c r="C15" s="0" t="n">
        <v>36</v>
      </c>
      <c r="D15" s="0" t="s">
        <v>445</v>
      </c>
      <c r="E15" s="0" t="s">
        <v>454</v>
      </c>
      <c r="F15" s="0" t="n">
        <v>0</v>
      </c>
      <c r="G15" s="0" t="n">
        <v>0</v>
      </c>
      <c r="H15" s="0" t="str">
        <f aca="false">CONCATENATE("set_property PACKAGE_PIN ",D15," [ get_ports {PD1[",ROW()-2,"]} ]")</f>
        <v>set_property PACKAGE_PIN B21 [ get_ports {PD1[13]} ]</v>
      </c>
      <c r="I15" s="0" t="str">
        <f aca="false">CONCATENATE("set_property PACKAGE_PIN ",E15," [ get_ports {PD2[",ROW()-2,"]} ]")</f>
        <v>set_property PACKAGE_PIN D21 [ get_ports {PD2[13]} ]</v>
      </c>
    </row>
    <row r="16" customFormat="false" ht="15" hidden="false" customHeight="false" outlineLevel="0" collapsed="false">
      <c r="A16" s="0" t="n">
        <v>0</v>
      </c>
      <c r="B16" s="0" t="n">
        <v>37</v>
      </c>
      <c r="C16" s="0" t="n">
        <v>43</v>
      </c>
      <c r="D16" s="0" t="s">
        <v>456</v>
      </c>
      <c r="E16" s="0" t="s">
        <v>465</v>
      </c>
      <c r="F16" s="0" t="n">
        <v>0</v>
      </c>
      <c r="G16" s="0" t="n">
        <v>0</v>
      </c>
      <c r="H16" s="0" t="str">
        <f aca="false">CONCATENATE("set_property PACKAGE_PIN ",D16," [ get_ports {PD1[",ROW()-2,"]} ]")</f>
        <v>set_property PACKAGE_PIN E17 [ get_ports {PD1[14]} ]</v>
      </c>
      <c r="I16" s="0" t="str">
        <f aca="false">CONCATENATE("set_property PACKAGE_PIN ",E16," [ get_ports {PD2[",ROW()-2,"]} ]")</f>
        <v>set_property PACKAGE_PIN D18 [ get_ports {PD2[14]} ]</v>
      </c>
    </row>
    <row r="17" customFormat="false" ht="15" hidden="false" customHeight="false" outlineLevel="0" collapsed="false">
      <c r="A17" s="0" t="n">
        <v>0</v>
      </c>
      <c r="B17" s="0" t="n">
        <v>38</v>
      </c>
      <c r="C17" s="0" t="n">
        <v>44</v>
      </c>
      <c r="D17" s="0" t="s">
        <v>458</v>
      </c>
      <c r="E17" s="0" t="s">
        <v>467</v>
      </c>
      <c r="F17" s="0" t="n">
        <v>0</v>
      </c>
      <c r="G17" s="0" t="n">
        <v>0</v>
      </c>
      <c r="H17" s="0" t="str">
        <f aca="false">CONCATENATE("set_property PACKAGE_PIN ",D17," [ get_ports {PD1[",ROW()-2,"]} ]")</f>
        <v>set_property PACKAGE_PIN E16 [ get_ports {PD1[15]} ]</v>
      </c>
      <c r="I17" s="0" t="str">
        <f aca="false">CONCATENATE("set_property PACKAGE_PIN ",E17," [ get_ports {PD2[",ROW()-2,"]} ]")</f>
        <v>set_property PACKAGE_PIN C18 [ get_ports {PD2[15]} ]</v>
      </c>
    </row>
    <row r="18" customFormat="false" ht="15" hidden="false" customHeight="false" outlineLevel="0" collapsed="false">
      <c r="A18" s="0" t="n">
        <v>0</v>
      </c>
      <c r="B18" s="0" t="n">
        <v>41</v>
      </c>
      <c r="C18" s="0" t="n">
        <v>47</v>
      </c>
      <c r="D18" s="0" t="s">
        <v>461</v>
      </c>
      <c r="E18" s="0" t="s">
        <v>470</v>
      </c>
      <c r="F18" s="0" t="n">
        <v>0</v>
      </c>
      <c r="G18" s="0" t="n">
        <v>0</v>
      </c>
      <c r="H18" s="0" t="str">
        <f aca="false">CONCATENATE("set_property PACKAGE_PIN ",D18," [ get_ports {PD1[",ROW()-2,"]} ]")</f>
        <v>set_property PACKAGE_PIN C22 [ get_ports {PD1[16]} ]</v>
      </c>
      <c r="I18" s="0" t="str">
        <f aca="false">CONCATENATE("set_property PACKAGE_PIN ",E18," [ get_ports {PD2[",ROW()-2,"]} ]")</f>
        <v>set_property PACKAGE_PIN A24 [ get_ports {PD2[16]} ]</v>
      </c>
    </row>
    <row r="19" customFormat="false" ht="15" hidden="false" customHeight="false" outlineLevel="0" collapsed="false">
      <c r="A19" s="0" t="n">
        <v>0</v>
      </c>
      <c r="B19" s="0" t="n">
        <v>42</v>
      </c>
      <c r="C19" s="0" t="n">
        <v>48</v>
      </c>
      <c r="D19" s="0" t="s">
        <v>463</v>
      </c>
      <c r="E19" s="0" t="s">
        <v>472</v>
      </c>
      <c r="F19" s="0" t="n">
        <v>0</v>
      </c>
      <c r="G19" s="0" t="n">
        <v>0</v>
      </c>
      <c r="H19" s="0" t="str">
        <f aca="false">CONCATENATE("set_property PACKAGE_PIN ",D19," [ get_ports {PD1[",ROW()-2,"]} ]")</f>
        <v>set_property PACKAGE_PIN B22 [ get_ports {PD1[17]} ]</v>
      </c>
      <c r="I19" s="0" t="str">
        <f aca="false">CONCATENATE("set_property PACKAGE_PIN ",E19," [ get_ports {PD2[",ROW()-2,"]} ]")</f>
        <v>set_property PACKAGE_PIN A23 [ get_ports {PD2[17]} ]</v>
      </c>
    </row>
    <row r="20" customFormat="false" ht="15" hidden="false" customHeight="false" outlineLevel="0" collapsed="false">
      <c r="A20" s="0" t="n">
        <v>0</v>
      </c>
      <c r="B20" s="0" t="n">
        <v>49</v>
      </c>
      <c r="C20" s="0" t="n">
        <v>55</v>
      </c>
      <c r="D20" s="0" t="s">
        <v>474</v>
      </c>
      <c r="E20" s="0" t="s">
        <v>483</v>
      </c>
      <c r="F20" s="0" t="n">
        <v>0</v>
      </c>
      <c r="G20" s="0" t="n">
        <v>0</v>
      </c>
      <c r="H20" s="0" t="str">
        <f aca="false">CONCATENATE("set_property PACKAGE_PIN ",D20," [ get_ports {PD1[",ROW()-2,"]} ]")</f>
        <v>set_property PACKAGE_PIN D19 [ get_ports {PD1[18]} ]</v>
      </c>
      <c r="I20" s="0" t="str">
        <f aca="false">CONCATENATE("set_property PACKAGE_PIN ",E20," [ get_ports {PD2[",ROW()-2,"]} ]")</f>
        <v>set_property PACKAGE_PIN D20 [ get_ports {PD2[18]} ]</v>
      </c>
    </row>
    <row r="21" customFormat="false" ht="15" hidden="false" customHeight="false" outlineLevel="0" collapsed="false">
      <c r="A21" s="0" t="n">
        <v>0</v>
      </c>
      <c r="B21" s="0" t="n">
        <v>50</v>
      </c>
      <c r="C21" s="0" t="n">
        <v>56</v>
      </c>
      <c r="D21" s="0" t="s">
        <v>476</v>
      </c>
      <c r="E21" s="0" t="s">
        <v>485</v>
      </c>
      <c r="F21" s="0" t="n">
        <v>0</v>
      </c>
      <c r="G21" s="0" t="n">
        <v>0</v>
      </c>
      <c r="H21" s="0" t="str">
        <f aca="false">CONCATENATE("set_property PACKAGE_PIN ",D21," [ get_ports {PD1[",ROW()-2,"]} ]")</f>
        <v>set_property PACKAGE_PIN E18 [ get_ports {PD1[19]} ]</v>
      </c>
      <c r="I21" s="0" t="str">
        <f aca="false">CONCATENATE("set_property PACKAGE_PIN ",E21," [ get_ports {PD2[",ROW()-2,"]} ]")</f>
        <v>set_property PACKAGE_PIN F18 [ get_ports {PD2[19]} ]</v>
      </c>
    </row>
    <row r="22" customFormat="false" ht="15" hidden="false" customHeight="false" outlineLevel="0" collapsed="false">
      <c r="A22" s="0" t="n">
        <v>0</v>
      </c>
      <c r="B22" s="0" t="n">
        <v>53</v>
      </c>
      <c r="C22" s="0" t="n">
        <v>59</v>
      </c>
      <c r="D22" s="0" t="s">
        <v>479</v>
      </c>
      <c r="E22" s="0" t="s">
        <v>487</v>
      </c>
      <c r="F22" s="0" t="n">
        <v>0</v>
      </c>
      <c r="G22" s="0" t="n">
        <v>0</v>
      </c>
      <c r="H22" s="0" t="str">
        <f aca="false">CONCATENATE("set_property PACKAGE_PIN ",D22," [ get_ports {PD1[",ROW()-2,"]} ]")</f>
        <v>set_property PACKAGE_PIN C23 [ get_ports {PD1[20]} ]</v>
      </c>
      <c r="I22" s="0" t="str">
        <f aca="false">CONCATENATE("set_property PACKAGE_PIN ",E22," [ get_ports {PD2[",ROW()-2,"]} ]")</f>
        <v>set_property PACKAGE_PIN C26 [ get_ports {PD2[20]} ]</v>
      </c>
    </row>
    <row r="23" customFormat="false" ht="15" hidden="false" customHeight="false" outlineLevel="0" collapsed="false">
      <c r="A23" s="0" t="n">
        <v>0</v>
      </c>
      <c r="B23" s="0" t="n">
        <v>54</v>
      </c>
      <c r="C23" s="0" t="n">
        <v>60</v>
      </c>
      <c r="D23" s="0" t="s">
        <v>481</v>
      </c>
      <c r="E23" s="0" t="s">
        <v>489</v>
      </c>
      <c r="F23" s="0" t="n">
        <v>0</v>
      </c>
      <c r="G23" s="0" t="n">
        <v>0</v>
      </c>
      <c r="H23" s="0" t="str">
        <f aca="false">CONCATENATE("set_property PACKAGE_PIN ",D23," [ get_ports {PD1[",ROW()-2,"]} ]")</f>
        <v>set_property PACKAGE_PIN B24 [ get_ports {PD1[21]} ]</v>
      </c>
      <c r="I23" s="0" t="str">
        <f aca="false">CONCATENATE("set_property PACKAGE_PIN ",E23," [ get_ports {PD2[",ROW()-2,"]} ]")</f>
        <v>set_property PACKAGE_PIN B26 [ get_ports {PD2[21]} ]</v>
      </c>
    </row>
    <row r="24" customFormat="false" ht="15" hidden="false" customHeight="false" outlineLevel="0" collapsed="false">
      <c r="A24" s="0" t="n">
        <v>0</v>
      </c>
      <c r="B24" s="0" t="n">
        <v>61</v>
      </c>
      <c r="C24" s="0" t="n">
        <v>67</v>
      </c>
      <c r="D24" s="0" t="s">
        <v>491</v>
      </c>
      <c r="E24" s="0" t="s">
        <v>501</v>
      </c>
      <c r="F24" s="0" t="n">
        <v>0</v>
      </c>
      <c r="G24" s="0" t="n">
        <v>0</v>
      </c>
      <c r="H24" s="0" t="str">
        <f aca="false">CONCATENATE("set_property PACKAGE_PIN ",D24," [ get_ports {PD1[",ROW()-2,"]} ]")</f>
        <v>set_property PACKAGE_PIN G17 [ get_ports {PD1[22]} ]</v>
      </c>
      <c r="I24" s="0" t="str">
        <f aca="false">CONCATENATE("set_property PACKAGE_PIN ",E24," [ get_ports {PD2[",ROW()-2,"]} ]")</f>
        <v>set_property PACKAGE_PIN E21 [ get_ports {PD2[22]} ]</v>
      </c>
    </row>
    <row r="25" customFormat="false" ht="15" hidden="false" customHeight="false" outlineLevel="0" collapsed="false">
      <c r="A25" s="0" t="n">
        <v>0</v>
      </c>
      <c r="B25" s="0" t="n">
        <v>62</v>
      </c>
      <c r="C25" s="0" t="n">
        <v>68</v>
      </c>
      <c r="D25" s="0" t="s">
        <v>493</v>
      </c>
      <c r="E25" s="0" t="s">
        <v>503</v>
      </c>
      <c r="F25" s="0" t="n">
        <v>0</v>
      </c>
      <c r="G25" s="0" t="n">
        <v>0</v>
      </c>
      <c r="H25" s="0" t="str">
        <f aca="false">CONCATENATE("set_property PACKAGE_PIN ",D25," [ get_ports {PD1[",ROW()-2,"]} ]")</f>
        <v>set_property PACKAGE_PIN F19 [ get_ports {PD1[23]} ]</v>
      </c>
      <c r="I25" s="0" t="str">
        <f aca="false">CONCATENATE("set_property PACKAGE_PIN ",E25," [ get_ports {PD2[",ROW()-2,"]} ]")</f>
        <v>set_property PACKAGE_PIN G19 [ get_ports {PD2[23]} ]</v>
      </c>
    </row>
    <row r="26" customFormat="false" ht="15" hidden="false" customHeight="false" outlineLevel="0" collapsed="false">
      <c r="A26" s="0" t="n">
        <v>0</v>
      </c>
      <c r="B26" s="0" t="n">
        <v>65</v>
      </c>
      <c r="C26" s="0" t="n">
        <v>71</v>
      </c>
      <c r="D26" s="0" t="s">
        <v>497</v>
      </c>
      <c r="E26" s="0" t="s">
        <v>507</v>
      </c>
      <c r="F26" s="0" t="n">
        <v>0</v>
      </c>
      <c r="G26" s="0" t="n">
        <v>0</v>
      </c>
      <c r="H26" s="0" t="str">
        <f aca="false">CONCATENATE("set_property PACKAGE_PIN ",D26," [ get_ports {PD1[",ROW()-2,"]} ]")</f>
        <v>set_property PACKAGE_PIN D24 [ get_ports {PD1[24]} ]</v>
      </c>
      <c r="I26" s="0" t="str">
        <f aca="false">CONCATENATE("set_property PACKAGE_PIN ",E26," [ get_ports {PD2[",ROW()-2,"]} ]")</f>
        <v>set_property PACKAGE_PIN D25 [ get_ports {PD2[24]} ]</v>
      </c>
    </row>
    <row r="27" customFormat="false" ht="15" hidden="false" customHeight="false" outlineLevel="0" collapsed="false">
      <c r="A27" s="0" t="n">
        <v>0</v>
      </c>
      <c r="B27" s="0" t="n">
        <v>66</v>
      </c>
      <c r="C27" s="0" t="n">
        <v>72</v>
      </c>
      <c r="D27" s="0" t="s">
        <v>499</v>
      </c>
      <c r="E27" s="0" t="s">
        <v>509</v>
      </c>
      <c r="F27" s="0" t="n">
        <v>0</v>
      </c>
      <c r="G27" s="0" t="n">
        <v>0</v>
      </c>
      <c r="H27" s="0" t="str">
        <f aca="false">CONCATENATE("set_property PACKAGE_PIN ",D27," [ get_ports {PD1[",ROW()-2,"]} ]")</f>
        <v>set_property PACKAGE_PIN C24 [ get_ports {PD1[25]} ]</v>
      </c>
      <c r="I27" s="0" t="str">
        <f aca="false">CONCATENATE("set_property PACKAGE_PIN ",E27," [ get_ports {PD2[",ROW()-2,"]} ]")</f>
        <v>set_property PACKAGE_PIN D26 [ get_ports {PD2[25]} ]</v>
      </c>
    </row>
    <row r="28" customFormat="false" ht="15" hidden="false" customHeight="false" outlineLevel="0" collapsed="false">
      <c r="A28" s="0" t="n">
        <v>0</v>
      </c>
      <c r="B28" s="0" t="n">
        <v>73</v>
      </c>
      <c r="C28" s="0" t="n">
        <v>79</v>
      </c>
      <c r="D28" s="0" t="s">
        <v>511</v>
      </c>
      <c r="E28" s="0" t="s">
        <v>521</v>
      </c>
      <c r="F28" s="0" t="n">
        <v>0</v>
      </c>
      <c r="G28" s="0" t="n">
        <v>0</v>
      </c>
      <c r="H28" s="0" t="str">
        <f aca="false">CONCATENATE("set_property PACKAGE_PIN ",D28," [ get_ports {PD1[",ROW()-2,"]} ]")</f>
        <v>set_property PACKAGE_PIN E23 [ get_ports {PD1[26]} ]</v>
      </c>
      <c r="I28" s="0" t="str">
        <f aca="false">CONCATENATE("set_property PACKAGE_PIN ",E28," [ get_ports {PD2[",ROW()-2,"]} ]")</f>
        <v>set_property PACKAGE_PIN F22 [ get_ports {PD2[26]} ]</v>
      </c>
    </row>
    <row r="29" customFormat="false" ht="15" hidden="false" customHeight="false" outlineLevel="0" collapsed="false">
      <c r="A29" s="0" t="n">
        <v>0</v>
      </c>
      <c r="B29" s="0" t="n">
        <v>74</v>
      </c>
      <c r="C29" s="0" t="n">
        <v>80</v>
      </c>
      <c r="D29" s="0" t="s">
        <v>513</v>
      </c>
      <c r="E29" s="0" t="s">
        <v>523</v>
      </c>
      <c r="F29" s="0" t="n">
        <v>0</v>
      </c>
      <c r="G29" s="0" t="n">
        <v>0</v>
      </c>
      <c r="H29" s="0" t="str">
        <f aca="false">CONCATENATE("set_property PACKAGE_PIN ",D29," [ get_ports {PD1[",ROW()-2,"]} ]")</f>
        <v>set_property PACKAGE_PIN E22 [ get_ports {PD1[27]} ]</v>
      </c>
      <c r="I29" s="0" t="str">
        <f aca="false">CONCATENATE("set_property PACKAGE_PIN ",E29," [ get_ports {PD2[",ROW()-2,"]} ]")</f>
        <v>set_property PACKAGE_PIN K17 [ get_ports {PD2[27]} ]</v>
      </c>
    </row>
    <row r="30" customFormat="false" ht="15" hidden="false" customHeight="false" outlineLevel="0" collapsed="false">
      <c r="A30" s="0" t="n">
        <v>0</v>
      </c>
      <c r="B30" s="0" t="n">
        <v>77</v>
      </c>
      <c r="C30" s="0" t="n">
        <v>83</v>
      </c>
      <c r="D30" s="0" t="s">
        <v>517</v>
      </c>
      <c r="E30" s="0" t="s">
        <v>526</v>
      </c>
      <c r="F30" s="0" t="n">
        <v>0</v>
      </c>
      <c r="G30" s="0" t="n">
        <v>0</v>
      </c>
      <c r="H30" s="0" t="str">
        <f aca="false">CONCATENATE("set_property PACKAGE_PIN ",D30," [ get_ports {PD1[",ROW()-2,"]} ]")</f>
        <v>set_property PACKAGE_PIN E26 [ get_ports {PD1[28]} ]</v>
      </c>
      <c r="I30" s="0" t="str">
        <f aca="false">CONCATENATE("set_property PACKAGE_PIN ",E30," [ get_ports {PD2[",ROW()-2,"]} ]")</f>
        <v>set_property PACKAGE_PIN F24 [ get_ports {PD2[28]} ]</v>
      </c>
    </row>
    <row r="31" customFormat="false" ht="15" hidden="false" customHeight="false" outlineLevel="0" collapsed="false">
      <c r="A31" s="0" t="n">
        <v>0</v>
      </c>
      <c r="B31" s="0" t="n">
        <v>78</v>
      </c>
      <c r="C31" s="0" t="n">
        <v>84</v>
      </c>
      <c r="D31" s="0" t="s">
        <v>519</v>
      </c>
      <c r="E31" s="0" t="s">
        <v>528</v>
      </c>
      <c r="F31" s="0" t="n">
        <v>0</v>
      </c>
      <c r="G31" s="0" t="n">
        <v>0</v>
      </c>
      <c r="H31" s="0" t="str">
        <f aca="false">CONCATENATE("set_property PACKAGE_PIN ",D31," [ get_ports {PD1[",ROW()-2,"]} ]")</f>
        <v>set_property PACKAGE_PIN E25 [ get_ports {PD1[29]} ]</v>
      </c>
      <c r="I31" s="0" t="str">
        <f aca="false">CONCATENATE("set_property PACKAGE_PIN ",E31," [ get_ports {PD2[",ROW()-2,"]} ]")</f>
        <v>set_property PACKAGE_PIN F23 [ get_ports {PD2[29]} ]</v>
      </c>
    </row>
    <row r="32" customFormat="false" ht="15" hidden="false" customHeight="false" outlineLevel="0" collapsed="false">
      <c r="A32" s="0" t="n">
        <v>0</v>
      </c>
      <c r="B32" s="0" t="n">
        <v>85</v>
      </c>
      <c r="C32" s="0" t="n">
        <v>91</v>
      </c>
      <c r="D32" s="0" t="s">
        <v>530</v>
      </c>
      <c r="E32" s="0" t="s">
        <v>538</v>
      </c>
      <c r="F32" s="0" t="n">
        <v>0</v>
      </c>
      <c r="G32" s="0" t="n">
        <v>0</v>
      </c>
      <c r="H32" s="0" t="str">
        <f aca="false">CONCATENATE("set_property PACKAGE_PIN ",D32," [ get_ports {PD1[",ROW()-2,"]} ]")</f>
        <v>set_property PACKAGE_PIN G24 [ get_ports {PD1[30]} ]</v>
      </c>
      <c r="I32" s="0" t="str">
        <f aca="false">CONCATENATE("set_property PACKAGE_PIN ",E32," [ get_ports {PD2[",ROW()-2,"]} ]")</f>
        <v>set_property PACKAGE_PIN H22 [ get_ports {PD2[30]} ]</v>
      </c>
    </row>
    <row r="33" customFormat="false" ht="15" hidden="false" customHeight="false" outlineLevel="0" collapsed="false">
      <c r="A33" s="0" t="n">
        <v>0</v>
      </c>
      <c r="B33" s="0" t="n">
        <v>86</v>
      </c>
      <c r="C33" s="0" t="n">
        <v>92</v>
      </c>
      <c r="D33" s="0" t="s">
        <v>532</v>
      </c>
      <c r="E33" s="0" t="s">
        <v>540</v>
      </c>
      <c r="F33" s="0" t="n">
        <v>0</v>
      </c>
      <c r="G33" s="0" t="n">
        <v>0</v>
      </c>
      <c r="H33" s="0" t="str">
        <f aca="false">CONCATENATE("set_property PACKAGE_PIN ",D33," [ get_ports {PD1[",ROW()-2,"]} ]")</f>
        <v>set_property PACKAGE_PIN J18 [ get_ports {PD1[31]} ]</v>
      </c>
      <c r="I33" s="0" t="str">
        <f aca="false">CONCATENATE("set_property PACKAGE_PIN ",E33," [ get_ports {PD2[",ROW()-2,"]} ]")</f>
        <v>set_property PACKAGE_PIN J19 [ get_ports {PD2[31]} ]</v>
      </c>
    </row>
    <row r="34" customFormat="false" ht="15" hidden="false" customHeight="false" outlineLevel="0" collapsed="false">
      <c r="A34" s="0" t="n">
        <v>0</v>
      </c>
      <c r="B34" s="0" t="n">
        <v>89</v>
      </c>
      <c r="C34" s="0" t="n">
        <v>95</v>
      </c>
      <c r="D34" s="0" t="s">
        <v>534</v>
      </c>
      <c r="E34" s="0" t="s">
        <v>544</v>
      </c>
      <c r="F34" s="0" t="n">
        <v>0</v>
      </c>
      <c r="G34" s="0" t="n">
        <v>0</v>
      </c>
      <c r="H34" s="0" t="str">
        <f aca="false">CONCATENATE("set_property PACKAGE_PIN ",D34," [ get_ports {PD1[",ROW()-2,"]} ]")</f>
        <v>set_property PACKAGE_PIN G25 [ get_ports {PD1[32]} ]</v>
      </c>
      <c r="I34" s="0" t="str">
        <f aca="false">CONCATENATE("set_property PACKAGE_PIN ",E34," [ get_ports {PD2[",ROW()-2,"]} ]")</f>
        <v>set_property PACKAGE_PIN H26 [ get_ports {PD2[32]} ]</v>
      </c>
    </row>
    <row r="35" customFormat="false" ht="15" hidden="false" customHeight="false" outlineLevel="0" collapsed="false">
      <c r="A35" s="0" t="n">
        <v>0</v>
      </c>
      <c r="B35" s="0" t="n">
        <v>90</v>
      </c>
      <c r="C35" s="0" t="n">
        <v>96</v>
      </c>
      <c r="D35" s="0" t="s">
        <v>536</v>
      </c>
      <c r="E35" s="0" t="s">
        <v>546</v>
      </c>
      <c r="F35" s="0" t="n">
        <v>0</v>
      </c>
      <c r="G35" s="0" t="n">
        <v>0</v>
      </c>
      <c r="H35" s="0" t="str">
        <f aca="false">CONCATENATE("set_property PACKAGE_PIN ",D35," [ get_ports {PD1[",ROW()-2,"]} ]")</f>
        <v>set_property PACKAGE_PIN F25 [ get_ports {PD1[33]} ]</v>
      </c>
      <c r="I35" s="0" t="str">
        <f aca="false">CONCATENATE("set_property PACKAGE_PIN ",E35," [ get_ports {PD2[",ROW()-2,"]} ]")</f>
        <v>set_property PACKAGE_PIN G26 [ get_ports {PD2[33]} ]</v>
      </c>
    </row>
    <row r="36" customFormat="false" ht="15" hidden="false" customHeight="false" outlineLevel="0" collapsed="false">
      <c r="A36" s="0" t="n">
        <v>0</v>
      </c>
      <c r="B36" s="0" t="n">
        <v>97</v>
      </c>
      <c r="C36" s="0" t="n">
        <v>103</v>
      </c>
      <c r="D36" s="0" t="s">
        <v>548</v>
      </c>
      <c r="E36" s="0" t="s">
        <v>558</v>
      </c>
      <c r="F36" s="0" t="n">
        <v>0</v>
      </c>
      <c r="G36" s="0" t="n">
        <v>0</v>
      </c>
      <c r="H36" s="0" t="str">
        <f aca="false">CONCATENATE("set_property PACKAGE_PIN ",D36," [ get_ports {PD1[",ROW()-2,"]} ]")</f>
        <v>set_property PACKAGE_PIN K18 [ get_ports {PD1[34]} ]</v>
      </c>
      <c r="I36" s="0" t="str">
        <f aca="false">CONCATENATE("set_property PACKAGE_PIN ",E36," [ get_ports {PD2[",ROW()-2,"]} ]")</f>
        <v>set_property PACKAGE_PIN K22 [ get_ports {PD2[34]} ]</v>
      </c>
    </row>
    <row r="37" customFormat="false" ht="15" hidden="false" customHeight="false" outlineLevel="0" collapsed="false">
      <c r="A37" s="0" t="n">
        <v>0</v>
      </c>
      <c r="B37" s="0" t="n">
        <v>98</v>
      </c>
      <c r="C37" s="0" t="n">
        <v>104</v>
      </c>
      <c r="D37" s="0" t="s">
        <v>550</v>
      </c>
      <c r="E37" s="0" t="s">
        <v>560</v>
      </c>
      <c r="F37" s="0" t="n">
        <v>0</v>
      </c>
      <c r="G37" s="0" t="n">
        <v>0</v>
      </c>
      <c r="H37" s="0" t="str">
        <f aca="false">CONCATENATE("set_property PACKAGE_PIN ",D37," [ get_ports {PD1[",ROW()-2,"]} ]")</f>
        <v>set_property PACKAGE_PIN H21 [ get_ports {PD1[35]} ]</v>
      </c>
      <c r="I37" s="0" t="str">
        <f aca="false">CONCATENATE("set_property PACKAGE_PIN ",E37," [ get_ports {PD2[",ROW()-2,"]} ]")</f>
        <v>set_property PACKAGE_PIN J21 [ get_ports {PD2[35]} ]</v>
      </c>
    </row>
    <row r="38" customFormat="false" ht="15" hidden="false" customHeight="false" outlineLevel="0" collapsed="false">
      <c r="A38" s="0" t="n">
        <v>0</v>
      </c>
      <c r="B38" s="0" t="n">
        <v>101</v>
      </c>
      <c r="C38" s="0" t="n">
        <v>107</v>
      </c>
      <c r="D38" s="0" t="s">
        <v>554</v>
      </c>
      <c r="E38" s="0" t="s">
        <v>564</v>
      </c>
      <c r="F38" s="0" t="n">
        <v>0</v>
      </c>
      <c r="G38" s="0" t="n">
        <v>0</v>
      </c>
      <c r="H38" s="0" t="str">
        <f aca="false">CONCATENATE("set_property PACKAGE_PIN ",D38," [ get_ports {PD1[",ROW()-2,"]} ]")</f>
        <v>set_property PACKAGE_PIN H23 [ get_ports {PD1[36]} ]</v>
      </c>
      <c r="I38" s="0" t="str">
        <f aca="false">CONCATENATE("set_property PACKAGE_PIN ",E38," [ get_ports {PD2[",ROW()-2,"]} ]")</f>
        <v>set_property PACKAGE_PIN J25 [ get_ports {PD2[36]} ]</v>
      </c>
    </row>
    <row r="39" customFormat="false" ht="15" hidden="false" customHeight="false" outlineLevel="0" collapsed="false">
      <c r="A39" s="0" t="n">
        <v>0</v>
      </c>
      <c r="B39" s="0" t="n">
        <v>102</v>
      </c>
      <c r="C39" s="0" t="n">
        <v>108</v>
      </c>
      <c r="D39" s="0" t="s">
        <v>556</v>
      </c>
      <c r="E39" s="0" t="s">
        <v>566</v>
      </c>
      <c r="F39" s="0" t="n">
        <v>0</v>
      </c>
      <c r="G39" s="0" t="n">
        <v>0</v>
      </c>
      <c r="H39" s="0" t="str">
        <f aca="false">CONCATENATE("set_property PACKAGE_PIN ",D39," [ get_ports {PD1[",ROW()-2,"]} ]")</f>
        <v>set_property PACKAGE_PIN H24 [ get_ports {PD1[37]} ]</v>
      </c>
      <c r="I39" s="0" t="str">
        <f aca="false">CONCATENATE("set_property PACKAGE_PIN ",E39," [ get_ports {PD2[",ROW()-2,"]} ]")</f>
        <v>set_property PACKAGE_PIN J26 [ get_ports {PD2[37]} ]</v>
      </c>
    </row>
    <row r="40" customFormat="false" ht="15" hidden="false" customHeight="false" outlineLevel="0" collapsed="false">
      <c r="A40" s="0" t="n">
        <v>0</v>
      </c>
      <c r="B40" s="0" t="n">
        <v>109</v>
      </c>
      <c r="C40" s="0" t="n">
        <v>115</v>
      </c>
      <c r="D40" s="0" t="s">
        <v>568</v>
      </c>
      <c r="E40" s="0" t="s">
        <v>578</v>
      </c>
      <c r="F40" s="0" t="n">
        <v>0</v>
      </c>
      <c r="G40" s="0" t="n">
        <v>0</v>
      </c>
      <c r="H40" s="0" t="str">
        <f aca="false">CONCATENATE("set_property PACKAGE_PIN ",D40," [ get_ports {PD1[",ROW()-2,"]} ]")</f>
        <v>set_property PACKAGE_PIN K21 [ get_ports {PD1[38]} ]</v>
      </c>
      <c r="I40" s="0" t="str">
        <f aca="false">CONCATENATE("set_property PACKAGE_PIN ",E40," [ get_ports {PD2[",ROW()-2,"]} ]")</f>
        <v>set_property PACKAGE_PIN L20 [ get_ports {PD2[38]} ]</v>
      </c>
    </row>
    <row r="41" customFormat="false" ht="15" hidden="false" customHeight="false" outlineLevel="0" collapsed="false">
      <c r="A41" s="0" t="n">
        <v>0</v>
      </c>
      <c r="B41" s="0" t="n">
        <v>110</v>
      </c>
      <c r="C41" s="0" t="n">
        <v>116</v>
      </c>
      <c r="D41" s="0" t="s">
        <v>570</v>
      </c>
      <c r="E41" s="0" t="s">
        <v>580</v>
      </c>
      <c r="F41" s="0" t="n">
        <v>0</v>
      </c>
      <c r="G41" s="0" t="n">
        <v>0</v>
      </c>
      <c r="H41" s="0" t="str">
        <f aca="false">CONCATENATE("set_property PACKAGE_PIN ",D41," [ get_ports {PD1[",ROW()-2,"]} ]")</f>
        <v>set_property PACKAGE_PIN J20 [ get_ports {PD1[39]} ]</v>
      </c>
      <c r="I41" s="0" t="str">
        <f aca="false">CONCATENATE("set_property PACKAGE_PIN ",E41," [ get_ports {PD2[",ROW()-2,"]} ]")</f>
        <v>set_property PACKAGE_PIN K20 [ get_ports {PD2[39]} ]</v>
      </c>
    </row>
    <row r="42" customFormat="false" ht="15" hidden="false" customHeight="false" outlineLevel="0" collapsed="false">
      <c r="A42" s="0" t="n">
        <v>0</v>
      </c>
      <c r="B42" s="0" t="n">
        <v>113</v>
      </c>
      <c r="C42" s="0" t="n">
        <v>119</v>
      </c>
      <c r="D42" s="0" t="s">
        <v>574</v>
      </c>
      <c r="E42" s="0" t="s">
        <v>582</v>
      </c>
      <c r="F42" s="0" t="n">
        <v>0</v>
      </c>
      <c r="G42" s="0" t="n">
        <v>0</v>
      </c>
      <c r="H42" s="0" t="str">
        <f aca="false">CONCATENATE("set_property PACKAGE_PIN ",D42," [ get_ports {PD1[",ROW()-2,"]} ]")</f>
        <v>set_property PACKAGE_PIN K25 [ get_ports {PD1[40]} ]</v>
      </c>
      <c r="I42" s="0" t="str">
        <f aca="false">CONCATENATE("set_property PACKAGE_PIN ",E42," [ get_ports {PD2[",ROW()-2,"]} ]")</f>
        <v>set_property PACKAGE_PIN L25 [ get_ports {PD2[40]} ]</v>
      </c>
    </row>
    <row r="43" customFormat="false" ht="15" hidden="false" customHeight="false" outlineLevel="0" collapsed="false">
      <c r="A43" s="0" t="n">
        <v>0</v>
      </c>
      <c r="B43" s="0" t="n">
        <v>114</v>
      </c>
      <c r="C43" s="0" t="n">
        <v>120</v>
      </c>
      <c r="D43" s="0" t="s">
        <v>576</v>
      </c>
      <c r="E43" s="0" t="s">
        <v>584</v>
      </c>
      <c r="F43" s="0" t="n">
        <v>0</v>
      </c>
      <c r="G43" s="0" t="n">
        <v>0</v>
      </c>
      <c r="H43" s="0" t="str">
        <f aca="false">CONCATENATE("set_property PACKAGE_PIN ",D43," [ get_ports {PD1[",ROW()-2,"]} ]")</f>
        <v>set_property PACKAGE_PIN K26 [ get_ports {PD1[41]} ]</v>
      </c>
      <c r="I43" s="0" t="str">
        <f aca="false">CONCATENATE("set_property PACKAGE_PIN ",E43," [ get_ports {PD2[",ROW()-2,"]} ]")</f>
        <v>set_property PACKAGE_PIN K23 [ get_ports {PD2[41]} ]</v>
      </c>
    </row>
    <row r="44" customFormat="false" ht="15" hidden="false" customHeight="false" outlineLevel="0" collapsed="false">
      <c r="A44" s="0" t="n">
        <v>0</v>
      </c>
      <c r="B44" s="0" t="n">
        <v>121</v>
      </c>
      <c r="C44" s="0" t="n">
        <v>127</v>
      </c>
      <c r="D44" s="0" t="s">
        <v>586</v>
      </c>
      <c r="E44" s="0" t="s">
        <v>595</v>
      </c>
      <c r="F44" s="0" t="n">
        <v>0</v>
      </c>
      <c r="G44" s="0" t="n">
        <v>0</v>
      </c>
      <c r="H44" s="0" t="str">
        <f aca="false">CONCATENATE("set_property PACKAGE_PIN ",D44," [ get_ports {PD1[",ROW()-2,"]} ]")</f>
        <v>set_property PACKAGE_PIN L24 [ get_ports {PD1[42]} ]</v>
      </c>
      <c r="I44" s="0" t="str">
        <f aca="false">CONCATENATE("set_property PACKAGE_PIN ",E44," [ get_ports {PD2[",ROW()-2,"]} ]")</f>
        <v>set_property PACKAGE_PIN M24 [ get_ports {PD2[42]} ]</v>
      </c>
    </row>
    <row r="45" customFormat="false" ht="15" hidden="false" customHeight="false" outlineLevel="0" collapsed="false">
      <c r="A45" s="0" t="n">
        <v>1</v>
      </c>
      <c r="B45" s="0" t="n">
        <v>121</v>
      </c>
      <c r="C45" s="0" t="n">
        <v>127</v>
      </c>
      <c r="D45" s="0" t="s">
        <v>774</v>
      </c>
      <c r="E45" s="0" t="s">
        <v>781</v>
      </c>
      <c r="F45" s="0" t="n">
        <v>0</v>
      </c>
      <c r="G45" s="0" t="n">
        <v>0</v>
      </c>
      <c r="H45" s="0" t="str">
        <f aca="false">CONCATENATE("set_property PACKAGE_PIN ",D45," [ get_ports {PD1[",ROW()-2,"]} ]")</f>
        <v>set_property PACKAGE_PIN D8 [ get_ports {PD1[43]} ]</v>
      </c>
      <c r="I45" s="0" t="str">
        <f aca="false">CONCATENATE("set_property PACKAGE_PIN ",E45," [ get_ports {PD2[",ROW()-2,"]} ]")</f>
        <v>set_property PACKAGE_PIN F9 [ get_ports {PD2[43]} ]</v>
      </c>
    </row>
    <row r="46" customFormat="false" ht="15" hidden="false" customHeight="false" outlineLevel="0" collapsed="false">
      <c r="A46" s="0" t="n">
        <v>0</v>
      </c>
      <c r="B46" s="0" t="n">
        <v>122</v>
      </c>
      <c r="C46" s="0" t="n">
        <v>128</v>
      </c>
      <c r="D46" s="0" t="s">
        <v>588</v>
      </c>
      <c r="E46" s="0" t="s">
        <v>597</v>
      </c>
      <c r="F46" s="0" t="n">
        <v>0</v>
      </c>
      <c r="G46" s="0" t="n">
        <v>0</v>
      </c>
      <c r="H46" s="0" t="str">
        <f aca="false">CONCATENATE("set_property PACKAGE_PIN ",D46," [ get_ports {PD1[",ROW()-2,"]} ]")</f>
        <v>set_property PACKAGE_PIN M21 [ get_ports {PD1[44]} ]</v>
      </c>
      <c r="I46" s="0" t="str">
        <f aca="false">CONCATENATE("set_property PACKAGE_PIN ",E46," [ get_ports {PD2[",ROW()-2,"]} ]")</f>
        <v>set_property PACKAGE_PIN M22 [ get_ports {PD2[44]} ]</v>
      </c>
    </row>
    <row r="47" customFormat="false" ht="15" hidden="false" customHeight="false" outlineLevel="0" collapsed="false">
      <c r="A47" s="0" t="n">
        <v>1</v>
      </c>
      <c r="B47" s="0" t="n">
        <v>122</v>
      </c>
      <c r="C47" s="0" t="n">
        <v>128</v>
      </c>
      <c r="D47" s="0" t="s">
        <v>776</v>
      </c>
      <c r="E47" s="0" t="s">
        <v>783</v>
      </c>
      <c r="F47" s="0" t="n">
        <v>0</v>
      </c>
      <c r="G47" s="0" t="n">
        <v>0</v>
      </c>
      <c r="H47" s="0" t="str">
        <f aca="false">CONCATENATE("set_property PACKAGE_PIN ",D47," [ get_ports {PD1[",ROW()-2,"]} ]")</f>
        <v>set_property PACKAGE_PIN A8 [ get_ports {PD1[45]} ]</v>
      </c>
      <c r="I47" s="0" t="str">
        <f aca="false">CONCATENATE("set_property PACKAGE_PIN ",E47," [ get_ports {PD2[",ROW()-2,"]} ]")</f>
        <v>set_property PACKAGE_PIN F8 [ get_ports {PD2[45]} ]</v>
      </c>
    </row>
    <row r="48" customFormat="false" ht="15" hidden="false" customHeight="false" outlineLevel="0" collapsed="false">
      <c r="A48" s="0" t="n">
        <v>0</v>
      </c>
      <c r="B48" s="0" t="n">
        <v>125</v>
      </c>
      <c r="C48" s="0" t="n">
        <v>131</v>
      </c>
      <c r="D48" s="0" t="s">
        <v>591</v>
      </c>
      <c r="E48" s="0" t="s">
        <v>600</v>
      </c>
      <c r="F48" s="0" t="n">
        <v>0</v>
      </c>
      <c r="G48" s="0" t="n">
        <v>0</v>
      </c>
      <c r="H48" s="0" t="str">
        <f aca="false">CONCATENATE("set_property PACKAGE_PIN ",D48," [ get_ports {PD1[",ROW()-2,"]} ]")</f>
        <v>set_property PACKAGE_PIN M26 [ get_ports {PD1[46]} ]</v>
      </c>
      <c r="I48" s="0" t="str">
        <f aca="false">CONCATENATE("set_property PACKAGE_PIN ",E48," [ get_ports {PD2[",ROW()-2,"]} ]")</f>
        <v>set_property PACKAGE_PIN N24 [ get_ports {PD2[46]} ]</v>
      </c>
    </row>
    <row r="49" customFormat="false" ht="15" hidden="false" customHeight="false" outlineLevel="0" collapsed="false">
      <c r="A49" s="0" t="n">
        <v>1</v>
      </c>
      <c r="B49" s="0" t="n">
        <v>125</v>
      </c>
      <c r="C49" s="0" t="n">
        <v>131</v>
      </c>
      <c r="D49" s="0" t="s">
        <v>778</v>
      </c>
      <c r="E49" s="0" t="s">
        <v>786</v>
      </c>
      <c r="F49" s="0" t="n">
        <v>0</v>
      </c>
      <c r="G49" s="0" t="n">
        <v>0</v>
      </c>
      <c r="H49" s="0" t="str">
        <f aca="false">CONCATENATE("set_property PACKAGE_PIN ",D49," [ get_ports {PD1[",ROW()-2,"]} ]")</f>
        <v>set_property PACKAGE_PIN D9 [ get_ports {PD1[47]} ]</v>
      </c>
      <c r="I49" s="0" t="str">
        <f aca="false">CONCATENATE("set_property PACKAGE_PIN ",E49," [ get_ports {PD2[",ROW()-2,"]} ]")</f>
        <v>set_property PACKAGE_PIN A9 [ get_ports {PD2[47]} ]</v>
      </c>
    </row>
    <row r="50" customFormat="false" ht="15" hidden="false" customHeight="false" outlineLevel="0" collapsed="false">
      <c r="A50" s="0" t="n">
        <v>0</v>
      </c>
      <c r="B50" s="0" t="n">
        <v>126</v>
      </c>
      <c r="C50" s="0" t="n">
        <v>132</v>
      </c>
      <c r="D50" s="0" t="s">
        <v>593</v>
      </c>
      <c r="E50" s="0" t="s">
        <v>602</v>
      </c>
      <c r="F50" s="0" t="n">
        <v>0</v>
      </c>
      <c r="G50" s="0" t="n">
        <v>0</v>
      </c>
      <c r="H50" s="0" t="str">
        <f aca="false">CONCATENATE("set_property PACKAGE_PIN ",D50," [ get_ports {PD1[",ROW()-2,"]} ]")</f>
        <v>set_property PACKAGE_PIN M25 [ get_ports {PD1[48]} ]</v>
      </c>
      <c r="I50" s="0" t="str">
        <f aca="false">CONCATENATE("set_property PACKAGE_PIN ",E50," [ get_ports {PD2[",ROW()-2,"]} ]")</f>
        <v>set_property PACKAGE_PIN N26 [ get_ports {PD2[48]} ]</v>
      </c>
    </row>
    <row r="51" customFormat="false" ht="15" hidden="false" customHeight="false" outlineLevel="0" collapsed="false">
      <c r="A51" s="0" t="n">
        <v>0</v>
      </c>
      <c r="B51" s="0" t="n">
        <v>133</v>
      </c>
      <c r="C51" s="0" t="n">
        <v>139</v>
      </c>
      <c r="D51" s="0" t="s">
        <v>604</v>
      </c>
      <c r="E51" s="0" t="s">
        <v>613</v>
      </c>
      <c r="F51" s="0" t="n">
        <v>0</v>
      </c>
      <c r="G51" s="0" t="n">
        <v>0</v>
      </c>
      <c r="H51" s="0" t="str">
        <f aca="false">CONCATENATE("set_property PACKAGE_PIN ",D51," [ get_ports {PD1[",ROW()-2,"]} ]")</f>
        <v>set_property PACKAGE_PIN N21 [ get_ports {PD1[49]} ]</v>
      </c>
      <c r="I51" s="0" t="str">
        <f aca="false">CONCATENATE("set_property PACKAGE_PIN ",E51," [ get_ports {PD2[",ROW()-2,"]} ]")</f>
        <v>set_property PACKAGE_PIN M19 [ get_ports {PD2[49]} ]</v>
      </c>
    </row>
    <row r="52" customFormat="false" ht="15" hidden="false" customHeight="false" outlineLevel="0" collapsed="false">
      <c r="A52" s="0" t="n">
        <v>1</v>
      </c>
      <c r="B52" s="0" t="n">
        <v>133</v>
      </c>
      <c r="C52" s="0" t="n">
        <v>139</v>
      </c>
      <c r="D52" s="0" t="s">
        <v>790</v>
      </c>
      <c r="E52" s="0" t="s">
        <v>799</v>
      </c>
      <c r="F52" s="0" t="n">
        <v>0</v>
      </c>
      <c r="G52" s="0" t="n">
        <v>0</v>
      </c>
      <c r="H52" s="0" t="str">
        <f aca="false">CONCATENATE("set_property PACKAGE_PIN ",D52," [ get_ports {PD1[",ROW()-2,"]} ]")</f>
        <v>set_property PACKAGE_PIN D10 [ get_ports {PD1[50]} ]</v>
      </c>
      <c r="I52" s="0" t="str">
        <f aca="false">CONCATENATE("set_property PACKAGE_PIN ",E52," [ get_ports {PD2[",ROW()-2,"]} ]")</f>
        <v>set_property PACKAGE_PIN D11 [ get_ports {PD2[50]} ]</v>
      </c>
    </row>
    <row r="53" customFormat="false" ht="15" hidden="false" customHeight="false" outlineLevel="0" collapsed="false">
      <c r="A53" s="0" t="n">
        <v>0</v>
      </c>
      <c r="B53" s="0" t="n">
        <v>134</v>
      </c>
      <c r="C53" s="0" t="n">
        <v>140</v>
      </c>
      <c r="D53" s="0" t="s">
        <v>606</v>
      </c>
      <c r="E53" s="0" t="s">
        <v>615</v>
      </c>
      <c r="F53" s="0" t="n">
        <v>0</v>
      </c>
      <c r="G53" s="0" t="n">
        <v>0</v>
      </c>
      <c r="H53" s="0" t="str">
        <f aca="false">CONCATENATE("set_property PACKAGE_PIN ",D53," [ get_ports {PD1[",ROW()-2,"]} ]")</f>
        <v>set_property PACKAGE_PIN N22 [ get_ports {PD1[51]} ]</v>
      </c>
      <c r="I53" s="0" t="str">
        <f aca="false">CONCATENATE("set_property PACKAGE_PIN ",E53," [ get_ports {PD2[",ROW()-2,"]} ]")</f>
        <v>set_property PACKAGE_PIN M20 [ get_ports {PD2[51]} ]</v>
      </c>
    </row>
    <row r="54" customFormat="false" ht="15" hidden="false" customHeight="false" outlineLevel="0" collapsed="false">
      <c r="A54" s="0" t="n">
        <v>1</v>
      </c>
      <c r="B54" s="0" t="n">
        <v>134</v>
      </c>
      <c r="C54" s="0" t="n">
        <v>140</v>
      </c>
      <c r="D54" s="0" t="s">
        <v>792</v>
      </c>
      <c r="E54" s="0" t="s">
        <v>801</v>
      </c>
      <c r="F54" s="0" t="n">
        <v>0</v>
      </c>
      <c r="G54" s="0" t="n">
        <v>0</v>
      </c>
      <c r="H54" s="0" t="str">
        <f aca="false">CONCATENATE("set_property PACKAGE_PIN ",D54," [ get_ports {PD1[",ROW()-2,"]} ]")</f>
        <v>set_property PACKAGE_PIN E10 [ get_ports {PD1[52]} ]</v>
      </c>
      <c r="I54" s="0" t="str">
        <f aca="false">CONCATENATE("set_property PACKAGE_PIN ",E54," [ get_ports {PD2[",ROW()-2,"]} ]")</f>
        <v>set_property PACKAGE_PIN F10 [ get_ports {PD2[52]} ]</v>
      </c>
    </row>
    <row r="55" customFormat="false" ht="15" hidden="false" customHeight="false" outlineLevel="0" collapsed="false">
      <c r="A55" s="0" t="n">
        <v>0</v>
      </c>
      <c r="B55" s="0" t="n">
        <v>137</v>
      </c>
      <c r="C55" s="0" t="n">
        <v>143</v>
      </c>
      <c r="D55" s="0" t="s">
        <v>609</v>
      </c>
      <c r="E55" s="0" t="s">
        <v>619</v>
      </c>
      <c r="F55" s="0" t="n">
        <v>0</v>
      </c>
      <c r="G55" s="0" t="n">
        <v>0</v>
      </c>
      <c r="H55" s="0" t="str">
        <f aca="false">CONCATENATE("set_property PACKAGE_PIN ",D55," [ get_ports {PD1[",ROW()-2,"]} ]")</f>
        <v>set_property PACKAGE_PIN P26 [ get_ports {PD1[53]} ]</v>
      </c>
      <c r="I55" s="0" t="str">
        <f aca="false">CONCATENATE("set_property PACKAGE_PIN ",E55," [ get_ports {PD2[",ROW()-2,"]} ]")</f>
        <v>set_property PACKAGE_PIN P24 [ get_ports {PD2[53]} ]</v>
      </c>
    </row>
    <row r="56" customFormat="false" ht="15" hidden="false" customHeight="false" outlineLevel="0" collapsed="false">
      <c r="A56" s="0" t="n">
        <v>1</v>
      </c>
      <c r="B56" s="0" t="n">
        <v>137</v>
      </c>
      <c r="C56" s="0" t="n">
        <v>143</v>
      </c>
      <c r="D56" s="0" t="s">
        <v>795</v>
      </c>
      <c r="E56" s="0" t="s">
        <v>805</v>
      </c>
      <c r="F56" s="0" t="n">
        <v>0</v>
      </c>
      <c r="G56" s="0" t="n">
        <v>0</v>
      </c>
      <c r="H56" s="0" t="str">
        <f aca="false">CONCATENATE("set_property PACKAGE_PIN ",D56," [ get_ports {PD1[",ROW()-2,"]} ]")</f>
        <v>set_property PACKAGE_PIN B10 [ get_ports {PD1[54]} ]</v>
      </c>
      <c r="I56" s="0" t="str">
        <f aca="false">CONCATENATE("set_property PACKAGE_PIN ",E56," [ get_ports {PD2[",ROW()-2,"]} ]")</f>
        <v>set_property PACKAGE_PIN C11 [ get_ports {PD2[54]} ]</v>
      </c>
    </row>
    <row r="57" customFormat="false" ht="15" hidden="false" customHeight="false" outlineLevel="0" collapsed="false">
      <c r="A57" s="0" t="n">
        <v>0</v>
      </c>
      <c r="B57" s="0" t="n">
        <v>138</v>
      </c>
      <c r="C57" s="0" t="n">
        <v>144</v>
      </c>
      <c r="D57" s="0" t="s">
        <v>611</v>
      </c>
      <c r="E57" s="0" t="s">
        <v>621</v>
      </c>
      <c r="F57" s="0" t="n">
        <v>0</v>
      </c>
      <c r="G57" s="0" t="n">
        <v>0</v>
      </c>
      <c r="H57" s="0" t="str">
        <f aca="false">CONCATENATE("set_property PACKAGE_PIN ",D57," [ get_ports {PD1[",ROW()-2,"]} ]")</f>
        <v>set_property PACKAGE_PIN N23 [ get_ports {PD1[55]} ]</v>
      </c>
      <c r="I57" s="0" t="str">
        <f aca="false">CONCATENATE("set_property PACKAGE_PIN ",E57," [ get_ports {PD2[",ROW()-2,"]} ]")</f>
        <v>set_property PACKAGE_PIN P25 [ get_ports {PD2[55]} ]</v>
      </c>
    </row>
    <row r="58" customFormat="false" ht="15" hidden="false" customHeight="false" outlineLevel="0" collapsed="false">
      <c r="A58" s="0" t="n">
        <v>1</v>
      </c>
      <c r="B58" s="0" t="n">
        <v>138</v>
      </c>
      <c r="C58" s="0" t="n">
        <v>144</v>
      </c>
      <c r="D58" s="0" t="s">
        <v>797</v>
      </c>
      <c r="E58" s="0" t="s">
        <v>807</v>
      </c>
      <c r="F58" s="0" t="n">
        <v>0</v>
      </c>
      <c r="G58" s="0" t="n">
        <v>0</v>
      </c>
      <c r="H58" s="0" t="str">
        <f aca="false">CONCATENATE("set_property PACKAGE_PIN ",D58," [ get_ports {PD1[",ROW()-2,"]} ]")</f>
        <v>set_property PACKAGE_PIN B9 [ get_ports {PD1[56]} ]</v>
      </c>
      <c r="I58" s="0" t="str">
        <f aca="false">CONCATENATE("set_property PACKAGE_PIN ",E58," [ get_ports {PD2[",ROW()-2,"]} ]")</f>
        <v>set_property PACKAGE_PIN A10 [ get_ports {PD2[56]} ]</v>
      </c>
    </row>
    <row r="59" customFormat="false" ht="15" hidden="false" customHeight="false" outlineLevel="0" collapsed="false">
      <c r="A59" s="0" t="n">
        <v>0</v>
      </c>
      <c r="B59" s="0" t="n">
        <v>145</v>
      </c>
      <c r="C59" s="0" t="n">
        <v>151</v>
      </c>
      <c r="D59" s="0" t="s">
        <v>623</v>
      </c>
      <c r="E59" s="0" t="s">
        <v>631</v>
      </c>
      <c r="F59" s="0" t="n">
        <v>0</v>
      </c>
      <c r="G59" s="0" t="n">
        <v>0</v>
      </c>
      <c r="H59" s="0" t="str">
        <f aca="false">CONCATENATE("set_property PACKAGE_PIN ",D59," [ get_ports {PD1[",ROW()-2,"]} ]")</f>
        <v>set_property PACKAGE_PIN N18 [ get_ports {PD1[57]} ]</v>
      </c>
      <c r="I59" s="0" t="str">
        <f aca="false">CONCATENATE("set_property PACKAGE_PIN ",E59," [ get_ports {PD2[",ROW()-2,"]} ]")</f>
        <v>set_property PACKAGE_PIN P20 [ get_ports {PD2[57]} ]</v>
      </c>
    </row>
    <row r="60" customFormat="false" ht="15" hidden="false" customHeight="false" outlineLevel="0" collapsed="false">
      <c r="A60" s="0" t="n">
        <v>1</v>
      </c>
      <c r="B60" s="0" t="n">
        <v>145</v>
      </c>
      <c r="C60" s="0" t="n">
        <v>151</v>
      </c>
      <c r="D60" s="0" t="s">
        <v>809</v>
      </c>
      <c r="E60" s="0" t="s">
        <v>817</v>
      </c>
      <c r="F60" s="0" t="n">
        <v>0</v>
      </c>
      <c r="G60" s="0" t="n">
        <v>0</v>
      </c>
      <c r="H60" s="0" t="str">
        <f aca="false">CONCATENATE("set_property PACKAGE_PIN ",D60," [ get_ports {PD1[",ROW()-2,"]} ]")</f>
        <v>set_property PACKAGE_PIN E12 [ get_ports {PD1[58]} ]</v>
      </c>
      <c r="I60" s="0" t="str">
        <f aca="false">CONCATENATE("set_property PACKAGE_PIN ",E60," [ get_ports {PD2[",ROW()-2,"]} ]")</f>
        <v>set_property PACKAGE_PIN E13 [ get_ports {PD2[58]} ]</v>
      </c>
    </row>
    <row r="61" customFormat="false" ht="15" hidden="false" customHeight="false" outlineLevel="0" collapsed="false">
      <c r="A61" s="0" t="n">
        <v>0</v>
      </c>
      <c r="B61" s="0" t="n">
        <v>146</v>
      </c>
      <c r="C61" s="0" t="n">
        <v>152</v>
      </c>
      <c r="D61" s="0" t="s">
        <v>625</v>
      </c>
      <c r="E61" s="0" t="s">
        <v>633</v>
      </c>
      <c r="F61" s="0" t="n">
        <v>0</v>
      </c>
      <c r="G61" s="0" t="n">
        <v>0</v>
      </c>
      <c r="H61" s="0" t="str">
        <f aca="false">CONCATENATE("set_property PACKAGE_PIN ",D61," [ get_ports {PD1[",ROW()-2,"]} ]")</f>
        <v>set_property PACKAGE_PIN N19 [ get_ports {PD1[59]} ]</v>
      </c>
      <c r="I61" s="0" t="str">
        <f aca="false">CONCATENATE("set_property PACKAGE_PIN ",E61," [ get_ports {PD2[",ROW()-2,"]} ]")</f>
        <v>set_property PACKAGE_PIN P21 [ get_ports {PD2[59]} ]</v>
      </c>
    </row>
    <row r="62" customFormat="false" ht="15" hidden="false" customHeight="false" outlineLevel="0" collapsed="false">
      <c r="A62" s="0" t="n">
        <v>1</v>
      </c>
      <c r="B62" s="0" t="n">
        <v>146</v>
      </c>
      <c r="C62" s="0" t="n">
        <v>152</v>
      </c>
      <c r="D62" s="0" t="s">
        <v>811</v>
      </c>
      <c r="E62" s="0" t="s">
        <v>819</v>
      </c>
      <c r="F62" s="0" t="n">
        <v>0</v>
      </c>
      <c r="G62" s="0" t="n">
        <v>0</v>
      </c>
      <c r="H62" s="0" t="str">
        <f aca="false">CONCATENATE("set_property PACKAGE_PIN ",D62," [ get_ports {PD1[",ROW()-2,"]} ]")</f>
        <v>set_property PACKAGE_PIN E11 [ get_ports {PD1[60]} ]</v>
      </c>
      <c r="I62" s="0" t="str">
        <f aca="false">CONCATENATE("set_property PACKAGE_PIN ",E62," [ get_ports {PD2[",ROW()-2,"]} ]")</f>
        <v>set_property PACKAGE_PIN D13 [ get_ports {PD2[60]} ]</v>
      </c>
    </row>
    <row r="63" customFormat="false" ht="15" hidden="false" customHeight="false" outlineLevel="0" collapsed="false">
      <c r="A63" s="0" t="n">
        <v>0</v>
      </c>
      <c r="B63" s="0" t="n">
        <v>149</v>
      </c>
      <c r="C63" s="0" t="n">
        <v>155</v>
      </c>
      <c r="D63" s="0" t="s">
        <v>627</v>
      </c>
      <c r="E63" s="0" t="s">
        <v>636</v>
      </c>
      <c r="F63" s="0" t="n">
        <v>0</v>
      </c>
      <c r="G63" s="0" t="n">
        <v>0</v>
      </c>
      <c r="H63" s="0" t="str">
        <f aca="false">CONCATENATE("set_property PACKAGE_PIN ",D63," [ get_ports {PD1[",ROW()-2,"]} ]")</f>
        <v>set_property PACKAGE_PIN R25 [ get_ports {PD1[61]} ]</v>
      </c>
      <c r="I63" s="0" t="str">
        <f aca="false">CONCATENATE("set_property PACKAGE_PIN ",E63," [ get_ports {PD2[",ROW()-2,"]} ]")</f>
        <v>set_property PACKAGE_PIN T24 [ get_ports {PD2[61]} ]</v>
      </c>
    </row>
    <row r="64" customFormat="false" ht="15" hidden="false" customHeight="false" outlineLevel="0" collapsed="false">
      <c r="A64" s="0" t="n">
        <v>1</v>
      </c>
      <c r="B64" s="0" t="n">
        <v>149</v>
      </c>
      <c r="C64" s="0" t="n">
        <v>155</v>
      </c>
      <c r="D64" s="0" t="s">
        <v>813</v>
      </c>
      <c r="E64" s="0" t="s">
        <v>822</v>
      </c>
      <c r="F64" s="0" t="n">
        <v>0</v>
      </c>
      <c r="G64" s="0" t="n">
        <v>0</v>
      </c>
      <c r="H64" s="0" t="str">
        <f aca="false">CONCATENATE("set_property PACKAGE_PIN ",D64," [ get_ports {PD1[",ROW()-2,"]} ]")</f>
        <v>set_property PACKAGE_PIN C12 [ get_ports {PD1[62]} ]</v>
      </c>
      <c r="I64" s="0" t="str">
        <f aca="false">CONCATENATE("set_property PACKAGE_PIN ",E64," [ get_ports {PD2[",ROW()-2,"]} ]")</f>
        <v>set_property PACKAGE_PIN A12 [ get_ports {PD2[62]} ]</v>
      </c>
    </row>
    <row r="65" customFormat="false" ht="15" hidden="false" customHeight="false" outlineLevel="0" collapsed="false">
      <c r="A65" s="0" t="n">
        <v>0</v>
      </c>
      <c r="B65" s="0" t="n">
        <v>150</v>
      </c>
      <c r="C65" s="0" t="n">
        <v>156</v>
      </c>
      <c r="D65" s="0" t="s">
        <v>629</v>
      </c>
      <c r="E65" s="0" t="s">
        <v>638</v>
      </c>
      <c r="F65" s="0" t="n">
        <v>0</v>
      </c>
      <c r="G65" s="0" t="n">
        <v>0</v>
      </c>
      <c r="H65" s="0" t="str">
        <f aca="false">CONCATENATE("set_property PACKAGE_PIN ",D65," [ get_ports {PD1[",ROW()-2,"]} ]")</f>
        <v>set_property PACKAGE_PIN R26 [ get_ports {PD1[63]} ]</v>
      </c>
      <c r="I65" s="0" t="str">
        <f aca="false">CONCATENATE("set_property PACKAGE_PIN ",E65," [ get_ports {PD2[",ROW()-2,"]} ]")</f>
        <v>set_property PACKAGE_PIN T25 [ get_ports {PD2[63]} ]</v>
      </c>
    </row>
    <row r="66" customFormat="false" ht="15" hidden="false" customHeight="false" outlineLevel="0" collapsed="false">
      <c r="A66" s="0" t="n">
        <v>1</v>
      </c>
      <c r="B66" s="0" t="n">
        <v>150</v>
      </c>
      <c r="C66" s="0" t="n">
        <v>156</v>
      </c>
      <c r="D66" s="0" t="s">
        <v>815</v>
      </c>
      <c r="E66" s="0" t="s">
        <v>824</v>
      </c>
      <c r="F66" s="0" t="n">
        <v>0</v>
      </c>
      <c r="G66" s="0" t="n">
        <v>0</v>
      </c>
      <c r="H66" s="0" t="str">
        <f aca="false">CONCATENATE("set_property PACKAGE_PIN ",D66," [ get_ports {PD1[",ROW()-2,"]} ]")</f>
        <v>set_property PACKAGE_PIN B11 [ get_ports {PD1[64]} ]</v>
      </c>
      <c r="I66" s="0" t="str">
        <f aca="false">CONCATENATE("set_property PACKAGE_PIN ",E66," [ get_ports {PD2[",ROW()-2,"]} ]")</f>
        <v>set_property PACKAGE_PIN B12 [ get_ports {PD2[64]} ]</v>
      </c>
    </row>
    <row r="67" customFormat="false" ht="15" hidden="false" customHeight="false" outlineLevel="0" collapsed="false">
      <c r="A67" s="0" t="n">
        <v>0</v>
      </c>
      <c r="B67" s="0" t="n">
        <v>157</v>
      </c>
      <c r="C67" s="0" t="n">
        <v>163</v>
      </c>
      <c r="D67" s="0" t="s">
        <v>640</v>
      </c>
      <c r="E67" s="0" t="s">
        <v>649</v>
      </c>
      <c r="F67" s="0" t="n">
        <v>0</v>
      </c>
      <c r="G67" s="0" t="n">
        <v>0</v>
      </c>
      <c r="H67" s="0" t="str">
        <f aca="false">CONCATENATE("set_property PACKAGE_PIN ",D67," [ get_ports {PD1[",ROW()-2,"]} ]")</f>
        <v>set_property PACKAGE_PIN R20 [ get_ports {PD1[65]} ]</v>
      </c>
      <c r="I67" s="0" t="str">
        <f aca="false">CONCATENATE("set_property PACKAGE_PIN ",E67," [ get_ports {PD2[",ROW()-2,"]} ]")</f>
        <v>set_property PACKAGE_PIN N17 [ get_ports {PD2[65]} ]</v>
      </c>
    </row>
    <row r="68" customFormat="false" ht="15" hidden="false" customHeight="false" outlineLevel="0" collapsed="false">
      <c r="A68" s="0" t="n">
        <v>1</v>
      </c>
      <c r="B68" s="0" t="n">
        <v>157</v>
      </c>
      <c r="C68" s="0" t="n">
        <v>163</v>
      </c>
      <c r="D68" s="0" t="s">
        <v>826</v>
      </c>
      <c r="E68" s="0" t="s">
        <v>835</v>
      </c>
      <c r="F68" s="0" t="n">
        <v>0</v>
      </c>
      <c r="G68" s="0" t="n">
        <v>0</v>
      </c>
      <c r="H68" s="0" t="str">
        <f aca="false">CONCATENATE("set_property PACKAGE_PIN ",D68," [ get_ports {PD1[",ROW()-2,"]} ]")</f>
        <v>set_property PACKAGE_PIN F13 [ get_ports {PD1[66]} ]</v>
      </c>
      <c r="I68" s="0" t="str">
        <f aca="false">CONCATENATE("set_property PACKAGE_PIN ",E68," [ get_ports {PD2[",ROW()-2,"]} ]")</f>
        <v>set_property PACKAGE_PIN F17 [ get_ports {PD2[66]} ]</v>
      </c>
    </row>
    <row r="69" customFormat="false" ht="15" hidden="false" customHeight="false" outlineLevel="0" collapsed="false">
      <c r="A69" s="0" t="n">
        <v>0</v>
      </c>
      <c r="B69" s="0" t="n">
        <v>158</v>
      </c>
      <c r="C69" s="0" t="n">
        <v>164</v>
      </c>
      <c r="D69" s="0" t="s">
        <v>642</v>
      </c>
      <c r="E69" s="0" t="s">
        <v>651</v>
      </c>
      <c r="F69" s="0" t="n">
        <v>0</v>
      </c>
      <c r="G69" s="0" t="n">
        <v>0</v>
      </c>
      <c r="H69" s="0" t="str">
        <f aca="false">CONCATENATE("set_property PACKAGE_PIN ",D69," [ get_ports {PD1[",ROW()-2,"]} ]")</f>
        <v>set_property PACKAGE_PIN R21 [ get_ports {PD1[67]} ]</v>
      </c>
      <c r="I69" s="0" t="str">
        <f aca="false">CONCATENATE("set_property PACKAGE_PIN ",E69," [ get_ports {PD2[",ROW()-2,"]} ]")</f>
        <v>set_property PACKAGE_PIN P19 [ get_ports {PD2[67]} ]</v>
      </c>
    </row>
    <row r="70" customFormat="false" ht="15" hidden="false" customHeight="false" outlineLevel="0" collapsed="false">
      <c r="A70" s="0" t="n">
        <v>1</v>
      </c>
      <c r="B70" s="0" t="n">
        <v>158</v>
      </c>
      <c r="C70" s="0" t="n">
        <v>164</v>
      </c>
      <c r="D70" s="0" t="s">
        <v>828</v>
      </c>
      <c r="E70" s="0" t="s">
        <v>837</v>
      </c>
      <c r="F70" s="0" t="n">
        <v>0</v>
      </c>
      <c r="G70" s="0" t="n">
        <v>0</v>
      </c>
      <c r="H70" s="0" t="str">
        <f aca="false">CONCATENATE("set_property PACKAGE_PIN ",D70," [ get_ports {PD1[",ROW()-2,"]} ]")</f>
        <v>set_property PACKAGE_PIN F12 [ get_ports {PD1[68]} ]</v>
      </c>
      <c r="I70" s="0" t="str">
        <f aca="false">CONCATENATE("set_property PACKAGE_PIN ",E70," [ get_ports {PD2[",ROW()-2,"]} ]")</f>
        <v>set_property PACKAGE_PIN G15 [ get_ports {PD2[68]} ]</v>
      </c>
    </row>
    <row r="71" customFormat="false" ht="15" hidden="false" customHeight="false" outlineLevel="0" collapsed="false">
      <c r="A71" s="0" t="n">
        <v>0</v>
      </c>
      <c r="B71" s="0" t="n">
        <v>161</v>
      </c>
      <c r="C71" s="0" t="n">
        <v>167</v>
      </c>
      <c r="D71" s="0" t="s">
        <v>645</v>
      </c>
      <c r="E71" s="0" t="s">
        <v>653</v>
      </c>
      <c r="F71" s="0" t="n">
        <v>0</v>
      </c>
      <c r="G71" s="0" t="n">
        <v>0</v>
      </c>
      <c r="H71" s="0" t="str">
        <f aca="false">CONCATENATE("set_property PACKAGE_PIN ",D71," [ get_ports {PD1[",ROW()-2,"]} ]")</f>
        <v>set_property PACKAGE_PIN T23 [ get_ports {PD1[69]} ]</v>
      </c>
      <c r="I71" s="0" t="str">
        <f aca="false">CONCATENATE("set_property PACKAGE_PIN ",E71," [ get_ports {PD2[",ROW()-2,"]} ]")</f>
        <v>set_property PACKAGE_PIN T22 [ get_ports {PD2[69]} ]</v>
      </c>
    </row>
    <row r="72" customFormat="false" ht="15" hidden="false" customHeight="false" outlineLevel="0" collapsed="false">
      <c r="A72" s="0" t="n">
        <v>1</v>
      </c>
      <c r="B72" s="0" t="n">
        <v>161</v>
      </c>
      <c r="C72" s="0" t="n">
        <v>167</v>
      </c>
      <c r="D72" s="0" t="s">
        <v>831</v>
      </c>
      <c r="E72" s="0" t="s">
        <v>839</v>
      </c>
      <c r="F72" s="0" t="n">
        <v>0</v>
      </c>
      <c r="G72" s="0" t="n">
        <v>0</v>
      </c>
      <c r="H72" s="0" t="str">
        <f aca="false">CONCATENATE("set_property PACKAGE_PIN ",D72," [ get_ports {PD1[",ROW()-2,"]} ]")</f>
        <v>set_property PACKAGE_PIN C13 [ get_ports {PD1[70]} ]</v>
      </c>
      <c r="I72" s="0" t="str">
        <f aca="false">CONCATENATE("set_property PACKAGE_PIN ",E72," [ get_ports {PD2[",ROW()-2,"]} ]")</f>
        <v>set_property PACKAGE_PIN A14 [ get_ports {PD2[70]} ]</v>
      </c>
    </row>
    <row r="73" customFormat="false" ht="15" hidden="false" customHeight="false" outlineLevel="0" collapsed="false">
      <c r="A73" s="0" t="n">
        <v>0</v>
      </c>
      <c r="B73" s="0" t="n">
        <v>162</v>
      </c>
      <c r="C73" s="0" t="n">
        <v>168</v>
      </c>
      <c r="D73" s="0" t="s">
        <v>647</v>
      </c>
      <c r="E73" s="0" t="s">
        <v>655</v>
      </c>
      <c r="F73" s="0" t="n">
        <v>0</v>
      </c>
      <c r="G73" s="0" t="n">
        <v>0</v>
      </c>
      <c r="H73" s="0" t="str">
        <f aca="false">CONCATENATE("set_property PACKAGE_PIN ",D73," [ get_ports {PD1[",ROW()-2,"]} ]")</f>
        <v>set_property PACKAGE_PIN R23 [ get_ports {PD1[71]} ]</v>
      </c>
      <c r="I73" s="0" t="str">
        <f aca="false">CONCATENATE("set_property PACKAGE_PIN ",E73," [ get_ports {PD2[",ROW()-2,"]} ]")</f>
        <v>set_property PACKAGE_PIN R22 [ get_ports {PD2[71]} ]</v>
      </c>
    </row>
    <row r="74" customFormat="false" ht="15" hidden="false" customHeight="false" outlineLevel="0" collapsed="false">
      <c r="A74" s="0" t="n">
        <v>1</v>
      </c>
      <c r="B74" s="0" t="n">
        <v>162</v>
      </c>
      <c r="C74" s="0" t="n">
        <v>168</v>
      </c>
      <c r="D74" s="0" t="s">
        <v>833</v>
      </c>
      <c r="E74" s="0" t="s">
        <v>841</v>
      </c>
      <c r="F74" s="0" t="n">
        <v>0</v>
      </c>
      <c r="G74" s="0" t="n">
        <v>0</v>
      </c>
      <c r="H74" s="0" t="str">
        <f aca="false">CONCATENATE("set_property PACKAGE_PIN ",D74," [ get_ports {PD1[",ROW()-2,"]} ]")</f>
        <v>set_property PACKAGE_PIN A13 [ get_ports {PD1[72]} ]</v>
      </c>
      <c r="I74" s="0" t="str">
        <f aca="false">CONCATENATE("set_property PACKAGE_PIN ",E74," [ get_ports {PD2[",ROW()-2,"]} ]")</f>
        <v>set_property PACKAGE_PIN C14 [ get_ports {PD2[72]} ]</v>
      </c>
    </row>
    <row r="75" customFormat="false" ht="15" hidden="false" customHeight="false" outlineLevel="0" collapsed="false">
      <c r="A75" s="0" t="n">
        <v>0</v>
      </c>
      <c r="B75" s="0" t="n">
        <v>169</v>
      </c>
      <c r="C75" s="0" t="n">
        <v>175</v>
      </c>
      <c r="D75" s="0" t="s">
        <v>657</v>
      </c>
      <c r="E75" s="0" t="s">
        <v>669</v>
      </c>
      <c r="F75" s="0" t="n">
        <v>0</v>
      </c>
      <c r="G75" s="0" t="n">
        <v>0</v>
      </c>
      <c r="H75" s="0" t="str">
        <f aca="false">CONCATENATE("set_property PACKAGE_PIN ",D75," [ get_ports {PD1[",ROW()-2,"]} ]")</f>
        <v>set_property PACKAGE_PIN R17 [ get_ports {PD1[73]} ]</v>
      </c>
      <c r="I75" s="0" t="str">
        <f aca="false">CONCATENATE("set_property PACKAGE_PIN ",E75," [ get_ports {PD2[",ROW()-2,"]} ]")</f>
        <v>set_property PACKAGE_PIN P16 [ get_ports {PD2[73]} ]</v>
      </c>
    </row>
    <row r="76" customFormat="false" ht="15" hidden="false" customHeight="false" outlineLevel="0" collapsed="false">
      <c r="A76" s="0" t="n">
        <v>1</v>
      </c>
      <c r="B76" s="0" t="n">
        <v>169</v>
      </c>
      <c r="C76" s="0" t="n">
        <v>175</v>
      </c>
      <c r="D76" s="0" t="s">
        <v>843</v>
      </c>
      <c r="E76" s="0" t="s">
        <v>855</v>
      </c>
      <c r="F76" s="0" t="n">
        <v>0</v>
      </c>
      <c r="G76" s="0" t="n">
        <v>0</v>
      </c>
      <c r="H76" s="0" t="str">
        <f aca="false">CONCATENATE("set_property PACKAGE_PIN ",D76," [ get_ports {PD1[",ROW()-2,"]} ]")</f>
        <v>set_property PACKAGE_PIN H18 [ get_ports {PD1[74]} ]</v>
      </c>
      <c r="I76" s="0" t="str">
        <f aca="false">CONCATENATE("set_property PACKAGE_PIN ",E76," [ get_ports {PD2[",ROW()-2,"]} ]")</f>
        <v>set_property PACKAGE_PIN J15 [ get_ports {PD2[74]} ]</v>
      </c>
    </row>
    <row r="77" customFormat="false" ht="15" hidden="false" customHeight="false" outlineLevel="0" collapsed="false">
      <c r="A77" s="0" t="n">
        <v>0</v>
      </c>
      <c r="B77" s="0" t="n">
        <v>170</v>
      </c>
      <c r="C77" s="0" t="n">
        <v>176</v>
      </c>
      <c r="D77" s="0" t="s">
        <v>659</v>
      </c>
      <c r="E77" s="0" t="s">
        <v>671</v>
      </c>
      <c r="F77" s="0" t="n">
        <v>0</v>
      </c>
      <c r="G77" s="0" t="n">
        <v>0</v>
      </c>
      <c r="H77" s="0" t="str">
        <f aca="false">CONCATENATE("set_property PACKAGE_PIN ",D77," [ get_ports {PD1[",ROW()-2,"]} ]")</f>
        <v>set_property PACKAGE_PIN P18 [ get_ports {PD1[75]} ]</v>
      </c>
      <c r="I77" s="0" t="str">
        <f aca="false">CONCATENATE("set_property PACKAGE_PIN ",E77," [ get_ports {PD2[",ROW()-2,"]} ]")</f>
        <v>set_property PACKAGE_PIN N16 [ get_ports {PD2[75]} ]</v>
      </c>
    </row>
    <row r="78" customFormat="false" ht="15" hidden="false" customHeight="false" outlineLevel="0" collapsed="false">
      <c r="A78" s="0" t="n">
        <v>1</v>
      </c>
      <c r="B78" s="0" t="n">
        <v>170</v>
      </c>
      <c r="C78" s="0" t="n">
        <v>176</v>
      </c>
      <c r="D78" s="0" t="s">
        <v>845</v>
      </c>
      <c r="E78" s="0" t="s">
        <v>857</v>
      </c>
      <c r="F78" s="0" t="n">
        <v>0</v>
      </c>
      <c r="G78" s="0" t="n">
        <v>0</v>
      </c>
      <c r="H78" s="0" t="str">
        <f aca="false">CONCATENATE("set_property PACKAGE_PIN ",D78," [ get_ports {PD1[",ROW()-2,"]} ]")</f>
        <v>set_property PACKAGE_PIN G16 [ get_ports {PD1[76]} ]</v>
      </c>
      <c r="I78" s="0" t="str">
        <f aca="false">CONCATENATE("set_property PACKAGE_PIN ",E78," [ get_ports {PD2[",ROW()-2,"]} ]")</f>
        <v>set_property PACKAGE_PIN G21 [ get_ports {PD2[76]} ]</v>
      </c>
    </row>
    <row r="79" customFormat="false" ht="15" hidden="false" customHeight="false" outlineLevel="0" collapsed="false">
      <c r="A79" s="0" t="n">
        <v>0</v>
      </c>
      <c r="B79" s="0" t="n">
        <v>171</v>
      </c>
      <c r="C79" s="0" t="n">
        <v>177</v>
      </c>
      <c r="D79" s="0" t="s">
        <v>661</v>
      </c>
      <c r="E79" s="0" t="s">
        <v>673</v>
      </c>
      <c r="F79" s="0" t="n">
        <v>0</v>
      </c>
      <c r="G79" s="0" t="n">
        <v>0</v>
      </c>
      <c r="H79" s="0" t="str">
        <f aca="false">CONCATENATE("set_property PACKAGE_PIN ",D79," [ get_ports {PD1[",ROW()-2,"]} ]")</f>
        <v>set_property PACKAGE_PIN R18 [ get_ports {PD1[77]} ]</v>
      </c>
      <c r="I79" s="0" t="str">
        <f aca="false">CONCATENATE("set_property PACKAGE_PIN ",E79," [ get_ports {PD2[",ROW()-2,"]} ]")</f>
        <v>set_property PACKAGE_PIN R16 [ get_ports {PD2[77]} ]</v>
      </c>
    </row>
    <row r="80" customFormat="false" ht="15" hidden="false" customHeight="false" outlineLevel="0" collapsed="false">
      <c r="A80" s="0" t="n">
        <v>1</v>
      </c>
      <c r="B80" s="0" t="n">
        <v>171</v>
      </c>
      <c r="C80" s="0" t="n">
        <v>177</v>
      </c>
      <c r="D80" s="0" t="s">
        <v>847</v>
      </c>
      <c r="E80" s="0" t="s">
        <v>859</v>
      </c>
      <c r="F80" s="0" t="n">
        <v>0</v>
      </c>
      <c r="G80" s="0" t="n">
        <v>0</v>
      </c>
      <c r="H80" s="0" t="str">
        <f aca="false">CONCATENATE("set_property PACKAGE_PIN ",D80," [ get_ports {PD1[",ROW()-2,"]} ]")</f>
        <v>set_property PACKAGE_PIN H16 [ get_ports {PD1[78]} ]</v>
      </c>
      <c r="I80" s="0" t="str">
        <f aca="false">CONCATENATE("set_property PACKAGE_PIN ",E80," [ get_ports {PD2[",ROW()-2,"]} ]")</f>
        <v>set_property PACKAGE_PIN H17 [ get_ports {PD2[78]} ]</v>
      </c>
    </row>
    <row r="81" customFormat="false" ht="15" hidden="false" customHeight="false" outlineLevel="0" collapsed="false">
      <c r="A81" s="0" t="n">
        <v>0</v>
      </c>
      <c r="B81" s="0" t="n">
        <v>172</v>
      </c>
      <c r="C81" s="0" t="n">
        <v>178</v>
      </c>
      <c r="D81" s="0" t="s">
        <v>663</v>
      </c>
      <c r="E81" s="0" t="s">
        <v>675</v>
      </c>
      <c r="F81" s="0" t="n">
        <v>0</v>
      </c>
      <c r="G81" s="0" t="n">
        <v>0</v>
      </c>
      <c r="H81" s="0" t="str">
        <f aca="false">CONCATENATE("set_property PACKAGE_PIN ",D81," [ get_ports {PD1[",ROW()-2,"]} ]")</f>
        <v>set_property PACKAGE_PIN T17 [ get_ports {PD1[79]} ]</v>
      </c>
      <c r="I81" s="0" t="str">
        <f aca="false">CONCATENATE("set_property PACKAGE_PIN ",E81," [ get_ports {PD2[",ROW()-2,"]} ]")</f>
        <v>set_property PACKAGE_PIN U17 [ get_ports {PD2[79]} ]</v>
      </c>
    </row>
    <row r="82" customFormat="false" ht="15" hidden="false" customHeight="false" outlineLevel="0" collapsed="false">
      <c r="A82" s="0" t="n">
        <v>1</v>
      </c>
      <c r="B82" s="0" t="n">
        <v>172</v>
      </c>
      <c r="C82" s="0" t="n">
        <v>178</v>
      </c>
      <c r="D82" s="0" t="s">
        <v>849</v>
      </c>
      <c r="E82" s="0" t="s">
        <v>861</v>
      </c>
      <c r="F82" s="0" t="n">
        <v>0</v>
      </c>
      <c r="G82" s="0" t="n">
        <v>0</v>
      </c>
      <c r="H82" s="0" t="str">
        <f aca="false">CONCATENATE("set_property PACKAGE_PIN ",D82," [ get_ports {PD1[",ROW()-2,"]} ]")</f>
        <v>set_property PACKAGE_PIN D16 [ get_ports {PD1[80]} ]</v>
      </c>
      <c r="I82" s="0" t="str">
        <f aca="false">CONCATENATE("set_property PACKAGE_PIN ",E82," [ get_ports {PD2[",ROW()-2,"]} ]")</f>
        <v>set_property PACKAGE_PIN B16 [ get_ports {PD2[80]} ]</v>
      </c>
    </row>
    <row r="83" customFormat="false" ht="15" hidden="false" customHeight="false" outlineLevel="0" collapsed="false">
      <c r="A83" s="0" t="n">
        <v>0</v>
      </c>
      <c r="B83" s="0" t="n">
        <v>173</v>
      </c>
      <c r="C83" s="0" t="n">
        <v>179</v>
      </c>
      <c r="D83" s="0" t="s">
        <v>665</v>
      </c>
      <c r="E83" s="0" t="s">
        <v>677</v>
      </c>
      <c r="F83" s="0" t="n">
        <v>0</v>
      </c>
      <c r="G83" s="0" t="n">
        <v>0</v>
      </c>
      <c r="H83" s="0" t="str">
        <f aca="false">CONCATENATE("set_property PACKAGE_PIN ",D83," [ get_ports {PD1[",ROW()-2,"]} ]")</f>
        <v>set_property PACKAGE_PIN U20 [ get_ports {PD1[81]} ]</v>
      </c>
      <c r="I83" s="0" t="str">
        <f aca="false">CONCATENATE("set_property PACKAGE_PIN ",E83," [ get_ports {PD2[",ROW()-2,"]} ]")</f>
        <v>set_property PACKAGE_PIN T18 [ get_ports {PD2[81]} ]</v>
      </c>
    </row>
    <row r="84" customFormat="false" ht="15" hidden="false" customHeight="false" outlineLevel="0" collapsed="false">
      <c r="A84" s="0" t="n">
        <v>1</v>
      </c>
      <c r="B84" s="0" t="n">
        <v>173</v>
      </c>
      <c r="C84" s="0" t="n">
        <v>179</v>
      </c>
      <c r="D84" s="0" t="s">
        <v>851</v>
      </c>
      <c r="E84" s="0" t="s">
        <v>863</v>
      </c>
      <c r="F84" s="0" t="n">
        <v>0</v>
      </c>
      <c r="G84" s="0" t="n">
        <v>0</v>
      </c>
      <c r="H84" s="0" t="str">
        <f aca="false">CONCATENATE("set_property PACKAGE_PIN ",D84," [ get_ports {PD1[",ROW()-2,"]} ]")</f>
        <v>set_property PACKAGE_PIN B15 [ get_ports {PD1[82]} ]</v>
      </c>
      <c r="I84" s="0" t="str">
        <f aca="false">CONCATENATE("set_property PACKAGE_PIN ",E84," [ get_ports {PD2[",ROW()-2,"]} ]")</f>
        <v>set_property PACKAGE_PIN D15 [ get_ports {PD2[82]} ]</v>
      </c>
    </row>
    <row r="85" customFormat="false" ht="15" hidden="false" customHeight="false" outlineLevel="0" collapsed="false">
      <c r="A85" s="0" t="n">
        <v>0</v>
      </c>
      <c r="B85" s="0" t="n">
        <v>174</v>
      </c>
      <c r="C85" s="0" t="n">
        <v>180</v>
      </c>
      <c r="D85" s="0" t="s">
        <v>667</v>
      </c>
      <c r="E85" s="0" t="s">
        <v>679</v>
      </c>
      <c r="F85" s="0" t="n">
        <v>0</v>
      </c>
      <c r="G85" s="0" t="n">
        <v>0</v>
      </c>
      <c r="H85" s="0" t="str">
        <f aca="false">CONCATENATE("set_property PACKAGE_PIN ",D85," [ get_ports {PD1[",ROW()-2,"]} ]")</f>
        <v>set_property PACKAGE_PIN T20 [ get_ports {PD1[83]} ]</v>
      </c>
      <c r="I85" s="0" t="str">
        <f aca="false">CONCATENATE("set_property PACKAGE_PIN ",E85," [ get_ports {PD2[",ROW()-2,"]} ]")</f>
        <v>set_property PACKAGE_PIN T19 [ get_ports {PD2[83]} ]</v>
      </c>
    </row>
    <row r="86" customFormat="false" ht="15" hidden="false" customHeight="false" outlineLevel="0" collapsed="false">
      <c r="A86" s="0" t="n">
        <v>1</v>
      </c>
      <c r="B86" s="0" t="n">
        <v>174</v>
      </c>
      <c r="C86" s="0" t="n">
        <v>180</v>
      </c>
      <c r="D86" s="0" t="s">
        <v>853</v>
      </c>
      <c r="E86" s="0" t="s">
        <v>865</v>
      </c>
      <c r="F86" s="0" t="n">
        <v>0</v>
      </c>
      <c r="G86" s="0" t="n">
        <v>0</v>
      </c>
      <c r="H86" s="0" t="str">
        <f aca="false">CONCATENATE("set_property PACKAGE_PIN ",D86," [ get_ports {PD1[",ROW()-2,"]} ]")</f>
        <v>set_property PACKAGE_PIN B14 [ get_ports {PD1[84]} ]</v>
      </c>
      <c r="I86" s="0" t="str">
        <f aca="false">CONCATENATE("set_property PACKAGE_PIN ",E86," [ get_ports {PD2[",ROW()-2,"]} ]")</f>
        <v>set_property PACKAGE_PIN A15 [ get_ports {PD2[84]} ]</v>
      </c>
    </row>
    <row r="87" customFormat="false" ht="15" hidden="false" customHeight="false" outlineLevel="0" collapsed="false">
      <c r="A87" s="0" t="n">
        <v>1</v>
      </c>
      <c r="B87" s="0" t="n">
        <v>1</v>
      </c>
      <c r="C87" s="0" t="n">
        <v>7</v>
      </c>
      <c r="D87" s="0" t="s">
        <v>397</v>
      </c>
      <c r="E87" s="0" t="s">
        <v>409</v>
      </c>
      <c r="F87" s="0" t="n">
        <v>1</v>
      </c>
      <c r="G87" s="0" t="n">
        <v>1</v>
      </c>
      <c r="H87" s="0" t="str">
        <f aca="false">CONCATENATE("set_property PACKAGE_PIN ",D87," [ get_ports {PD1[",ROW()-87,"]} ]")</f>
        <v>set_property PACKAGE_PIN J16 [ get_ports {PD1[0]} ]</v>
      </c>
      <c r="I87" s="0" t="str">
        <f aca="false">CONCATENATE("set_property PACKAGE_PIN ",E87," [ get_ports {PD2[",ROW()-87,"]} ]")</f>
        <v>set_property PACKAGE_PIN L19 [ get_ports {PD2[0]} ]</v>
      </c>
    </row>
    <row r="88" customFormat="false" ht="15" hidden="false" customHeight="false" outlineLevel="0" collapsed="false">
      <c r="A88" s="0" t="n">
        <v>1</v>
      </c>
      <c r="B88" s="0" t="n">
        <v>2</v>
      </c>
      <c r="C88" s="0" t="n">
        <v>8</v>
      </c>
      <c r="D88" s="0" t="s">
        <v>399</v>
      </c>
      <c r="E88" s="0" t="s">
        <v>395</v>
      </c>
      <c r="F88" s="0" t="n">
        <v>1</v>
      </c>
      <c r="G88" s="0" t="n">
        <v>1</v>
      </c>
      <c r="H88" s="0" t="str">
        <f aca="false">CONCATENATE("set_property PACKAGE_PIN ",D88," [ get_ports {PD1[",ROW()-87,"]} ]")</f>
        <v>set_property PACKAGE_PIN K16 [ get_ports {PD1[1]} ]</v>
      </c>
      <c r="I88" s="0" t="str">
        <f aca="false">CONCATENATE("set_property PACKAGE_PIN ",E88," [ get_ports {PD2[",ROW()-87,"]} ]")</f>
        <v>set_property PACKAGE_PIN L17 [ get_ports {PD2[1]} ]</v>
      </c>
    </row>
    <row r="89" customFormat="false" ht="15" hidden="false" customHeight="false" outlineLevel="0" collapsed="false">
      <c r="A89" s="0" t="n">
        <v>1</v>
      </c>
      <c r="B89" s="0" t="n">
        <v>3</v>
      </c>
      <c r="C89" s="0" t="n">
        <v>9</v>
      </c>
      <c r="D89" s="0" t="s">
        <v>411</v>
      </c>
      <c r="E89" s="0" t="s">
        <v>407</v>
      </c>
      <c r="F89" s="0" t="n">
        <v>1</v>
      </c>
      <c r="G89" s="0" t="n">
        <v>1</v>
      </c>
      <c r="H89" s="0" t="str">
        <f aca="false">CONCATENATE("set_property PACKAGE_PIN ",D89," [ get_ports {PD1[",ROW()-87,"]} ]")</f>
        <v>set_property PACKAGE_PIN L18 [ get_ports {PD1[2]} ]</v>
      </c>
      <c r="I89" s="0" t="str">
        <f aca="false">CONCATENATE("set_property PACKAGE_PIN ",E89," [ get_ports {PD2[",ROW()-87,"]} ]")</f>
        <v>set_property PACKAGE_PIN M17 [ get_ports {PD2[2]} ]</v>
      </c>
    </row>
    <row r="90" customFormat="false" ht="15" hidden="false" customHeight="false" outlineLevel="0" collapsed="false">
      <c r="A90" s="0" t="n">
        <v>1</v>
      </c>
      <c r="B90" s="0" t="n">
        <v>4</v>
      </c>
      <c r="C90" s="0" t="n">
        <v>10</v>
      </c>
      <c r="D90" s="0" t="s">
        <v>487</v>
      </c>
      <c r="E90" s="0" t="s">
        <v>499</v>
      </c>
      <c r="F90" s="0" t="n">
        <v>1</v>
      </c>
      <c r="G90" s="0" t="n">
        <v>1</v>
      </c>
      <c r="H90" s="0" t="str">
        <f aca="false">CONCATENATE("set_property PACKAGE_PIN ",D90," [ get_ports {PD1[",ROW()-87,"]} ]")</f>
        <v>set_property PACKAGE_PIN C26 [ get_ports {PD1[3]} ]</v>
      </c>
      <c r="I90" s="0" t="str">
        <f aca="false">CONCATENATE("set_property PACKAGE_PIN ",E90," [ get_ports {PD2[",ROW()-87,"]} ]")</f>
        <v>set_property PACKAGE_PIN C24 [ get_ports {PD2[3]} ]</v>
      </c>
    </row>
    <row r="91" customFormat="false" ht="15" hidden="false" customHeight="false" outlineLevel="0" collapsed="false">
      <c r="A91" s="0" t="n">
        <v>1</v>
      </c>
      <c r="B91" s="0" t="n">
        <v>5</v>
      </c>
      <c r="C91" s="0" t="n">
        <v>11</v>
      </c>
      <c r="D91" s="0" t="s">
        <v>509</v>
      </c>
      <c r="E91" s="0" t="s">
        <v>519</v>
      </c>
      <c r="F91" s="0" t="n">
        <v>1</v>
      </c>
      <c r="G91" s="0" t="n">
        <v>1</v>
      </c>
      <c r="H91" s="0" t="str">
        <f aca="false">CONCATENATE("set_property PACKAGE_PIN ",D91," [ get_ports {PD1[",ROW()-87,"]} ]")</f>
        <v>set_property PACKAGE_PIN D26 [ get_ports {PD1[4]} ]</v>
      </c>
      <c r="I91" s="0" t="str">
        <f aca="false">CONCATENATE("set_property PACKAGE_PIN ",E91," [ get_ports {PD2[",ROW()-87,"]} ]")</f>
        <v>set_property PACKAGE_PIN E25 [ get_ports {PD2[4]} ]</v>
      </c>
    </row>
    <row r="92" customFormat="false" ht="15" hidden="false" customHeight="false" outlineLevel="0" collapsed="false">
      <c r="A92" s="0" t="n">
        <v>1</v>
      </c>
      <c r="B92" s="0" t="n">
        <v>6</v>
      </c>
      <c r="C92" s="0" t="n">
        <v>12</v>
      </c>
      <c r="D92" s="0" t="s">
        <v>497</v>
      </c>
      <c r="E92" s="0" t="s">
        <v>507</v>
      </c>
      <c r="F92" s="0" t="n">
        <v>1</v>
      </c>
      <c r="G92" s="0" t="n">
        <v>1</v>
      </c>
      <c r="H92" s="0" t="str">
        <f aca="false">CONCATENATE("set_property PACKAGE_PIN ",D92," [ get_ports {PD1[",ROW()-87,"]} ]")</f>
        <v>set_property PACKAGE_PIN D24 [ get_ports {PD1[5]} ]</v>
      </c>
      <c r="I92" s="0" t="str">
        <f aca="false">CONCATENATE("set_property PACKAGE_PIN ",E92," [ get_ports {PD2[",ROW()-87,"]} ]")</f>
        <v>set_property PACKAGE_PIN D25 [ get_ports {PD2[5]} ]</v>
      </c>
    </row>
    <row r="93" customFormat="false" ht="15" hidden="false" customHeight="false" outlineLevel="0" collapsed="false">
      <c r="A93" s="0" t="n">
        <v>1</v>
      </c>
      <c r="B93" s="0" t="n">
        <v>13</v>
      </c>
      <c r="C93" s="0" t="n">
        <v>19</v>
      </c>
      <c r="D93" s="0" t="s">
        <v>419</v>
      </c>
      <c r="E93" s="0" t="s">
        <v>530</v>
      </c>
      <c r="F93" s="0" t="n">
        <v>1</v>
      </c>
      <c r="G93" s="0" t="n">
        <v>1</v>
      </c>
      <c r="H93" s="0" t="str">
        <f aca="false">CONCATENATE("set_property PACKAGE_PIN ",D93," [ get_ports {PD1[",ROW()-87,"]} ]")</f>
        <v>set_property PACKAGE_PIN M16 [ get_ports {PD1[6]} ]</v>
      </c>
      <c r="I93" s="0" t="str">
        <f aca="false">CONCATENATE("set_property PACKAGE_PIN ",E93," [ get_ports {PD2[",ROW()-87,"]} ]")</f>
        <v>set_property PACKAGE_PIN G24 [ get_ports {PD2[6]} ]</v>
      </c>
    </row>
    <row r="94" customFormat="false" ht="15" hidden="false" customHeight="false" outlineLevel="0" collapsed="false">
      <c r="A94" s="0" t="n">
        <v>1</v>
      </c>
      <c r="B94" s="0" t="n">
        <v>14</v>
      </c>
      <c r="C94" s="0" t="n">
        <v>20</v>
      </c>
      <c r="D94" s="0" t="s">
        <v>421</v>
      </c>
      <c r="E94" s="0" t="s">
        <v>532</v>
      </c>
      <c r="F94" s="0" t="n">
        <v>1</v>
      </c>
      <c r="G94" s="0" t="n">
        <v>1</v>
      </c>
      <c r="H94" s="0" t="str">
        <f aca="false">CONCATENATE("set_property PACKAGE_PIN ",D94," [ get_ports {PD1[",ROW()-87,"]} ]")</f>
        <v>set_property PACKAGE_PIN K15 [ get_ports {PD1[7]} ]</v>
      </c>
      <c r="I94" s="0" t="str">
        <f aca="false">CONCATENATE("set_property PACKAGE_PIN ",E94," [ get_ports {PD2[",ROW()-87,"]} ]")</f>
        <v>set_property PACKAGE_PIN J18 [ get_ports {PD2[7]} ]</v>
      </c>
    </row>
    <row r="95" customFormat="false" ht="15" hidden="false" customHeight="false" outlineLevel="0" collapsed="false">
      <c r="A95" s="0" t="n">
        <v>1</v>
      </c>
      <c r="B95" s="0" t="n">
        <v>17</v>
      </c>
      <c r="C95" s="0" t="n">
        <v>23</v>
      </c>
      <c r="D95" s="0" t="s">
        <v>528</v>
      </c>
      <c r="E95" s="0" t="s">
        <v>536</v>
      </c>
      <c r="F95" s="0" t="n">
        <v>1</v>
      </c>
      <c r="G95" s="0" t="n">
        <v>1</v>
      </c>
      <c r="H95" s="0" t="str">
        <f aca="false">CONCATENATE("set_property PACKAGE_PIN ",D95," [ get_ports {PD1[",ROW()-87,"]} ]")</f>
        <v>set_property PACKAGE_PIN F23 [ get_ports {PD1[8]} ]</v>
      </c>
      <c r="I95" s="0" t="str">
        <f aca="false">CONCATENATE("set_property PACKAGE_PIN ",E95," [ get_ports {PD2[",ROW()-87,"]} ]")</f>
        <v>set_property PACKAGE_PIN F25 [ get_ports {PD2[8]} ]</v>
      </c>
    </row>
    <row r="96" customFormat="false" ht="15" hidden="false" customHeight="false" outlineLevel="0" collapsed="false">
      <c r="A96" s="0" t="n">
        <v>1</v>
      </c>
      <c r="B96" s="0" t="n">
        <v>18</v>
      </c>
      <c r="C96" s="0" t="n">
        <v>24</v>
      </c>
      <c r="D96" s="0" t="s">
        <v>517</v>
      </c>
      <c r="E96" s="0" t="s">
        <v>526</v>
      </c>
      <c r="F96" s="0" t="n">
        <v>1</v>
      </c>
      <c r="G96" s="0" t="n">
        <v>1</v>
      </c>
      <c r="H96" s="0" t="str">
        <f aca="false">CONCATENATE("set_property PACKAGE_PIN ",D96," [ get_ports {PD1[",ROW()-87,"]} ]")</f>
        <v>set_property PACKAGE_PIN E26 [ get_ports {PD1[9]} ]</v>
      </c>
      <c r="I96" s="0" t="str">
        <f aca="false">CONCATENATE("set_property PACKAGE_PIN ",E96," [ get_ports {PD2[",ROW()-87,"]} ]")</f>
        <v>set_property PACKAGE_PIN F24 [ get_ports {PD2[9]} ]</v>
      </c>
    </row>
    <row r="97" customFormat="false" ht="15" hidden="false" customHeight="false" outlineLevel="0" collapsed="false">
      <c r="A97" s="0" t="n">
        <v>1</v>
      </c>
      <c r="B97" s="0" t="n">
        <v>25</v>
      </c>
      <c r="C97" s="0" t="n">
        <v>31</v>
      </c>
      <c r="D97" s="0" t="s">
        <v>538</v>
      </c>
      <c r="E97" s="0" t="s">
        <v>548</v>
      </c>
      <c r="F97" s="0" t="n">
        <v>1</v>
      </c>
      <c r="G97" s="0" t="n">
        <v>1</v>
      </c>
      <c r="H97" s="0" t="str">
        <f aca="false">CONCATENATE("set_property PACKAGE_PIN ",D97," [ get_ports {PD1[",ROW()-87,"]} ]")</f>
        <v>set_property PACKAGE_PIN H22 [ get_ports {PD1[10]} ]</v>
      </c>
      <c r="I97" s="0" t="str">
        <f aca="false">CONCATENATE("set_property PACKAGE_PIN ",E97," [ get_ports {PD2[",ROW()-87,"]} ]")</f>
        <v>set_property PACKAGE_PIN K18 [ get_ports {PD2[10]} ]</v>
      </c>
    </row>
    <row r="98" customFormat="false" ht="15" hidden="false" customHeight="false" outlineLevel="0" collapsed="false">
      <c r="A98" s="0" t="n">
        <v>1</v>
      </c>
      <c r="B98" s="0" t="n">
        <v>26</v>
      </c>
      <c r="C98" s="0" t="n">
        <v>32</v>
      </c>
      <c r="D98" s="0" t="s">
        <v>540</v>
      </c>
      <c r="E98" s="0" t="s">
        <v>550</v>
      </c>
      <c r="F98" s="0" t="n">
        <v>1</v>
      </c>
      <c r="G98" s="0" t="n">
        <v>1</v>
      </c>
      <c r="H98" s="0" t="str">
        <f aca="false">CONCATENATE("set_property PACKAGE_PIN ",D98," [ get_ports {PD1[",ROW()-87,"]} ]")</f>
        <v>set_property PACKAGE_PIN J19 [ get_ports {PD1[11]} ]</v>
      </c>
      <c r="I98" s="0" t="str">
        <f aca="false">CONCATENATE("set_property PACKAGE_PIN ",E98," [ get_ports {PD2[",ROW()-87,"]} ]")</f>
        <v>set_property PACKAGE_PIN H21 [ get_ports {PD2[11]} ]</v>
      </c>
    </row>
    <row r="99" customFormat="false" ht="15" hidden="false" customHeight="false" outlineLevel="0" collapsed="false">
      <c r="A99" s="0" t="n">
        <v>1</v>
      </c>
      <c r="B99" s="0" t="n">
        <v>29</v>
      </c>
      <c r="C99" s="0" t="n">
        <v>35</v>
      </c>
      <c r="D99" s="0" t="s">
        <v>546</v>
      </c>
      <c r="E99" s="0" t="s">
        <v>556</v>
      </c>
      <c r="F99" s="0" t="n">
        <v>1</v>
      </c>
      <c r="G99" s="0" t="n">
        <v>1</v>
      </c>
      <c r="H99" s="0" t="str">
        <f aca="false">CONCATENATE("set_property PACKAGE_PIN ",D99," [ get_ports {PD1[",ROW()-87,"]} ]")</f>
        <v>set_property PACKAGE_PIN G26 [ get_ports {PD1[12]} ]</v>
      </c>
      <c r="I99" s="0" t="str">
        <f aca="false">CONCATENATE("set_property PACKAGE_PIN ",E99," [ get_ports {PD2[",ROW()-87,"]} ]")</f>
        <v>set_property PACKAGE_PIN H24 [ get_ports {PD2[12]} ]</v>
      </c>
    </row>
    <row r="100" customFormat="false" ht="15" hidden="false" customHeight="false" outlineLevel="0" collapsed="false">
      <c r="A100" s="0" t="n">
        <v>1</v>
      </c>
      <c r="B100" s="0" t="n">
        <v>30</v>
      </c>
      <c r="C100" s="0" t="n">
        <v>36</v>
      </c>
      <c r="D100" s="0" t="s">
        <v>534</v>
      </c>
      <c r="E100" s="0" t="s">
        <v>544</v>
      </c>
      <c r="F100" s="0" t="n">
        <v>1</v>
      </c>
      <c r="G100" s="0" t="n">
        <v>1</v>
      </c>
      <c r="H100" s="0" t="str">
        <f aca="false">CONCATENATE("set_property PACKAGE_PIN ",D100," [ get_ports {PD1[",ROW()-87,"]} ]")</f>
        <v>set_property PACKAGE_PIN G25 [ get_ports {PD1[13]} ]</v>
      </c>
      <c r="I100" s="0" t="str">
        <f aca="false">CONCATENATE("set_property PACKAGE_PIN ",E100," [ get_ports {PD2[",ROW()-87,"]} ]")</f>
        <v>set_property PACKAGE_PIN H26 [ get_ports {PD2[13]} ]</v>
      </c>
    </row>
    <row r="101" customFormat="false" ht="15" hidden="false" customHeight="false" outlineLevel="0" collapsed="false">
      <c r="A101" s="0" t="n">
        <v>1</v>
      </c>
      <c r="B101" s="0" t="n">
        <v>37</v>
      </c>
      <c r="C101" s="0" t="n">
        <v>43</v>
      </c>
      <c r="D101" s="0" t="s">
        <v>558</v>
      </c>
      <c r="E101" s="0" t="s">
        <v>568</v>
      </c>
      <c r="F101" s="0" t="n">
        <v>1</v>
      </c>
      <c r="G101" s="0" t="n">
        <v>1</v>
      </c>
      <c r="H101" s="0" t="str">
        <f aca="false">CONCATENATE("set_property PACKAGE_PIN ",D101," [ get_ports {PD1[",ROW()-87,"]} ]")</f>
        <v>set_property PACKAGE_PIN K22 [ get_ports {PD1[14]} ]</v>
      </c>
      <c r="I101" s="0" t="str">
        <f aca="false">CONCATENATE("set_property PACKAGE_PIN ",E101," [ get_ports {PD2[",ROW()-87,"]} ]")</f>
        <v>set_property PACKAGE_PIN K21 [ get_ports {PD2[14]} ]</v>
      </c>
    </row>
    <row r="102" customFormat="false" ht="15" hidden="false" customHeight="false" outlineLevel="0" collapsed="false">
      <c r="A102" s="0" t="n">
        <v>1</v>
      </c>
      <c r="B102" s="0" t="n">
        <v>38</v>
      </c>
      <c r="C102" s="0" t="n">
        <v>44</v>
      </c>
      <c r="D102" s="0" t="s">
        <v>560</v>
      </c>
      <c r="E102" s="0" t="s">
        <v>570</v>
      </c>
      <c r="F102" s="0" t="n">
        <v>1</v>
      </c>
      <c r="G102" s="0" t="n">
        <v>1</v>
      </c>
      <c r="H102" s="0" t="str">
        <f aca="false">CONCATENATE("set_property PACKAGE_PIN ",D102," [ get_ports {PD1[",ROW()-87,"]} ]")</f>
        <v>set_property PACKAGE_PIN J21 [ get_ports {PD1[15]} ]</v>
      </c>
      <c r="I102" s="0" t="str">
        <f aca="false">CONCATENATE("set_property PACKAGE_PIN ",E102," [ get_ports {PD2[",ROW()-87,"]} ]")</f>
        <v>set_property PACKAGE_PIN J20 [ get_ports {PD2[15]} ]</v>
      </c>
    </row>
    <row r="103" customFormat="false" ht="15" hidden="false" customHeight="false" outlineLevel="0" collapsed="false">
      <c r="A103" s="0" t="n">
        <v>1</v>
      </c>
      <c r="B103" s="0" t="n">
        <v>41</v>
      </c>
      <c r="C103" s="0" t="n">
        <v>47</v>
      </c>
      <c r="D103" s="0" t="s">
        <v>566</v>
      </c>
      <c r="E103" s="0" t="s">
        <v>576</v>
      </c>
      <c r="F103" s="0" t="n">
        <v>1</v>
      </c>
      <c r="G103" s="0" t="n">
        <v>1</v>
      </c>
      <c r="H103" s="0" t="str">
        <f aca="false">CONCATENATE("set_property PACKAGE_PIN ",D103," [ get_ports {PD1[",ROW()-87,"]} ]")</f>
        <v>set_property PACKAGE_PIN J26 [ get_ports {PD1[16]} ]</v>
      </c>
      <c r="I103" s="0" t="str">
        <f aca="false">CONCATENATE("set_property PACKAGE_PIN ",E103," [ get_ports {PD2[",ROW()-87,"]} ]")</f>
        <v>set_property PACKAGE_PIN K26 [ get_ports {PD2[16]} ]</v>
      </c>
    </row>
    <row r="104" customFormat="false" ht="15" hidden="false" customHeight="false" outlineLevel="0" collapsed="false">
      <c r="A104" s="0" t="n">
        <v>1</v>
      </c>
      <c r="B104" s="0" t="n">
        <v>42</v>
      </c>
      <c r="C104" s="0" t="n">
        <v>48</v>
      </c>
      <c r="D104" s="0" t="s">
        <v>554</v>
      </c>
      <c r="E104" s="0" t="s">
        <v>564</v>
      </c>
      <c r="F104" s="0" t="n">
        <v>1</v>
      </c>
      <c r="G104" s="0" t="n">
        <v>1</v>
      </c>
      <c r="H104" s="0" t="str">
        <f aca="false">CONCATENATE("set_property PACKAGE_PIN ",D104," [ get_ports {PD1[",ROW()-87,"]} ]")</f>
        <v>set_property PACKAGE_PIN H23 [ get_ports {PD1[17]} ]</v>
      </c>
      <c r="I104" s="0" t="str">
        <f aca="false">CONCATENATE("set_property PACKAGE_PIN ",E104," [ get_ports {PD2[",ROW()-87,"]} ]")</f>
        <v>set_property PACKAGE_PIN J25 [ get_ports {PD2[17]} ]</v>
      </c>
    </row>
    <row r="105" customFormat="false" ht="15" hidden="false" customHeight="false" outlineLevel="0" collapsed="false">
      <c r="A105" s="0" t="n">
        <v>1</v>
      </c>
      <c r="B105" s="0" t="n">
        <v>49</v>
      </c>
      <c r="C105" s="0" t="n">
        <v>55</v>
      </c>
      <c r="D105" s="0" t="s">
        <v>578</v>
      </c>
      <c r="E105" s="0" t="s">
        <v>586</v>
      </c>
      <c r="F105" s="0" t="n">
        <v>1</v>
      </c>
      <c r="G105" s="0" t="n">
        <v>1</v>
      </c>
      <c r="H105" s="0" t="str">
        <f aca="false">CONCATENATE("set_property PACKAGE_PIN ",D105," [ get_ports {PD1[",ROW()-87,"]} ]")</f>
        <v>set_property PACKAGE_PIN L20 [ get_ports {PD1[18]} ]</v>
      </c>
      <c r="I105" s="0" t="str">
        <f aca="false">CONCATENATE("set_property PACKAGE_PIN ",E105," [ get_ports {PD2[",ROW()-87,"]} ]")</f>
        <v>set_property PACKAGE_PIN L24 [ get_ports {PD2[18]} ]</v>
      </c>
    </row>
    <row r="106" customFormat="false" ht="15" hidden="false" customHeight="false" outlineLevel="0" collapsed="false">
      <c r="A106" s="0" t="n">
        <v>1</v>
      </c>
      <c r="B106" s="0" t="n">
        <v>50</v>
      </c>
      <c r="C106" s="0" t="n">
        <v>56</v>
      </c>
      <c r="D106" s="0" t="s">
        <v>580</v>
      </c>
      <c r="E106" s="0" t="s">
        <v>588</v>
      </c>
      <c r="F106" s="0" t="n">
        <v>1</v>
      </c>
      <c r="G106" s="0" t="n">
        <v>1</v>
      </c>
      <c r="H106" s="0" t="str">
        <f aca="false">CONCATENATE("set_property PACKAGE_PIN ",D106," [ get_ports {PD1[",ROW()-87,"]} ]")</f>
        <v>set_property PACKAGE_PIN K20 [ get_ports {PD1[19]} ]</v>
      </c>
      <c r="I106" s="0" t="str">
        <f aca="false">CONCATENATE("set_property PACKAGE_PIN ",E106," [ get_ports {PD2[",ROW()-87,"]} ]")</f>
        <v>set_property PACKAGE_PIN M21 [ get_ports {PD2[19]} ]</v>
      </c>
    </row>
    <row r="107" customFormat="false" ht="15" hidden="false" customHeight="false" outlineLevel="0" collapsed="false">
      <c r="A107" s="0" t="n">
        <v>1</v>
      </c>
      <c r="B107" s="0" t="n">
        <v>53</v>
      </c>
      <c r="C107" s="0" t="n">
        <v>59</v>
      </c>
      <c r="D107" s="0" t="s">
        <v>584</v>
      </c>
      <c r="E107" s="0" t="s">
        <v>593</v>
      </c>
      <c r="F107" s="0" t="n">
        <v>1</v>
      </c>
      <c r="G107" s="0" t="n">
        <v>1</v>
      </c>
      <c r="H107" s="0" t="str">
        <f aca="false">CONCATENATE("set_property PACKAGE_PIN ",D107," [ get_ports {PD1[",ROW()-87,"]} ]")</f>
        <v>set_property PACKAGE_PIN K23 [ get_ports {PD1[20]} ]</v>
      </c>
      <c r="I107" s="0" t="str">
        <f aca="false">CONCATENATE("set_property PACKAGE_PIN ",E107," [ get_ports {PD2[",ROW()-87,"]} ]")</f>
        <v>set_property PACKAGE_PIN M25 [ get_ports {PD2[20]} ]</v>
      </c>
    </row>
    <row r="108" customFormat="false" ht="15" hidden="false" customHeight="false" outlineLevel="0" collapsed="false">
      <c r="A108" s="0" t="n">
        <v>1</v>
      </c>
      <c r="B108" s="0" t="n">
        <v>54</v>
      </c>
      <c r="C108" s="0" t="n">
        <v>60</v>
      </c>
      <c r="D108" s="0" t="s">
        <v>574</v>
      </c>
      <c r="E108" s="0" t="s">
        <v>582</v>
      </c>
      <c r="F108" s="0" t="n">
        <v>1</v>
      </c>
      <c r="G108" s="0" t="n">
        <v>1</v>
      </c>
      <c r="H108" s="0" t="str">
        <f aca="false">CONCATENATE("set_property PACKAGE_PIN ",D108," [ get_ports {PD1[",ROW()-87,"]} ]")</f>
        <v>set_property PACKAGE_PIN K25 [ get_ports {PD1[21]} ]</v>
      </c>
      <c r="I108" s="0" t="str">
        <f aca="false">CONCATENATE("set_property PACKAGE_PIN ",E108," [ get_ports {PD2[",ROW()-87,"]} ]")</f>
        <v>set_property PACKAGE_PIN L25 [ get_ports {PD2[21]} ]</v>
      </c>
    </row>
    <row r="109" customFormat="false" ht="15" hidden="false" customHeight="false" outlineLevel="0" collapsed="false">
      <c r="A109" s="0" t="n">
        <v>1</v>
      </c>
      <c r="B109" s="0" t="n">
        <v>61</v>
      </c>
      <c r="C109" s="0" t="n">
        <v>67</v>
      </c>
      <c r="D109" s="0" t="s">
        <v>595</v>
      </c>
      <c r="E109" s="0" t="s">
        <v>604</v>
      </c>
      <c r="F109" s="0" t="n">
        <v>1</v>
      </c>
      <c r="G109" s="0" t="n">
        <v>1</v>
      </c>
      <c r="H109" s="0" t="str">
        <f aca="false">CONCATENATE("set_property PACKAGE_PIN ",D109," [ get_ports {PD1[",ROW()-87,"]} ]")</f>
        <v>set_property PACKAGE_PIN M24 [ get_ports {PD1[22]} ]</v>
      </c>
      <c r="I109" s="0" t="str">
        <f aca="false">CONCATENATE("set_property PACKAGE_PIN ",E109," [ get_ports {PD2[",ROW()-87,"]} ]")</f>
        <v>set_property PACKAGE_PIN N21 [ get_ports {PD2[22]} ]</v>
      </c>
    </row>
    <row r="110" customFormat="false" ht="15" hidden="false" customHeight="false" outlineLevel="0" collapsed="false">
      <c r="A110" s="0" t="n">
        <v>2</v>
      </c>
      <c r="B110" s="0" t="n">
        <v>61</v>
      </c>
      <c r="C110" s="0" t="n">
        <v>67</v>
      </c>
      <c r="D110" s="0" t="s">
        <v>781</v>
      </c>
      <c r="E110" s="0" t="s">
        <v>790</v>
      </c>
      <c r="F110" s="0" t="n">
        <v>1</v>
      </c>
      <c r="G110" s="0" t="n">
        <v>1</v>
      </c>
      <c r="H110" s="0" t="str">
        <f aca="false">CONCATENATE("set_property PACKAGE_PIN ",D110," [ get_ports {PD1[",ROW()-87,"]} ]")</f>
        <v>set_property PACKAGE_PIN F9 [ get_ports {PD1[23]} ]</v>
      </c>
      <c r="I110" s="0" t="str">
        <f aca="false">CONCATENATE("set_property PACKAGE_PIN ",E110," [ get_ports {PD2[",ROW()-87,"]} ]")</f>
        <v>set_property PACKAGE_PIN D10 [ get_ports {PD2[23]} ]</v>
      </c>
    </row>
    <row r="111" customFormat="false" ht="15" hidden="false" customHeight="false" outlineLevel="0" collapsed="false">
      <c r="A111" s="0" t="n">
        <v>1</v>
      </c>
      <c r="B111" s="0" t="n">
        <v>62</v>
      </c>
      <c r="C111" s="0" t="n">
        <v>68</v>
      </c>
      <c r="D111" s="0" t="s">
        <v>597</v>
      </c>
      <c r="E111" s="0" t="s">
        <v>606</v>
      </c>
      <c r="F111" s="0" t="n">
        <v>1</v>
      </c>
      <c r="G111" s="0" t="n">
        <v>1</v>
      </c>
      <c r="H111" s="0" t="str">
        <f aca="false">CONCATENATE("set_property PACKAGE_PIN ",D111," [ get_ports {PD1[",ROW()-87,"]} ]")</f>
        <v>set_property PACKAGE_PIN M22 [ get_ports {PD1[24]} ]</v>
      </c>
      <c r="I111" s="0" t="str">
        <f aca="false">CONCATENATE("set_property PACKAGE_PIN ",E111," [ get_ports {PD2[",ROW()-87,"]} ]")</f>
        <v>set_property PACKAGE_PIN N22 [ get_ports {PD2[24]} ]</v>
      </c>
    </row>
    <row r="112" customFormat="false" ht="15" hidden="false" customHeight="false" outlineLevel="0" collapsed="false">
      <c r="A112" s="0" t="n">
        <v>2</v>
      </c>
      <c r="B112" s="0" t="n">
        <v>62</v>
      </c>
      <c r="C112" s="0" t="n">
        <v>68</v>
      </c>
      <c r="D112" s="0" t="s">
        <v>783</v>
      </c>
      <c r="E112" s="0" t="s">
        <v>792</v>
      </c>
      <c r="F112" s="0" t="n">
        <v>1</v>
      </c>
      <c r="G112" s="0" t="n">
        <v>1</v>
      </c>
      <c r="H112" s="0" t="str">
        <f aca="false">CONCATENATE("set_property PACKAGE_PIN ",D112," [ get_ports {PD1[",ROW()-87,"]} ]")</f>
        <v>set_property PACKAGE_PIN F8 [ get_ports {PD1[25]} ]</v>
      </c>
      <c r="I112" s="0" t="str">
        <f aca="false">CONCATENATE("set_property PACKAGE_PIN ",E112," [ get_ports {PD2[",ROW()-87,"]} ]")</f>
        <v>set_property PACKAGE_PIN E10 [ get_ports {PD2[25]} ]</v>
      </c>
    </row>
    <row r="113" customFormat="false" ht="15" hidden="false" customHeight="false" outlineLevel="0" collapsed="false">
      <c r="A113" s="0" t="n">
        <v>1</v>
      </c>
      <c r="B113" s="0" t="n">
        <v>65</v>
      </c>
      <c r="C113" s="0" t="n">
        <v>71</v>
      </c>
      <c r="D113" s="0" t="s">
        <v>602</v>
      </c>
      <c r="E113" s="0" t="s">
        <v>611</v>
      </c>
      <c r="F113" s="0" t="n">
        <v>1</v>
      </c>
      <c r="G113" s="0" t="n">
        <v>1</v>
      </c>
      <c r="H113" s="0" t="str">
        <f aca="false">CONCATENATE("set_property PACKAGE_PIN ",D113," [ get_ports {PD1[",ROW()-87,"]} ]")</f>
        <v>set_property PACKAGE_PIN N26 [ get_ports {PD1[26]} ]</v>
      </c>
      <c r="I113" s="0" t="str">
        <f aca="false">CONCATENATE("set_property PACKAGE_PIN ",E113," [ get_ports {PD2[",ROW()-87,"]} ]")</f>
        <v>set_property PACKAGE_PIN N23 [ get_ports {PD2[26]} ]</v>
      </c>
    </row>
    <row r="114" customFormat="false" ht="15" hidden="false" customHeight="false" outlineLevel="0" collapsed="false">
      <c r="A114" s="0" t="n">
        <v>2</v>
      </c>
      <c r="B114" s="0" t="n">
        <v>65</v>
      </c>
      <c r="C114" s="0" t="n">
        <v>71</v>
      </c>
      <c r="D114" s="0" t="s">
        <v>788</v>
      </c>
      <c r="E114" s="0" t="s">
        <v>797</v>
      </c>
      <c r="F114" s="0" t="n">
        <v>1</v>
      </c>
      <c r="G114" s="0" t="n">
        <v>1</v>
      </c>
      <c r="H114" s="0" t="str">
        <f aca="false">CONCATENATE("set_property PACKAGE_PIN ",D114," [ get_ports {PD1[",ROW()-87,"]} ]")</f>
        <v>set_property PACKAGE_PIN C9 [ get_ports {PD1[27]} ]</v>
      </c>
      <c r="I114" s="0" t="str">
        <f aca="false">CONCATENATE("set_property PACKAGE_PIN ",E114," [ get_ports {PD2[",ROW()-87,"]} ]")</f>
        <v>set_property PACKAGE_PIN B9 [ get_ports {PD2[27]} ]</v>
      </c>
    </row>
    <row r="115" customFormat="false" ht="15" hidden="false" customHeight="false" outlineLevel="0" collapsed="false">
      <c r="A115" s="0" t="n">
        <v>1</v>
      </c>
      <c r="B115" s="0" t="n">
        <v>66</v>
      </c>
      <c r="C115" s="0" t="n">
        <v>72</v>
      </c>
      <c r="D115" s="0" t="s">
        <v>591</v>
      </c>
      <c r="E115" s="0" t="s">
        <v>600</v>
      </c>
      <c r="F115" s="0" t="n">
        <v>1</v>
      </c>
      <c r="G115" s="0" t="n">
        <v>1</v>
      </c>
      <c r="H115" s="0" t="str">
        <f aca="false">CONCATENATE("set_property PACKAGE_PIN ",D115," [ get_ports {PD1[",ROW()-87,"]} ]")</f>
        <v>set_property PACKAGE_PIN M26 [ get_ports {PD1[28]} ]</v>
      </c>
      <c r="I115" s="0" t="str">
        <f aca="false">CONCATENATE("set_property PACKAGE_PIN ",E115," [ get_ports {PD2[",ROW()-87,"]} ]")</f>
        <v>set_property PACKAGE_PIN N24 [ get_ports {PD2[28]} ]</v>
      </c>
    </row>
    <row r="116" customFormat="false" ht="15" hidden="false" customHeight="false" outlineLevel="0" collapsed="false">
      <c r="A116" s="0" t="n">
        <v>2</v>
      </c>
      <c r="B116" s="0" t="n">
        <v>66</v>
      </c>
      <c r="C116" s="0" t="n">
        <v>72</v>
      </c>
      <c r="D116" s="0" t="s">
        <v>778</v>
      </c>
      <c r="E116" s="0" t="s">
        <v>786</v>
      </c>
      <c r="F116" s="0" t="n">
        <v>1</v>
      </c>
      <c r="G116" s="0" t="n">
        <v>1</v>
      </c>
      <c r="H116" s="0" t="str">
        <f aca="false">CONCATENATE("set_property PACKAGE_PIN ",D116," [ get_ports {PD1[",ROW()-87,"]} ]")</f>
        <v>set_property PACKAGE_PIN D9 [ get_ports {PD1[29]} ]</v>
      </c>
      <c r="I116" s="0" t="str">
        <f aca="false">CONCATENATE("set_property PACKAGE_PIN ",E116," [ get_ports {PD2[",ROW()-87,"]} ]")</f>
        <v>set_property PACKAGE_PIN A9 [ get_ports {PD2[29]} ]</v>
      </c>
    </row>
    <row r="117" customFormat="false" ht="15" hidden="false" customHeight="false" outlineLevel="0" collapsed="false">
      <c r="A117" s="0" t="n">
        <v>1</v>
      </c>
      <c r="B117" s="0" t="n">
        <v>73</v>
      </c>
      <c r="C117" s="0" t="n">
        <v>79</v>
      </c>
      <c r="D117" s="0" t="s">
        <v>613</v>
      </c>
      <c r="E117" s="0" t="s">
        <v>623</v>
      </c>
      <c r="F117" s="0" t="n">
        <v>1</v>
      </c>
      <c r="G117" s="0" t="n">
        <v>1</v>
      </c>
      <c r="H117" s="0" t="str">
        <f aca="false">CONCATENATE("set_property PACKAGE_PIN ",D117," [ get_ports {PD1[",ROW()-87,"]} ]")</f>
        <v>set_property PACKAGE_PIN M19 [ get_ports {PD1[30]} ]</v>
      </c>
      <c r="I117" s="0" t="str">
        <f aca="false">CONCATENATE("set_property PACKAGE_PIN ",E117," [ get_ports {PD2[",ROW()-87,"]} ]")</f>
        <v>set_property PACKAGE_PIN N18 [ get_ports {PD2[30]} ]</v>
      </c>
    </row>
    <row r="118" customFormat="false" ht="15" hidden="false" customHeight="false" outlineLevel="0" collapsed="false">
      <c r="A118" s="0" t="n">
        <v>2</v>
      </c>
      <c r="B118" s="0" t="n">
        <v>73</v>
      </c>
      <c r="C118" s="0" t="n">
        <v>79</v>
      </c>
      <c r="D118" s="0" t="s">
        <v>799</v>
      </c>
      <c r="E118" s="0" t="s">
        <v>809</v>
      </c>
      <c r="F118" s="0" t="n">
        <v>1</v>
      </c>
      <c r="G118" s="0" t="n">
        <v>1</v>
      </c>
      <c r="H118" s="0" t="str">
        <f aca="false">CONCATENATE("set_property PACKAGE_PIN ",D118," [ get_ports {PD1[",ROW()-87,"]} ]")</f>
        <v>set_property PACKAGE_PIN D11 [ get_ports {PD1[31]} ]</v>
      </c>
      <c r="I118" s="0" t="str">
        <f aca="false">CONCATENATE("set_property PACKAGE_PIN ",E118," [ get_ports {PD2[",ROW()-87,"]} ]")</f>
        <v>set_property PACKAGE_PIN E12 [ get_ports {PD2[31]} ]</v>
      </c>
    </row>
    <row r="119" customFormat="false" ht="15" hidden="false" customHeight="false" outlineLevel="0" collapsed="false">
      <c r="A119" s="0" t="n">
        <v>1</v>
      </c>
      <c r="B119" s="0" t="n">
        <v>74</v>
      </c>
      <c r="C119" s="0" t="n">
        <v>80</v>
      </c>
      <c r="D119" s="0" t="s">
        <v>615</v>
      </c>
      <c r="E119" s="0" t="s">
        <v>625</v>
      </c>
      <c r="F119" s="0" t="n">
        <v>1</v>
      </c>
      <c r="G119" s="0" t="n">
        <v>1</v>
      </c>
      <c r="H119" s="0" t="str">
        <f aca="false">CONCATENATE("set_property PACKAGE_PIN ",D119," [ get_ports {PD1[",ROW()-87,"]} ]")</f>
        <v>set_property PACKAGE_PIN M20 [ get_ports {PD1[32]} ]</v>
      </c>
      <c r="I119" s="0" t="str">
        <f aca="false">CONCATENATE("set_property PACKAGE_PIN ",E119," [ get_ports {PD2[",ROW()-87,"]} ]")</f>
        <v>set_property PACKAGE_PIN N19 [ get_ports {PD2[32]} ]</v>
      </c>
    </row>
    <row r="120" customFormat="false" ht="15" hidden="false" customHeight="false" outlineLevel="0" collapsed="false">
      <c r="A120" s="0" t="n">
        <v>2</v>
      </c>
      <c r="B120" s="0" t="n">
        <v>74</v>
      </c>
      <c r="C120" s="0" t="n">
        <v>80</v>
      </c>
      <c r="D120" s="0" t="s">
        <v>801</v>
      </c>
      <c r="E120" s="0" t="s">
        <v>811</v>
      </c>
      <c r="F120" s="0" t="n">
        <v>1</v>
      </c>
      <c r="G120" s="0" t="n">
        <v>1</v>
      </c>
      <c r="H120" s="0" t="str">
        <f aca="false">CONCATENATE("set_property PACKAGE_PIN ",D120," [ get_ports {PD1[",ROW()-87,"]} ]")</f>
        <v>set_property PACKAGE_PIN F10 [ get_ports {PD1[33]} ]</v>
      </c>
      <c r="I120" s="0" t="str">
        <f aca="false">CONCATENATE("set_property PACKAGE_PIN ",E120," [ get_ports {PD2[",ROW()-87,"]} ]")</f>
        <v>set_property PACKAGE_PIN E11 [ get_ports {PD2[33]} ]</v>
      </c>
    </row>
    <row r="121" customFormat="false" ht="15" hidden="false" customHeight="false" outlineLevel="0" collapsed="false">
      <c r="A121" s="0" t="n">
        <v>1</v>
      </c>
      <c r="B121" s="0" t="n">
        <v>77</v>
      </c>
      <c r="C121" s="0" t="n">
        <v>83</v>
      </c>
      <c r="D121" s="0" t="s">
        <v>621</v>
      </c>
      <c r="E121" s="0" t="s">
        <v>629</v>
      </c>
      <c r="F121" s="0" t="n">
        <v>1</v>
      </c>
      <c r="G121" s="0" t="n">
        <v>1</v>
      </c>
      <c r="H121" s="0" t="str">
        <f aca="false">CONCATENATE("set_property PACKAGE_PIN ",D121," [ get_ports {PD1[",ROW()-87,"]} ]")</f>
        <v>set_property PACKAGE_PIN P25 [ get_ports {PD1[34]} ]</v>
      </c>
      <c r="I121" s="0" t="str">
        <f aca="false">CONCATENATE("set_property PACKAGE_PIN ",E121," [ get_ports {PD2[",ROW()-87,"]} ]")</f>
        <v>set_property PACKAGE_PIN R26 [ get_ports {PD2[34]} ]</v>
      </c>
    </row>
    <row r="122" customFormat="false" ht="15" hidden="false" customHeight="false" outlineLevel="0" collapsed="false">
      <c r="A122" s="0" t="n">
        <v>2</v>
      </c>
      <c r="B122" s="0" t="n">
        <v>77</v>
      </c>
      <c r="C122" s="0" t="n">
        <v>83</v>
      </c>
      <c r="D122" s="0" t="s">
        <v>807</v>
      </c>
      <c r="E122" s="0" t="s">
        <v>815</v>
      </c>
      <c r="F122" s="0" t="n">
        <v>1</v>
      </c>
      <c r="G122" s="0" t="n">
        <v>1</v>
      </c>
      <c r="H122" s="0" t="str">
        <f aca="false">CONCATENATE("set_property PACKAGE_PIN ",D122," [ get_ports {PD1[",ROW()-87,"]} ]")</f>
        <v>set_property PACKAGE_PIN A10 [ get_ports {PD1[35]} ]</v>
      </c>
      <c r="I122" s="0" t="str">
        <f aca="false">CONCATENATE("set_property PACKAGE_PIN ",E122," [ get_ports {PD2[",ROW()-87,"]} ]")</f>
        <v>set_property PACKAGE_PIN B11 [ get_ports {PD2[35]} ]</v>
      </c>
    </row>
    <row r="123" customFormat="false" ht="15" hidden="false" customHeight="false" outlineLevel="0" collapsed="false">
      <c r="A123" s="0" t="n">
        <v>1</v>
      </c>
      <c r="B123" s="0" t="n">
        <v>78</v>
      </c>
      <c r="C123" s="0" t="n">
        <v>84</v>
      </c>
      <c r="D123" s="0" t="s">
        <v>609</v>
      </c>
      <c r="E123" s="0" t="s">
        <v>619</v>
      </c>
      <c r="F123" s="0" t="n">
        <v>1</v>
      </c>
      <c r="G123" s="0" t="n">
        <v>1</v>
      </c>
      <c r="H123" s="0" t="str">
        <f aca="false">CONCATENATE("set_property PACKAGE_PIN ",D123," [ get_ports {PD1[",ROW()-87,"]} ]")</f>
        <v>set_property PACKAGE_PIN P26 [ get_ports {PD1[36]} ]</v>
      </c>
      <c r="I123" s="0" t="str">
        <f aca="false">CONCATENATE("set_property PACKAGE_PIN ",E123," [ get_ports {PD2[",ROW()-87,"]} ]")</f>
        <v>set_property PACKAGE_PIN P24 [ get_ports {PD2[36]} ]</v>
      </c>
    </row>
    <row r="124" customFormat="false" ht="15" hidden="false" customHeight="false" outlineLevel="0" collapsed="false">
      <c r="A124" s="0" t="n">
        <v>2</v>
      </c>
      <c r="B124" s="0" t="n">
        <v>78</v>
      </c>
      <c r="C124" s="0" t="n">
        <v>84</v>
      </c>
      <c r="D124" s="0" t="s">
        <v>795</v>
      </c>
      <c r="E124" s="0" t="s">
        <v>805</v>
      </c>
      <c r="F124" s="0" t="n">
        <v>1</v>
      </c>
      <c r="G124" s="0" t="n">
        <v>1</v>
      </c>
      <c r="H124" s="0" t="str">
        <f aca="false">CONCATENATE("set_property PACKAGE_PIN ",D124," [ get_ports {PD1[",ROW()-87,"]} ]")</f>
        <v>set_property PACKAGE_PIN B10 [ get_ports {PD1[37]} ]</v>
      </c>
      <c r="I124" s="0" t="str">
        <f aca="false">CONCATENATE("set_property PACKAGE_PIN ",E124," [ get_ports {PD2[",ROW()-87,"]} ]")</f>
        <v>set_property PACKAGE_PIN C11 [ get_ports {PD2[37]} ]</v>
      </c>
    </row>
    <row r="125" customFormat="false" ht="15" hidden="false" customHeight="false" outlineLevel="0" collapsed="false">
      <c r="A125" s="0" t="n">
        <v>1</v>
      </c>
      <c r="B125" s="0" t="n">
        <v>85</v>
      </c>
      <c r="C125" s="0" t="n">
        <v>91</v>
      </c>
      <c r="D125" s="0" t="s">
        <v>631</v>
      </c>
      <c r="E125" s="0" t="s">
        <v>640</v>
      </c>
      <c r="F125" s="0" t="n">
        <v>1</v>
      </c>
      <c r="G125" s="0" t="n">
        <v>1</v>
      </c>
      <c r="H125" s="0" t="str">
        <f aca="false">CONCATENATE("set_property PACKAGE_PIN ",D125," [ get_ports {PD1[",ROW()-87,"]} ]")</f>
        <v>set_property PACKAGE_PIN P20 [ get_ports {PD1[38]} ]</v>
      </c>
      <c r="I125" s="0" t="str">
        <f aca="false">CONCATENATE("set_property PACKAGE_PIN ",E125," [ get_ports {PD2[",ROW()-87,"]} ]")</f>
        <v>set_property PACKAGE_PIN R20 [ get_ports {PD2[38]} ]</v>
      </c>
    </row>
    <row r="126" customFormat="false" ht="15" hidden="false" customHeight="false" outlineLevel="0" collapsed="false">
      <c r="A126" s="0" t="n">
        <v>2</v>
      </c>
      <c r="B126" s="0" t="n">
        <v>85</v>
      </c>
      <c r="C126" s="0" t="n">
        <v>91</v>
      </c>
      <c r="D126" s="0" t="s">
        <v>817</v>
      </c>
      <c r="E126" s="0" t="s">
        <v>826</v>
      </c>
      <c r="F126" s="0" t="n">
        <v>1</v>
      </c>
      <c r="G126" s="0" t="n">
        <v>1</v>
      </c>
      <c r="H126" s="0" t="str">
        <f aca="false">CONCATENATE("set_property PACKAGE_PIN ",D126," [ get_ports {PD1[",ROW()-87,"]} ]")</f>
        <v>set_property PACKAGE_PIN E13 [ get_ports {PD1[39]} ]</v>
      </c>
      <c r="I126" s="0" t="str">
        <f aca="false">CONCATENATE("set_property PACKAGE_PIN ",E126," [ get_ports {PD2[",ROW()-87,"]} ]")</f>
        <v>set_property PACKAGE_PIN F13 [ get_ports {PD2[39]} ]</v>
      </c>
    </row>
    <row r="127" customFormat="false" ht="15" hidden="false" customHeight="false" outlineLevel="0" collapsed="false">
      <c r="A127" s="0" t="n">
        <v>1</v>
      </c>
      <c r="B127" s="0" t="n">
        <v>86</v>
      </c>
      <c r="C127" s="0" t="n">
        <v>92</v>
      </c>
      <c r="D127" s="0" t="s">
        <v>633</v>
      </c>
      <c r="E127" s="0" t="s">
        <v>642</v>
      </c>
      <c r="F127" s="0" t="n">
        <v>1</v>
      </c>
      <c r="G127" s="0" t="n">
        <v>1</v>
      </c>
      <c r="H127" s="0" t="str">
        <f aca="false">CONCATENATE("set_property PACKAGE_PIN ",D127," [ get_ports {PD1[",ROW()-87,"]} ]")</f>
        <v>set_property PACKAGE_PIN P21 [ get_ports {PD1[40]} ]</v>
      </c>
      <c r="I127" s="0" t="str">
        <f aca="false">CONCATENATE("set_property PACKAGE_PIN ",E127," [ get_ports {PD2[",ROW()-87,"]} ]")</f>
        <v>set_property PACKAGE_PIN R21 [ get_ports {PD2[40]} ]</v>
      </c>
    </row>
    <row r="128" customFormat="false" ht="15" hidden="false" customHeight="false" outlineLevel="0" collapsed="false">
      <c r="A128" s="0" t="n">
        <v>2</v>
      </c>
      <c r="B128" s="0" t="n">
        <v>86</v>
      </c>
      <c r="C128" s="0" t="n">
        <v>92</v>
      </c>
      <c r="D128" s="0" t="s">
        <v>819</v>
      </c>
      <c r="E128" s="0" t="s">
        <v>828</v>
      </c>
      <c r="F128" s="0" t="n">
        <v>1</v>
      </c>
      <c r="G128" s="0" t="n">
        <v>1</v>
      </c>
      <c r="H128" s="0" t="str">
        <f aca="false">CONCATENATE("set_property PACKAGE_PIN ",D128," [ get_ports {PD1[",ROW()-87,"]} ]")</f>
        <v>set_property PACKAGE_PIN D13 [ get_ports {PD1[41]} ]</v>
      </c>
      <c r="I128" s="0" t="str">
        <f aca="false">CONCATENATE("set_property PACKAGE_PIN ",E128," [ get_ports {PD2[",ROW()-87,"]} ]")</f>
        <v>set_property PACKAGE_PIN F12 [ get_ports {PD2[41]} ]</v>
      </c>
    </row>
    <row r="129" customFormat="false" ht="15" hidden="false" customHeight="false" outlineLevel="0" collapsed="false">
      <c r="A129" s="0" t="n">
        <v>1</v>
      </c>
      <c r="B129" s="0" t="n">
        <v>89</v>
      </c>
      <c r="C129" s="0" t="n">
        <v>95</v>
      </c>
      <c r="D129" s="0" t="s">
        <v>638</v>
      </c>
      <c r="E129" s="0" t="s">
        <v>647</v>
      </c>
      <c r="F129" s="0" t="n">
        <v>1</v>
      </c>
      <c r="G129" s="0" t="n">
        <v>1</v>
      </c>
      <c r="H129" s="0" t="str">
        <f aca="false">CONCATENATE("set_property PACKAGE_PIN ",D129," [ get_ports {PD1[",ROW()-87,"]} ]")</f>
        <v>set_property PACKAGE_PIN T25 [ get_ports {PD1[42]} ]</v>
      </c>
      <c r="I129" s="0" t="str">
        <f aca="false">CONCATENATE("set_property PACKAGE_PIN ",E129," [ get_ports {PD2[",ROW()-87,"]} ]")</f>
        <v>set_property PACKAGE_PIN R23 [ get_ports {PD2[42]} ]</v>
      </c>
    </row>
    <row r="130" customFormat="false" ht="15" hidden="false" customHeight="false" outlineLevel="0" collapsed="false">
      <c r="A130" s="0" t="n">
        <v>2</v>
      </c>
      <c r="B130" s="0" t="n">
        <v>89</v>
      </c>
      <c r="C130" s="0" t="n">
        <v>95</v>
      </c>
      <c r="D130" s="0" t="s">
        <v>824</v>
      </c>
      <c r="E130" s="0" t="s">
        <v>833</v>
      </c>
      <c r="F130" s="0" t="n">
        <v>1</v>
      </c>
      <c r="G130" s="0" t="n">
        <v>1</v>
      </c>
      <c r="H130" s="0" t="str">
        <f aca="false">CONCATENATE("set_property PACKAGE_PIN ",D130," [ get_ports {PD1[",ROW()-87,"]} ]")</f>
        <v>set_property PACKAGE_PIN B12 [ get_ports {PD1[43]} ]</v>
      </c>
      <c r="I130" s="0" t="str">
        <f aca="false">CONCATENATE("set_property PACKAGE_PIN ",E130," [ get_ports {PD2[",ROW()-87,"]} ]")</f>
        <v>set_property PACKAGE_PIN A13 [ get_ports {PD2[43]} ]</v>
      </c>
    </row>
    <row r="131" customFormat="false" ht="15" hidden="false" customHeight="false" outlineLevel="0" collapsed="false">
      <c r="A131" s="0" t="n">
        <v>1</v>
      </c>
      <c r="B131" s="0" t="n">
        <v>90</v>
      </c>
      <c r="C131" s="0" t="n">
        <v>96</v>
      </c>
      <c r="D131" s="0" t="s">
        <v>627</v>
      </c>
      <c r="E131" s="0" t="s">
        <v>636</v>
      </c>
      <c r="F131" s="0" t="n">
        <v>1</v>
      </c>
      <c r="G131" s="0" t="n">
        <v>1</v>
      </c>
      <c r="H131" s="0" t="str">
        <f aca="false">CONCATENATE("set_property PACKAGE_PIN ",D131," [ get_ports {PD1[",ROW()-87,"]} ]")</f>
        <v>set_property PACKAGE_PIN R25 [ get_ports {PD1[44]} ]</v>
      </c>
      <c r="I131" s="0" t="str">
        <f aca="false">CONCATENATE("set_property PACKAGE_PIN ",E131," [ get_ports {PD2[",ROW()-87,"]} ]")</f>
        <v>set_property PACKAGE_PIN T24 [ get_ports {PD2[44]} ]</v>
      </c>
    </row>
    <row r="132" customFormat="false" ht="15" hidden="false" customHeight="false" outlineLevel="0" collapsed="false">
      <c r="A132" s="0" t="n">
        <v>2</v>
      </c>
      <c r="B132" s="0" t="n">
        <v>90</v>
      </c>
      <c r="C132" s="0" t="n">
        <v>96</v>
      </c>
      <c r="D132" s="0" t="s">
        <v>813</v>
      </c>
      <c r="E132" s="0" t="s">
        <v>822</v>
      </c>
      <c r="F132" s="0" t="n">
        <v>1</v>
      </c>
      <c r="G132" s="0" t="n">
        <v>1</v>
      </c>
      <c r="H132" s="0" t="str">
        <f aca="false">CONCATENATE("set_property PACKAGE_PIN ",D132," [ get_ports {PD1[",ROW()-87,"]} ]")</f>
        <v>set_property PACKAGE_PIN C12 [ get_ports {PD1[45]} ]</v>
      </c>
      <c r="I132" s="0" t="str">
        <f aca="false">CONCATENATE("set_property PACKAGE_PIN ",E132," [ get_ports {PD2[",ROW()-87,"]} ]")</f>
        <v>set_property PACKAGE_PIN A12 [ get_ports {PD2[45]} ]</v>
      </c>
    </row>
    <row r="133" customFormat="false" ht="15" hidden="false" customHeight="false" outlineLevel="0" collapsed="false">
      <c r="A133" s="0" t="n">
        <v>1</v>
      </c>
      <c r="B133" s="0" t="n">
        <v>97</v>
      </c>
      <c r="C133" s="0" t="n">
        <v>103</v>
      </c>
      <c r="D133" s="0" t="s">
        <v>659</v>
      </c>
      <c r="E133" s="0" t="s">
        <v>649</v>
      </c>
      <c r="F133" s="0" t="n">
        <v>1</v>
      </c>
      <c r="G133" s="0" t="n">
        <v>1</v>
      </c>
      <c r="H133" s="0" t="str">
        <f aca="false">CONCATENATE("set_property PACKAGE_PIN ",D133," [ get_ports {PD1[",ROW()-87,"]} ]")</f>
        <v>set_property PACKAGE_PIN P18 [ get_ports {PD1[46]} ]</v>
      </c>
      <c r="I133" s="0" t="str">
        <f aca="false">CONCATENATE("set_property PACKAGE_PIN ",E133," [ get_ports {PD2[",ROW()-87,"]} ]")</f>
        <v>set_property PACKAGE_PIN N17 [ get_ports {PD2[46]} ]</v>
      </c>
    </row>
    <row r="134" customFormat="false" ht="15" hidden="false" customHeight="false" outlineLevel="0" collapsed="false">
      <c r="A134" s="0" t="n">
        <v>2</v>
      </c>
      <c r="B134" s="0" t="n">
        <v>97</v>
      </c>
      <c r="C134" s="0" t="n">
        <v>103</v>
      </c>
      <c r="D134" s="0" t="s">
        <v>428</v>
      </c>
      <c r="E134" s="0" t="s">
        <v>437</v>
      </c>
      <c r="F134" s="0" t="n">
        <v>1</v>
      </c>
      <c r="G134" s="0" t="n">
        <v>1</v>
      </c>
      <c r="H134" s="0" t="str">
        <f aca="false">CONCATENATE("set_property PACKAGE_PIN ",D134," [ get_ports {PD1[",ROW()-87,"]} ]")</f>
        <v>set_property PACKAGE_PIN G14 [ get_ports {PD1[47]} ]</v>
      </c>
      <c r="I134" s="0" t="str">
        <f aca="false">CONCATENATE("set_property PACKAGE_PIN ",E134," [ get_ports {PD2[",ROW()-87,"]} ]")</f>
        <v>set_property PACKAGE_PIN F14 [ get_ports {PD2[47]} ]</v>
      </c>
    </row>
    <row r="135" customFormat="false" ht="15" hidden="false" customHeight="false" outlineLevel="0" collapsed="false">
      <c r="A135" s="0" t="n">
        <v>1</v>
      </c>
      <c r="B135" s="0" t="n">
        <v>98</v>
      </c>
      <c r="C135" s="0" t="n">
        <v>104</v>
      </c>
      <c r="D135" s="0" t="s">
        <v>651</v>
      </c>
      <c r="E135" s="0" t="s">
        <v>661</v>
      </c>
      <c r="F135" s="0" t="n">
        <v>1</v>
      </c>
      <c r="G135" s="0" t="n">
        <v>1</v>
      </c>
      <c r="H135" s="0" t="str">
        <f aca="false">CONCATENATE("set_property PACKAGE_PIN ",D135," [ get_ports {PD1[",ROW()-87,"]} ]")</f>
        <v>set_property PACKAGE_PIN P19 [ get_ports {PD1[48]} ]</v>
      </c>
      <c r="I135" s="0" t="str">
        <f aca="false">CONCATENATE("set_property PACKAGE_PIN ",E135," [ get_ports {PD2[",ROW()-87,"]} ]")</f>
        <v>set_property PACKAGE_PIN R18 [ get_ports {PD2[48]} ]</v>
      </c>
    </row>
    <row r="136" customFormat="false" ht="15" hidden="false" customHeight="false" outlineLevel="0" collapsed="false">
      <c r="A136" s="0" t="n">
        <v>2</v>
      </c>
      <c r="B136" s="0" t="n">
        <v>98</v>
      </c>
      <c r="C136" s="0" t="n">
        <v>104</v>
      </c>
      <c r="D136" s="0" t="s">
        <v>430</v>
      </c>
      <c r="E136" s="0" t="s">
        <v>439</v>
      </c>
      <c r="F136" s="0" t="n">
        <v>1</v>
      </c>
      <c r="G136" s="0" t="n">
        <v>1</v>
      </c>
      <c r="H136" s="0" t="str">
        <f aca="false">CONCATENATE("set_property PACKAGE_PIN ",D136," [ get_ports {PD1[",ROW()-87,"]} ]")</f>
        <v>set_property PACKAGE_PIN G12 [ get_ports {PD1[49]} ]</v>
      </c>
      <c r="I136" s="0" t="str">
        <f aca="false">CONCATENATE("set_property PACKAGE_PIN ",E136," [ get_ports {PD2[",ROW()-87,"]} ]")</f>
        <v>set_property PACKAGE_PIN D14 [ get_ports {PD2[49]} ]</v>
      </c>
    </row>
    <row r="137" customFormat="false" ht="15" hidden="false" customHeight="false" outlineLevel="0" collapsed="false">
      <c r="A137" s="0" t="n">
        <v>1</v>
      </c>
      <c r="B137" s="0" t="n">
        <v>101</v>
      </c>
      <c r="C137" s="0" t="n">
        <v>107</v>
      </c>
      <c r="D137" s="0" t="s">
        <v>655</v>
      </c>
      <c r="E137" s="0" t="s">
        <v>667</v>
      </c>
      <c r="F137" s="0" t="n">
        <v>1</v>
      </c>
      <c r="G137" s="0" t="n">
        <v>1</v>
      </c>
      <c r="H137" s="0" t="str">
        <f aca="false">CONCATENATE("set_property PACKAGE_PIN ",D137," [ get_ports {PD1[",ROW()-87,"]} ]")</f>
        <v>set_property PACKAGE_PIN R22 [ get_ports {PD1[50]} ]</v>
      </c>
      <c r="I137" s="0" t="str">
        <f aca="false">CONCATENATE("set_property PACKAGE_PIN ",E137," [ get_ports {PD2[",ROW()-87,"]} ]")</f>
        <v>set_property PACKAGE_PIN T20 [ get_ports {PD2[50]} ]</v>
      </c>
    </row>
    <row r="138" customFormat="false" ht="15" hidden="false" customHeight="false" outlineLevel="0" collapsed="false">
      <c r="A138" s="0" t="n">
        <v>2</v>
      </c>
      <c r="B138" s="0" t="n">
        <v>101</v>
      </c>
      <c r="C138" s="0" t="n">
        <v>107</v>
      </c>
      <c r="D138" s="0" t="s">
        <v>841</v>
      </c>
      <c r="E138" s="0" t="s">
        <v>853</v>
      </c>
      <c r="F138" s="0" t="n">
        <v>1</v>
      </c>
      <c r="G138" s="0" t="n">
        <v>1</v>
      </c>
      <c r="H138" s="0" t="str">
        <f aca="false">CONCATENATE("set_property PACKAGE_PIN ",D138," [ get_ports {PD1[",ROW()-87,"]} ]")</f>
        <v>set_property PACKAGE_PIN C14 [ get_ports {PD1[51]} ]</v>
      </c>
      <c r="I138" s="0" t="str">
        <f aca="false">CONCATENATE("set_property PACKAGE_PIN ",E138," [ get_ports {PD2[",ROW()-87,"]} ]")</f>
        <v>set_property PACKAGE_PIN B14 [ get_ports {PD2[51]} ]</v>
      </c>
    </row>
    <row r="139" customFormat="false" ht="15" hidden="false" customHeight="false" outlineLevel="0" collapsed="false">
      <c r="A139" s="0" t="n">
        <v>1</v>
      </c>
      <c r="B139" s="0" t="n">
        <v>102</v>
      </c>
      <c r="C139" s="0" t="n">
        <v>108</v>
      </c>
      <c r="D139" s="0" t="s">
        <v>645</v>
      </c>
      <c r="E139" s="0" t="s">
        <v>653</v>
      </c>
      <c r="F139" s="0" t="n">
        <v>1</v>
      </c>
      <c r="G139" s="0" t="n">
        <v>1</v>
      </c>
      <c r="H139" s="0" t="str">
        <f aca="false">CONCATENATE("set_property PACKAGE_PIN ",D139," [ get_ports {PD1[",ROW()-87,"]} ]")</f>
        <v>set_property PACKAGE_PIN T23 [ get_ports {PD1[52]} ]</v>
      </c>
      <c r="I139" s="0" t="str">
        <f aca="false">CONCATENATE("set_property PACKAGE_PIN ",E139," [ get_ports {PD2[",ROW()-87,"]} ]")</f>
        <v>set_property PACKAGE_PIN T22 [ get_ports {PD2[52]} ]</v>
      </c>
    </row>
    <row r="140" customFormat="false" ht="15" hidden="false" customHeight="false" outlineLevel="0" collapsed="false">
      <c r="A140" s="0" t="n">
        <v>2</v>
      </c>
      <c r="B140" s="0" t="n">
        <v>102</v>
      </c>
      <c r="C140" s="0" t="n">
        <v>108</v>
      </c>
      <c r="D140" s="0" t="s">
        <v>831</v>
      </c>
      <c r="E140" s="0" t="s">
        <v>839</v>
      </c>
      <c r="F140" s="0" t="n">
        <v>1</v>
      </c>
      <c r="G140" s="0" t="n">
        <v>1</v>
      </c>
      <c r="H140" s="0" t="str">
        <f aca="false">CONCATENATE("set_property PACKAGE_PIN ",D140," [ get_ports {PD1[",ROW()-87,"]} ]")</f>
        <v>set_property PACKAGE_PIN C13 [ get_ports {PD1[53]} ]</v>
      </c>
      <c r="I140" s="0" t="str">
        <f aca="false">CONCATENATE("set_property PACKAGE_PIN ",E140," [ get_ports {PD2[",ROW()-87,"]} ]")</f>
        <v>set_property PACKAGE_PIN A14 [ get_ports {PD2[53]} ]</v>
      </c>
    </row>
    <row r="141" customFormat="false" ht="15" hidden="false" customHeight="false" outlineLevel="0" collapsed="false">
      <c r="A141" s="0" t="n">
        <v>1</v>
      </c>
      <c r="B141" s="0" t="n">
        <v>109</v>
      </c>
      <c r="C141" s="0" t="n">
        <v>115</v>
      </c>
      <c r="D141" s="0" t="s">
        <v>669</v>
      </c>
      <c r="E141" s="0" t="s">
        <v>671</v>
      </c>
      <c r="F141" s="0" t="n">
        <v>1</v>
      </c>
      <c r="G141" s="0" t="n">
        <v>1</v>
      </c>
      <c r="H141" s="0" t="str">
        <f aca="false">CONCATENATE("set_property PACKAGE_PIN ",D141," [ get_ports {PD1[",ROW()-87,"]} ]")</f>
        <v>set_property PACKAGE_PIN P16 [ get_ports {PD1[54]} ]</v>
      </c>
      <c r="I141" s="0" t="str">
        <f aca="false">CONCATENATE("set_property PACKAGE_PIN ",E141," [ get_ports {PD2[",ROW()-87,"]} ]")</f>
        <v>set_property PACKAGE_PIN N16 [ get_ports {PD2[54]} ]</v>
      </c>
    </row>
    <row r="142" customFormat="false" ht="15" hidden="false" customHeight="false" outlineLevel="0" collapsed="false">
      <c r="A142" s="0" t="n">
        <v>2</v>
      </c>
      <c r="B142" s="0" t="n">
        <v>109</v>
      </c>
      <c r="C142" s="0" t="n">
        <v>115</v>
      </c>
      <c r="D142" s="0" t="s">
        <v>447</v>
      </c>
      <c r="E142" s="0" t="s">
        <v>456</v>
      </c>
      <c r="F142" s="0" t="n">
        <v>1</v>
      </c>
      <c r="G142" s="0" t="n">
        <v>1</v>
      </c>
      <c r="H142" s="0" t="str">
        <f aca="false">CONCATENATE("set_property PACKAGE_PIN ",D142," [ get_ports {PD1[",ROW()-87,"]} ]")</f>
        <v>set_property PACKAGE_PIN F15 [ get_ports {PD1[55]} ]</v>
      </c>
      <c r="I142" s="0" t="str">
        <f aca="false">CONCATENATE("set_property PACKAGE_PIN ",E142," [ get_ports {PD2[",ROW()-87,"]} ]")</f>
        <v>set_property PACKAGE_PIN E17 [ get_ports {PD2[55]} ]</v>
      </c>
    </row>
    <row r="143" customFormat="false" ht="15" hidden="false" customHeight="false" outlineLevel="0" collapsed="false">
      <c r="A143" s="0" t="n">
        <v>1</v>
      </c>
      <c r="B143" s="0" t="n">
        <v>110</v>
      </c>
      <c r="C143" s="0" t="n">
        <v>116</v>
      </c>
      <c r="D143" s="0" t="s">
        <v>657</v>
      </c>
      <c r="E143" s="0" t="s">
        <v>673</v>
      </c>
      <c r="F143" s="0" t="n">
        <v>1</v>
      </c>
      <c r="G143" s="0" t="n">
        <v>1</v>
      </c>
      <c r="H143" s="0" t="str">
        <f aca="false">CONCATENATE("set_property PACKAGE_PIN ",D143," [ get_ports {PD1[",ROW()-87,"]} ]")</f>
        <v>set_property PACKAGE_PIN R17 [ get_ports {PD1[56]} ]</v>
      </c>
      <c r="I143" s="0" t="str">
        <f aca="false">CONCATENATE("set_property PACKAGE_PIN ",E143," [ get_ports {PD2[",ROW()-87,"]} ]")</f>
        <v>set_property PACKAGE_PIN R16 [ get_ports {PD2[56]} ]</v>
      </c>
    </row>
    <row r="144" customFormat="false" ht="15" hidden="false" customHeight="false" outlineLevel="0" collapsed="false">
      <c r="A144" s="0" t="n">
        <v>2</v>
      </c>
      <c r="B144" s="0" t="n">
        <v>110</v>
      </c>
      <c r="C144" s="0" t="n">
        <v>116</v>
      </c>
      <c r="D144" s="0" t="s">
        <v>449</v>
      </c>
      <c r="E144" s="0" t="s">
        <v>458</v>
      </c>
      <c r="F144" s="0" t="n">
        <v>1</v>
      </c>
      <c r="G144" s="0" t="n">
        <v>1</v>
      </c>
      <c r="H144" s="0" t="str">
        <f aca="false">CONCATENATE("set_property PACKAGE_PIN ",D144," [ get_ports {PD1[",ROW()-87,"]} ]")</f>
        <v>set_property PACKAGE_PIN E15 [ get_ports {PD1[57]} ]</v>
      </c>
      <c r="I144" s="0" t="str">
        <f aca="false">CONCATENATE("set_property PACKAGE_PIN ",E144," [ get_ports {PD2[",ROW()-87,"]} ]")</f>
        <v>set_property PACKAGE_PIN E16 [ get_ports {PD2[57]} ]</v>
      </c>
    </row>
    <row r="145" customFormat="false" ht="15" hidden="false" customHeight="false" outlineLevel="0" collapsed="false">
      <c r="A145" s="0" t="n">
        <v>1</v>
      </c>
      <c r="B145" s="0" t="n">
        <v>113</v>
      </c>
      <c r="C145" s="0" t="n">
        <v>119</v>
      </c>
      <c r="D145" s="0" t="s">
        <v>679</v>
      </c>
      <c r="E145" s="0" t="s">
        <v>663</v>
      </c>
      <c r="F145" s="0" t="n">
        <v>1</v>
      </c>
      <c r="G145" s="0" t="n">
        <v>1</v>
      </c>
      <c r="H145" s="0" t="str">
        <f aca="false">CONCATENATE("set_property PACKAGE_PIN ",D145," [ get_ports {PD1[",ROW()-87,"]} ]")</f>
        <v>set_property PACKAGE_PIN T19 [ get_ports {PD1[58]} ]</v>
      </c>
      <c r="I145" s="0" t="str">
        <f aca="false">CONCATENATE("set_property PACKAGE_PIN ",E145," [ get_ports {PD2[",ROW()-87,"]} ]")</f>
        <v>set_property PACKAGE_PIN T17 [ get_ports {PD2[58]} ]</v>
      </c>
    </row>
    <row r="146" customFormat="false" ht="15" hidden="false" customHeight="false" outlineLevel="0" collapsed="false">
      <c r="A146" s="0" t="n">
        <v>2</v>
      </c>
      <c r="B146" s="0" t="n">
        <v>113</v>
      </c>
      <c r="C146" s="0" t="n">
        <v>119</v>
      </c>
      <c r="D146" s="0" t="s">
        <v>865</v>
      </c>
      <c r="E146" s="0" t="s">
        <v>849</v>
      </c>
      <c r="F146" s="0" t="n">
        <v>1</v>
      </c>
      <c r="G146" s="0" t="n">
        <v>1</v>
      </c>
      <c r="H146" s="0" t="str">
        <f aca="false">CONCATENATE("set_property PACKAGE_PIN ",D146," [ get_ports {PD1[",ROW()-87,"]} ]")</f>
        <v>set_property PACKAGE_PIN A15 [ get_ports {PD1[59]} ]</v>
      </c>
      <c r="I146" s="0" t="str">
        <f aca="false">CONCATENATE("set_property PACKAGE_PIN ",E146," [ get_ports {PD2[",ROW()-87,"]} ]")</f>
        <v>set_property PACKAGE_PIN D16 [ get_ports {PD2[59]} ]</v>
      </c>
    </row>
    <row r="147" customFormat="false" ht="15" hidden="false" customHeight="false" outlineLevel="0" collapsed="false">
      <c r="A147" s="0" t="n">
        <v>1</v>
      </c>
      <c r="B147" s="0" t="n">
        <v>114</v>
      </c>
      <c r="C147" s="0" t="n">
        <v>120</v>
      </c>
      <c r="D147" s="0" t="s">
        <v>665</v>
      </c>
      <c r="E147" s="0" t="s">
        <v>677</v>
      </c>
      <c r="F147" s="0" t="n">
        <v>1</v>
      </c>
      <c r="G147" s="0" t="n">
        <v>1</v>
      </c>
      <c r="H147" s="0" t="str">
        <f aca="false">CONCATENATE("set_property PACKAGE_PIN ",D147," [ get_ports {PD1[",ROW()-87,"]} ]")</f>
        <v>set_property PACKAGE_PIN U20 [ get_ports {PD1[60]} ]</v>
      </c>
      <c r="I147" s="0" t="str">
        <f aca="false">CONCATENATE("set_property PACKAGE_PIN ",E147," [ get_ports {PD2[",ROW()-87,"]} ]")</f>
        <v>set_property PACKAGE_PIN T18 [ get_ports {PD2[60]} ]</v>
      </c>
    </row>
    <row r="148" customFormat="false" ht="15" hidden="false" customHeight="false" outlineLevel="0" collapsed="false">
      <c r="A148" s="0" t="n">
        <v>2</v>
      </c>
      <c r="B148" s="0" t="n">
        <v>114</v>
      </c>
      <c r="C148" s="0" t="n">
        <v>120</v>
      </c>
      <c r="D148" s="0" t="s">
        <v>851</v>
      </c>
      <c r="E148" s="0" t="s">
        <v>863</v>
      </c>
      <c r="F148" s="0" t="n">
        <v>1</v>
      </c>
      <c r="G148" s="0" t="n">
        <v>1</v>
      </c>
      <c r="H148" s="0" t="str">
        <f aca="false">CONCATENATE("set_property PACKAGE_PIN ",D148," [ get_ports {PD1[",ROW()-87,"]} ]")</f>
        <v>set_property PACKAGE_PIN B15 [ get_ports {PD1[61]} ]</v>
      </c>
      <c r="I148" s="0" t="str">
        <f aca="false">CONCATENATE("set_property PACKAGE_PIN ",E148," [ get_ports {PD2[",ROW()-87,"]} ]")</f>
        <v>set_property PACKAGE_PIN D15 [ get_ports {PD2[61]} ]</v>
      </c>
    </row>
    <row r="149" customFormat="false" ht="15" hidden="false" customHeight="false" outlineLevel="0" collapsed="false">
      <c r="A149" s="0" t="n">
        <v>2</v>
      </c>
      <c r="B149" s="0" t="n">
        <v>121</v>
      </c>
      <c r="C149" s="0" t="n">
        <v>127</v>
      </c>
      <c r="D149" s="0" t="s">
        <v>465</v>
      </c>
      <c r="E149" s="0" t="s">
        <v>474</v>
      </c>
      <c r="F149" s="0" t="n">
        <v>1</v>
      </c>
      <c r="G149" s="0" t="n">
        <v>1</v>
      </c>
      <c r="H149" s="0" t="str">
        <f aca="false">CONCATENATE("set_property PACKAGE_PIN ",D149," [ get_ports {PD1[",ROW()-87,"]} ]")</f>
        <v>set_property PACKAGE_PIN D18 [ get_ports {PD1[62]} ]</v>
      </c>
      <c r="I149" s="0" t="str">
        <f aca="false">CONCATENATE("set_property PACKAGE_PIN ",E149," [ get_ports {PD2[",ROW()-87,"]} ]")</f>
        <v>set_property PACKAGE_PIN D19 [ get_ports {PD2[62]} ]</v>
      </c>
    </row>
    <row r="150" customFormat="false" ht="15" hidden="false" customHeight="false" outlineLevel="0" collapsed="false">
      <c r="A150" s="0" t="n">
        <v>2</v>
      </c>
      <c r="B150" s="0" t="n">
        <v>122</v>
      </c>
      <c r="C150" s="0" t="n">
        <v>128</v>
      </c>
      <c r="D150" s="0" t="s">
        <v>467</v>
      </c>
      <c r="E150" s="0" t="s">
        <v>476</v>
      </c>
      <c r="F150" s="0" t="n">
        <v>1</v>
      </c>
      <c r="G150" s="0" t="n">
        <v>1</v>
      </c>
      <c r="H150" s="0" t="str">
        <f aca="false">CONCATENATE("set_property PACKAGE_PIN ",D150," [ get_ports {PD1[",ROW()-87,"]} ]")</f>
        <v>set_property PACKAGE_PIN C18 [ get_ports {PD1[63]} ]</v>
      </c>
      <c r="I150" s="0" t="str">
        <f aca="false">CONCATENATE("set_property PACKAGE_PIN ",E150," [ get_ports {PD2[",ROW()-87,"]} ]")</f>
        <v>set_property PACKAGE_PIN E18 [ get_ports {PD2[63]} ]</v>
      </c>
    </row>
    <row r="151" customFormat="false" ht="15" hidden="false" customHeight="false" outlineLevel="0" collapsed="false">
      <c r="A151" s="0" t="n">
        <v>2</v>
      </c>
      <c r="B151" s="0" t="n">
        <v>125</v>
      </c>
      <c r="C151" s="0" t="n">
        <v>131</v>
      </c>
      <c r="D151" s="0" t="s">
        <v>401</v>
      </c>
      <c r="E151" s="0" t="s">
        <v>405</v>
      </c>
      <c r="F151" s="0" t="n">
        <v>1</v>
      </c>
      <c r="G151" s="0" t="n">
        <v>1</v>
      </c>
      <c r="H151" s="0" t="str">
        <f aca="false">CONCATENATE("set_property PACKAGE_PIN ",D151," [ get_ports {PD1[",ROW()-87,"]} ]")</f>
        <v>set_property PACKAGE_PIN C16 [ get_ports {PD1[64]} ]</v>
      </c>
      <c r="I151" s="0" t="str">
        <f aca="false">CONCATENATE("set_property PACKAGE_PIN ",E151," [ get_ports {PD2[",ROW()-87,"]} ]")</f>
        <v>set_property PACKAGE_PIN B17 [ get_ports {PD2[64]} ]</v>
      </c>
    </row>
    <row r="152" customFormat="false" ht="15" hidden="false" customHeight="false" outlineLevel="0" collapsed="false">
      <c r="A152" s="0" t="n">
        <v>2</v>
      </c>
      <c r="B152" s="0" t="n">
        <v>126</v>
      </c>
      <c r="C152" s="0" t="n">
        <v>132</v>
      </c>
      <c r="D152" s="0" t="s">
        <v>861</v>
      </c>
      <c r="E152" s="0" t="s">
        <v>413</v>
      </c>
      <c r="F152" s="0" t="n">
        <v>1</v>
      </c>
      <c r="G152" s="0" t="n">
        <v>1</v>
      </c>
      <c r="H152" s="0" t="str">
        <f aca="false">CONCATENATE("set_property PACKAGE_PIN ",D152," [ get_ports {PD1[",ROW()-87,"]} ]")</f>
        <v>set_property PACKAGE_PIN B16 [ get_ports {PD1[65]} ]</v>
      </c>
      <c r="I152" s="0" t="str">
        <f aca="false">CONCATENATE("set_property PACKAGE_PIN ",E152," [ get_ports {PD2[",ROW()-87,"]} ]")</f>
        <v>set_property PACKAGE_PIN A17 [ get_ports {PD2[65]} ]</v>
      </c>
    </row>
    <row r="153" customFormat="false" ht="15" hidden="false" customHeight="false" outlineLevel="0" collapsed="false">
      <c r="A153" s="0" t="n">
        <v>2</v>
      </c>
      <c r="B153" s="0" t="n">
        <v>133</v>
      </c>
      <c r="C153" s="0" t="n">
        <v>139</v>
      </c>
      <c r="D153" s="0" t="s">
        <v>483</v>
      </c>
      <c r="E153" s="0" t="s">
        <v>491</v>
      </c>
      <c r="F153" s="0" t="n">
        <v>1</v>
      </c>
      <c r="G153" s="0" t="n">
        <v>1</v>
      </c>
      <c r="H153" s="0" t="str">
        <f aca="false">CONCATENATE("set_property PACKAGE_PIN ",D153," [ get_ports {PD1[",ROW()-87,"]} ]")</f>
        <v>set_property PACKAGE_PIN D20 [ get_ports {PD1[66]} ]</v>
      </c>
      <c r="I153" s="0" t="str">
        <f aca="false">CONCATENATE("set_property PACKAGE_PIN ",E153," [ get_ports {PD2[",ROW()-87,"]} ]")</f>
        <v>set_property PACKAGE_PIN G17 [ get_ports {PD2[66]} ]</v>
      </c>
    </row>
    <row r="154" customFormat="false" ht="15" hidden="false" customHeight="false" outlineLevel="0" collapsed="false">
      <c r="A154" s="0" t="n">
        <v>2</v>
      </c>
      <c r="B154" s="0" t="n">
        <v>134</v>
      </c>
      <c r="C154" s="0" t="n">
        <v>140</v>
      </c>
      <c r="D154" s="0" t="s">
        <v>485</v>
      </c>
      <c r="E154" s="0" t="s">
        <v>493</v>
      </c>
      <c r="F154" s="0" t="n">
        <v>1</v>
      </c>
      <c r="G154" s="0" t="n">
        <v>1</v>
      </c>
      <c r="H154" s="0" t="str">
        <f aca="false">CONCATENATE("set_property PACKAGE_PIN ",D154," [ get_ports {PD1[",ROW()-87,"]} ]")</f>
        <v>set_property PACKAGE_PIN F18 [ get_ports {PD1[67]} ]</v>
      </c>
      <c r="I154" s="0" t="str">
        <f aca="false">CONCATENATE("set_property PACKAGE_PIN ",E154," [ get_ports {PD2[",ROW()-87,"]} ]")</f>
        <v>set_property PACKAGE_PIN F19 [ get_ports {PD2[67]} ]</v>
      </c>
    </row>
    <row r="155" customFormat="false" ht="15" hidden="false" customHeight="false" outlineLevel="0" collapsed="false">
      <c r="A155" s="0" t="n">
        <v>2</v>
      </c>
      <c r="B155" s="0" t="n">
        <v>137</v>
      </c>
      <c r="C155" s="0" t="n">
        <v>143</v>
      </c>
      <c r="D155" s="0" t="s">
        <v>417</v>
      </c>
      <c r="E155" s="0" t="s">
        <v>426</v>
      </c>
      <c r="F155" s="0" t="n">
        <v>1</v>
      </c>
      <c r="G155" s="0" t="n">
        <v>1</v>
      </c>
      <c r="H155" s="0" t="str">
        <f aca="false">CONCATENATE("set_property PACKAGE_PIN ",D155," [ get_ports {PD1[",ROW()-87,"]} ]")</f>
        <v>set_property PACKAGE_PIN A18 [ get_ports {PD1[68]} ]</v>
      </c>
      <c r="I155" s="0" t="str">
        <f aca="false">CONCATENATE("set_property PACKAGE_PIN ",E155," [ get_ports {PD2[",ROW()-87,"]} ]")</f>
        <v>set_property PACKAGE_PIN B19 [ get_ports {PD2[68]} ]</v>
      </c>
    </row>
    <row r="156" customFormat="false" ht="15" hidden="false" customHeight="false" outlineLevel="0" collapsed="false">
      <c r="A156" s="0" t="n">
        <v>2</v>
      </c>
      <c r="B156" s="0" t="n">
        <v>138</v>
      </c>
      <c r="C156" s="0" t="n">
        <v>144</v>
      </c>
      <c r="D156" s="0" t="s">
        <v>403</v>
      </c>
      <c r="E156" s="0" t="s">
        <v>415</v>
      </c>
      <c r="F156" s="0" t="n">
        <v>1</v>
      </c>
      <c r="G156" s="0" t="n">
        <v>1</v>
      </c>
      <c r="H156" s="0" t="str">
        <f aca="false">CONCATENATE("set_property PACKAGE_PIN ",D156," [ get_ports {PD1[",ROW()-87,"]} ]")</f>
        <v>set_property PACKAGE_PIN C17 [ get_ports {PD1[69]} ]</v>
      </c>
      <c r="I156" s="0" t="str">
        <f aca="false">CONCATENATE("set_property PACKAGE_PIN ",E156," [ get_ports {PD2[",ROW()-87,"]} ]")</f>
        <v>set_property PACKAGE_PIN A19 [ get_ports {PD2[69]} ]</v>
      </c>
    </row>
    <row r="157" customFormat="false" ht="15" hidden="false" customHeight="false" outlineLevel="0" collapsed="false">
      <c r="A157" s="0" t="n">
        <v>2</v>
      </c>
      <c r="B157" s="0" t="n">
        <v>145</v>
      </c>
      <c r="C157" s="0" t="n">
        <v>151</v>
      </c>
      <c r="D157" s="0" t="s">
        <v>501</v>
      </c>
      <c r="E157" s="0" t="s">
        <v>511</v>
      </c>
      <c r="F157" s="0" t="n">
        <v>1</v>
      </c>
      <c r="G157" s="0" t="n">
        <v>1</v>
      </c>
      <c r="H157" s="0" t="str">
        <f aca="false">CONCATENATE("set_property PACKAGE_PIN ",D157," [ get_ports {PD1[",ROW()-87,"]} ]")</f>
        <v>set_property PACKAGE_PIN E21 [ get_ports {PD1[70]} ]</v>
      </c>
      <c r="I157" s="0" t="str">
        <f aca="false">CONCATENATE("set_property PACKAGE_PIN ",E157," [ get_ports {PD2[",ROW()-87,"]} ]")</f>
        <v>set_property PACKAGE_PIN E23 [ get_ports {PD2[70]} ]</v>
      </c>
    </row>
    <row r="158" customFormat="false" ht="15" hidden="false" customHeight="false" outlineLevel="0" collapsed="false">
      <c r="A158" s="0" t="n">
        <v>2</v>
      </c>
      <c r="B158" s="0" t="n">
        <v>146</v>
      </c>
      <c r="C158" s="0" t="n">
        <v>152</v>
      </c>
      <c r="D158" s="0" t="s">
        <v>503</v>
      </c>
      <c r="E158" s="0" t="s">
        <v>513</v>
      </c>
      <c r="F158" s="0" t="n">
        <v>1</v>
      </c>
      <c r="G158" s="0" t="n">
        <v>1</v>
      </c>
      <c r="H158" s="0" t="str">
        <f aca="false">CONCATENATE("set_property PACKAGE_PIN ",D158," [ get_ports {PD1[",ROW()-87,"]} ]")</f>
        <v>set_property PACKAGE_PIN G19 [ get_ports {PD1[71]} ]</v>
      </c>
      <c r="I158" s="0" t="str">
        <f aca="false">CONCATENATE("set_property PACKAGE_PIN ",E158," [ get_ports {PD2[",ROW()-87,"]} ]")</f>
        <v>set_property PACKAGE_PIN E22 [ get_ports {PD2[71]} ]</v>
      </c>
    </row>
    <row r="159" customFormat="false" ht="15" hidden="false" customHeight="false" outlineLevel="0" collapsed="false">
      <c r="A159" s="0" t="n">
        <v>2</v>
      </c>
      <c r="B159" s="0" t="n">
        <v>149</v>
      </c>
      <c r="C159" s="0" t="n">
        <v>155</v>
      </c>
      <c r="D159" s="0" t="s">
        <v>435</v>
      </c>
      <c r="E159" s="0" t="s">
        <v>445</v>
      </c>
      <c r="F159" s="0" t="n">
        <v>1</v>
      </c>
      <c r="G159" s="0" t="n">
        <v>1</v>
      </c>
      <c r="H159" s="0" t="str">
        <f aca="false">CONCATENATE("set_property PACKAGE_PIN ",D159," [ get_ports {PD1[",ROW()-87,"]} ]")</f>
        <v>set_property PACKAGE_PIN A20 [ get_ports {PD1[72]} ]</v>
      </c>
      <c r="I159" s="0" t="str">
        <f aca="false">CONCATENATE("set_property PACKAGE_PIN ",E159," [ get_ports {PD2[",ROW()-87,"]} ]")</f>
        <v>set_property PACKAGE_PIN B21 [ get_ports {PD2[72]} ]</v>
      </c>
    </row>
    <row r="160" customFormat="false" ht="15" hidden="false" customHeight="false" outlineLevel="0" collapsed="false">
      <c r="A160" s="0" t="n">
        <v>2</v>
      </c>
      <c r="B160" s="0" t="n">
        <v>150</v>
      </c>
      <c r="C160" s="0" t="n">
        <v>156</v>
      </c>
      <c r="D160" s="0" t="s">
        <v>424</v>
      </c>
      <c r="E160" s="0" t="s">
        <v>433</v>
      </c>
      <c r="F160" s="0" t="n">
        <v>1</v>
      </c>
      <c r="G160" s="0" t="n">
        <v>1</v>
      </c>
      <c r="H160" s="0" t="str">
        <f aca="false">CONCATENATE("set_property PACKAGE_PIN ",D160," [ get_ports {PD1[",ROW()-87,"]} ]")</f>
        <v>set_property PACKAGE_PIN C19 [ get_ports {PD1[73]} ]</v>
      </c>
      <c r="I160" s="0" t="str">
        <f aca="false">CONCATENATE("set_property PACKAGE_PIN ",E160," [ get_ports {PD2[",ROW()-87,"]} ]")</f>
        <v>set_property PACKAGE_PIN B20 [ get_ports {PD2[73]} ]</v>
      </c>
    </row>
    <row r="161" customFormat="false" ht="15" hidden="false" customHeight="false" outlineLevel="0" collapsed="false">
      <c r="A161" s="0" t="n">
        <v>2</v>
      </c>
      <c r="B161" s="0" t="n">
        <v>157</v>
      </c>
      <c r="C161" s="0" t="n">
        <v>163</v>
      </c>
      <c r="D161" s="0" t="s">
        <v>521</v>
      </c>
      <c r="E161" s="0" t="s">
        <v>835</v>
      </c>
      <c r="F161" s="0" t="n">
        <v>1</v>
      </c>
      <c r="G161" s="0" t="n">
        <v>1</v>
      </c>
      <c r="H161" s="0" t="str">
        <f aca="false">CONCATENATE("set_property PACKAGE_PIN ",D161," [ get_ports {PD1[",ROW()-87,"]} ]")</f>
        <v>set_property PACKAGE_PIN F22 [ get_ports {PD1[74]} ]</v>
      </c>
      <c r="I161" s="0" t="str">
        <f aca="false">CONCATENATE("set_property PACKAGE_PIN ",E161," [ get_ports {PD2[",ROW()-87,"]} ]")</f>
        <v>set_property PACKAGE_PIN F17 [ get_ports {PD2[74]} ]</v>
      </c>
    </row>
    <row r="162" customFormat="false" ht="15" hidden="false" customHeight="false" outlineLevel="0" collapsed="false">
      <c r="A162" s="0" t="n">
        <v>2</v>
      </c>
      <c r="B162" s="0" t="n">
        <v>158</v>
      </c>
      <c r="C162" s="0" t="n">
        <v>164</v>
      </c>
      <c r="D162" s="0" t="s">
        <v>523</v>
      </c>
      <c r="E162" s="0" t="s">
        <v>837</v>
      </c>
      <c r="F162" s="0" t="n">
        <v>1</v>
      </c>
      <c r="G162" s="0" t="n">
        <v>1</v>
      </c>
      <c r="H162" s="0" t="str">
        <f aca="false">CONCATENATE("set_property PACKAGE_PIN ",D162," [ get_ports {PD1[",ROW()-87,"]} ]")</f>
        <v>set_property PACKAGE_PIN K17 [ get_ports {PD1[75]} ]</v>
      </c>
      <c r="I162" s="0" t="str">
        <f aca="false">CONCATENATE("set_property PACKAGE_PIN ",E162," [ get_ports {PD2[",ROW()-87,"]} ]")</f>
        <v>set_property PACKAGE_PIN G15 [ get_ports {PD2[75]} ]</v>
      </c>
    </row>
    <row r="163" customFormat="false" ht="15" hidden="false" customHeight="false" outlineLevel="0" collapsed="false">
      <c r="A163" s="0" t="n">
        <v>2</v>
      </c>
      <c r="B163" s="0" t="n">
        <v>161</v>
      </c>
      <c r="C163" s="0" t="n">
        <v>167</v>
      </c>
      <c r="D163" s="0" t="s">
        <v>454</v>
      </c>
      <c r="E163" s="0" t="s">
        <v>463</v>
      </c>
      <c r="F163" s="0" t="n">
        <v>1</v>
      </c>
      <c r="G163" s="0" t="n">
        <v>1</v>
      </c>
      <c r="H163" s="0" t="str">
        <f aca="false">CONCATENATE("set_property PACKAGE_PIN ",D163," [ get_ports {PD1[",ROW()-87,"]} ]")</f>
        <v>set_property PACKAGE_PIN D21 [ get_ports {PD1[76]} ]</v>
      </c>
      <c r="I163" s="0" t="str">
        <f aca="false">CONCATENATE("set_property PACKAGE_PIN ",E163," [ get_ports {PD2[",ROW()-87,"]} ]")</f>
        <v>set_property PACKAGE_PIN B22 [ get_ports {PD2[76]} ]</v>
      </c>
    </row>
    <row r="164" customFormat="false" ht="15" hidden="false" customHeight="false" outlineLevel="0" collapsed="false">
      <c r="A164" s="0" t="n">
        <v>2</v>
      </c>
      <c r="B164" s="0" t="n">
        <v>162</v>
      </c>
      <c r="C164" s="0" t="n">
        <v>168</v>
      </c>
      <c r="D164" s="0" t="s">
        <v>443</v>
      </c>
      <c r="E164" s="0" t="s">
        <v>452</v>
      </c>
      <c r="F164" s="0" t="n">
        <v>1</v>
      </c>
      <c r="G164" s="0" t="n">
        <v>1</v>
      </c>
      <c r="H164" s="0" t="str">
        <f aca="false">CONCATENATE("set_property PACKAGE_PIN ",D164," [ get_ports {PD1[",ROW()-87,"]} ]")</f>
        <v>set_property PACKAGE_PIN C21 [ get_ports {PD1[77]} ]</v>
      </c>
      <c r="I164" s="0" t="str">
        <f aca="false">CONCATENATE("set_property PACKAGE_PIN ",E164," [ get_ports {PD2[",ROW()-87,"]} ]")</f>
        <v>set_property PACKAGE_PIN A22 [ get_ports {PD2[77]} ]</v>
      </c>
    </row>
    <row r="165" customFormat="false" ht="15" hidden="false" customHeight="false" outlineLevel="0" collapsed="false">
      <c r="A165" s="0" t="n">
        <v>2</v>
      </c>
      <c r="B165" s="0" t="n">
        <v>169</v>
      </c>
      <c r="C165" s="0" t="n">
        <v>175</v>
      </c>
      <c r="D165" s="0" t="s">
        <v>843</v>
      </c>
      <c r="E165" s="0" t="s">
        <v>855</v>
      </c>
      <c r="F165" s="0" t="n">
        <v>1</v>
      </c>
      <c r="G165" s="0" t="n">
        <v>1</v>
      </c>
      <c r="H165" s="0" t="str">
        <f aca="false">CONCATENATE("set_property PACKAGE_PIN ",D165," [ get_ports {PD1[",ROW()-87,"]} ]")</f>
        <v>set_property PACKAGE_PIN H18 [ get_ports {PD1[78]} ]</v>
      </c>
      <c r="I165" s="0" t="str">
        <f aca="false">CONCATENATE("set_property PACKAGE_PIN ",E165," [ get_ports {PD2[",ROW()-87,"]} ]")</f>
        <v>set_property PACKAGE_PIN J15 [ get_ports {PD2[78]} ]</v>
      </c>
    </row>
    <row r="166" customFormat="false" ht="15" hidden="false" customHeight="false" outlineLevel="0" collapsed="false">
      <c r="A166" s="0" t="n">
        <v>2</v>
      </c>
      <c r="B166" s="0" t="n">
        <v>170</v>
      </c>
      <c r="C166" s="0" t="n">
        <v>176</v>
      </c>
      <c r="D166" s="0" t="s">
        <v>845</v>
      </c>
      <c r="E166" s="0" t="s">
        <v>857</v>
      </c>
      <c r="F166" s="0" t="n">
        <v>1</v>
      </c>
      <c r="G166" s="0" t="n">
        <v>1</v>
      </c>
      <c r="H166" s="0" t="str">
        <f aca="false">CONCATENATE("set_property PACKAGE_PIN ",D166," [ get_ports {PD1[",ROW()-87,"]} ]")</f>
        <v>set_property PACKAGE_PIN G16 [ get_ports {PD1[79]} ]</v>
      </c>
      <c r="I166" s="0" t="str">
        <f aca="false">CONCATENATE("set_property PACKAGE_PIN ",E166," [ get_ports {PD2[",ROW()-87,"]} ]")</f>
        <v>set_property PACKAGE_PIN G21 [ get_ports {PD2[79]} ]</v>
      </c>
    </row>
    <row r="167" customFormat="false" ht="15" hidden="false" customHeight="false" outlineLevel="0" collapsed="false">
      <c r="A167" s="0" t="n">
        <v>2</v>
      </c>
      <c r="B167" s="0" t="n">
        <v>171</v>
      </c>
      <c r="C167" s="0" t="n">
        <v>177</v>
      </c>
      <c r="D167" s="0" t="s">
        <v>847</v>
      </c>
      <c r="E167" s="0" t="s">
        <v>859</v>
      </c>
      <c r="F167" s="0" t="n">
        <v>1</v>
      </c>
      <c r="G167" s="0" t="n">
        <v>1</v>
      </c>
      <c r="H167" s="0" t="str">
        <f aca="false">CONCATENATE("set_property PACKAGE_PIN ",D167," [ get_ports {PD1[",ROW()-87,"]} ]")</f>
        <v>set_property PACKAGE_PIN H16 [ get_ports {PD1[80]} ]</v>
      </c>
      <c r="I167" s="0" t="str">
        <f aca="false">CONCATENATE("set_property PACKAGE_PIN ",E167," [ get_ports {PD2[",ROW()-87,"]} ]")</f>
        <v>set_property PACKAGE_PIN H17 [ get_ports {PD2[80]} ]</v>
      </c>
    </row>
    <row r="168" customFormat="false" ht="15" hidden="false" customHeight="false" outlineLevel="0" collapsed="false">
      <c r="A168" s="0" t="n">
        <v>2</v>
      </c>
      <c r="B168" s="0" t="n">
        <v>172</v>
      </c>
      <c r="C168" s="0" t="n">
        <v>178</v>
      </c>
      <c r="D168" s="0" t="s">
        <v>479</v>
      </c>
      <c r="E168" s="0" t="s">
        <v>489</v>
      </c>
      <c r="F168" s="0" t="n">
        <v>1</v>
      </c>
      <c r="G168" s="0" t="n">
        <v>1</v>
      </c>
      <c r="H168" s="0" t="str">
        <f aca="false">CONCATENATE("set_property PACKAGE_PIN ",D168," [ get_ports {PD1[",ROW()-87,"]} ]")</f>
        <v>set_property PACKAGE_PIN C23 [ get_ports {PD1[81]} ]</v>
      </c>
      <c r="I168" s="0" t="str">
        <f aca="false">CONCATENATE("set_property PACKAGE_PIN ",E168," [ get_ports {PD2[",ROW()-87,"]} ]")</f>
        <v>set_property PACKAGE_PIN B26 [ get_ports {PD2[81]} ]</v>
      </c>
    </row>
    <row r="169" customFormat="false" ht="15" hidden="false" customHeight="false" outlineLevel="0" collapsed="false">
      <c r="A169" s="0" t="n">
        <v>2</v>
      </c>
      <c r="B169" s="0" t="n">
        <v>173</v>
      </c>
      <c r="C169" s="0" t="n">
        <v>179</v>
      </c>
      <c r="D169" s="0" t="s">
        <v>472</v>
      </c>
      <c r="E169" s="0" t="s">
        <v>481</v>
      </c>
      <c r="F169" s="0" t="n">
        <v>1</v>
      </c>
      <c r="G169" s="0" t="n">
        <v>1</v>
      </c>
      <c r="H169" s="0" t="str">
        <f aca="false">CONCATENATE("set_property PACKAGE_PIN ",D169," [ get_ports {PD1[",ROW()-87,"]} ]")</f>
        <v>set_property PACKAGE_PIN A23 [ get_ports {PD1[82]} ]</v>
      </c>
      <c r="I169" s="0" t="str">
        <f aca="false">CONCATENATE("set_property PACKAGE_PIN ",E169," [ get_ports {PD2[",ROW()-87,"]} ]")</f>
        <v>set_property PACKAGE_PIN B24 [ get_ports {PD2[82]} ]</v>
      </c>
    </row>
    <row r="170" customFormat="false" ht="15" hidden="false" customHeight="false" outlineLevel="0" collapsed="false">
      <c r="A170" s="0" t="n">
        <v>2</v>
      </c>
      <c r="B170" s="0" t="n">
        <v>174</v>
      </c>
      <c r="C170" s="0" t="n">
        <v>180</v>
      </c>
      <c r="D170" s="0" t="s">
        <v>461</v>
      </c>
      <c r="E170" s="0" t="s">
        <v>470</v>
      </c>
      <c r="F170" s="0" t="n">
        <v>1</v>
      </c>
      <c r="G170" s="0" t="n">
        <v>1</v>
      </c>
      <c r="H170" s="0" t="str">
        <f aca="false">CONCATENATE("set_property PACKAGE_PIN ",D170," [ get_ports {PD1[",ROW()-87,"]} ]")</f>
        <v>set_property PACKAGE_PIN C22 [ get_ports {PD1[83]} ]</v>
      </c>
      <c r="I170" s="0" t="str">
        <f aca="false">CONCATENATE("set_property PACKAGE_PIN ",E170," [ get_ports {PD2[",ROW()-87,"]} ]")</f>
        <v>set_property PACKAGE_PIN A24 [ get_ports {PD2[83]} ]</v>
      </c>
    </row>
    <row r="171" customFormat="false" ht="15" hidden="false" customHeight="false" outlineLevel="0" collapsed="false">
      <c r="A171" s="0" t="n">
        <v>2</v>
      </c>
      <c r="B171" s="0" t="n">
        <v>1</v>
      </c>
      <c r="C171" s="0" t="n">
        <v>7</v>
      </c>
      <c r="D171" s="0" t="s">
        <v>397</v>
      </c>
      <c r="E171" s="0" t="s">
        <v>409</v>
      </c>
      <c r="F171" s="0" t="n">
        <v>2</v>
      </c>
      <c r="G171" s="0" t="n">
        <v>2</v>
      </c>
      <c r="H171" s="0" t="str">
        <f aca="false">CONCATENATE("set_property PACKAGE_PIN ",D171," [ get_ports {PD1[",ROW()-171,"]} ]")</f>
        <v>set_property PACKAGE_PIN J16 [ get_ports {PD1[0]} ]</v>
      </c>
      <c r="I171" s="0" t="str">
        <f aca="false">CONCATENATE("set_property PACKAGE_PIN ",E171," [ get_ports {PD2[",ROW()-171,"]} ]")</f>
        <v>set_property PACKAGE_PIN L19 [ get_ports {PD2[0]} ]</v>
      </c>
    </row>
    <row r="172" customFormat="false" ht="15" hidden="false" customHeight="false" outlineLevel="0" collapsed="false">
      <c r="A172" s="0" t="n">
        <v>3</v>
      </c>
      <c r="B172" s="0" t="n">
        <v>1</v>
      </c>
      <c r="C172" s="0" t="n">
        <v>7</v>
      </c>
      <c r="D172" s="0" t="s">
        <v>783</v>
      </c>
      <c r="E172" s="0" t="s">
        <v>799</v>
      </c>
      <c r="F172" s="0" t="n">
        <v>2</v>
      </c>
      <c r="G172" s="0" t="n">
        <v>2</v>
      </c>
      <c r="H172" s="0" t="str">
        <f aca="false">CONCATENATE("set_property PACKAGE_PIN ",D172," [ get_ports {PD1[",ROW()-171,"]} ]")</f>
        <v>set_property PACKAGE_PIN F8 [ get_ports {PD1[1]} ]</v>
      </c>
      <c r="I172" s="0" t="str">
        <f aca="false">CONCATENATE("set_property PACKAGE_PIN ",E172," [ get_ports {PD2[",ROW()-171,"]} ]")</f>
        <v>set_property PACKAGE_PIN D11 [ get_ports {PD2[1]} ]</v>
      </c>
    </row>
    <row r="173" customFormat="false" ht="15" hidden="false" customHeight="false" outlineLevel="0" collapsed="false">
      <c r="A173" s="0" t="n">
        <v>2</v>
      </c>
      <c r="B173" s="0" t="n">
        <v>2</v>
      </c>
      <c r="C173" s="0" t="n">
        <v>8</v>
      </c>
      <c r="D173" s="0" t="s">
        <v>399</v>
      </c>
      <c r="E173" s="0" t="s">
        <v>395</v>
      </c>
      <c r="F173" s="0" t="n">
        <v>2</v>
      </c>
      <c r="G173" s="0" t="n">
        <v>2</v>
      </c>
      <c r="H173" s="0" t="str">
        <f aca="false">CONCATENATE("set_property PACKAGE_PIN ",D173," [ get_ports {PD1[",ROW()-171,"]} ]")</f>
        <v>set_property PACKAGE_PIN K16 [ get_ports {PD1[2]} ]</v>
      </c>
      <c r="I173" s="0" t="str">
        <f aca="false">CONCATENATE("set_property PACKAGE_PIN ",E173," [ get_ports {PD2[",ROW()-171,"]} ]")</f>
        <v>set_property PACKAGE_PIN L17 [ get_ports {PD2[2]} ]</v>
      </c>
    </row>
    <row r="174" customFormat="false" ht="15" hidden="false" customHeight="false" outlineLevel="0" collapsed="false">
      <c r="A174" s="0" t="n">
        <v>3</v>
      </c>
      <c r="B174" s="0" t="n">
        <v>2</v>
      </c>
      <c r="C174" s="0" t="n">
        <v>8</v>
      </c>
      <c r="D174" s="0" t="s">
        <v>781</v>
      </c>
      <c r="E174" s="0" t="s">
        <v>790</v>
      </c>
      <c r="F174" s="0" t="n">
        <v>2</v>
      </c>
      <c r="G174" s="0" t="n">
        <v>2</v>
      </c>
      <c r="H174" s="0" t="str">
        <f aca="false">CONCATENATE("set_property PACKAGE_PIN ",D174," [ get_ports {PD1[",ROW()-171,"]} ]")</f>
        <v>set_property PACKAGE_PIN F9 [ get_ports {PD1[3]} ]</v>
      </c>
      <c r="I174" s="0" t="str">
        <f aca="false">CONCATENATE("set_property PACKAGE_PIN ",E174," [ get_ports {PD2[",ROW()-171,"]} ]")</f>
        <v>set_property PACKAGE_PIN D10 [ get_ports {PD2[3]} ]</v>
      </c>
    </row>
    <row r="175" customFormat="false" ht="15" hidden="false" customHeight="false" outlineLevel="0" collapsed="false">
      <c r="A175" s="0" t="n">
        <v>2</v>
      </c>
      <c r="B175" s="0" t="n">
        <v>3</v>
      </c>
      <c r="C175" s="0" t="n">
        <v>9</v>
      </c>
      <c r="D175" s="0" t="s">
        <v>411</v>
      </c>
      <c r="E175" s="0" t="s">
        <v>407</v>
      </c>
      <c r="F175" s="0" t="n">
        <v>2</v>
      </c>
      <c r="G175" s="0" t="n">
        <v>2</v>
      </c>
      <c r="H175" s="0" t="str">
        <f aca="false">CONCATENATE("set_property PACKAGE_PIN ",D175," [ get_ports {PD1[",ROW()-171,"]} ]")</f>
        <v>set_property PACKAGE_PIN L18 [ get_ports {PD1[4]} ]</v>
      </c>
      <c r="I175" s="0" t="str">
        <f aca="false">CONCATENATE("set_property PACKAGE_PIN ",E175," [ get_ports {PD2[",ROW()-171,"]} ]")</f>
        <v>set_property PACKAGE_PIN M17 [ get_ports {PD2[4]} ]</v>
      </c>
    </row>
    <row r="176" customFormat="false" ht="15" hidden="false" customHeight="false" outlineLevel="0" collapsed="false">
      <c r="A176" s="0" t="n">
        <v>3</v>
      </c>
      <c r="B176" s="0" t="n">
        <v>3</v>
      </c>
      <c r="C176" s="0" t="n">
        <v>9</v>
      </c>
      <c r="D176" s="0" t="s">
        <v>792</v>
      </c>
      <c r="E176" s="0" t="s">
        <v>801</v>
      </c>
      <c r="F176" s="0" t="n">
        <v>2</v>
      </c>
      <c r="G176" s="0" t="n">
        <v>2</v>
      </c>
      <c r="H176" s="0" t="str">
        <f aca="false">CONCATENATE("set_property PACKAGE_PIN ",D176," [ get_ports {PD1[",ROW()-171,"]} ]")</f>
        <v>set_property PACKAGE_PIN E10 [ get_ports {PD1[5]} ]</v>
      </c>
      <c r="I176" s="0" t="str">
        <f aca="false">CONCATENATE("set_property PACKAGE_PIN ",E176," [ get_ports {PD2[",ROW()-171,"]} ]")</f>
        <v>set_property PACKAGE_PIN F10 [ get_ports {PD2[5]} ]</v>
      </c>
    </row>
    <row r="177" customFormat="false" ht="15" hidden="false" customHeight="false" outlineLevel="0" collapsed="false">
      <c r="A177" s="0" t="n">
        <v>2</v>
      </c>
      <c r="B177" s="0" t="n">
        <v>4</v>
      </c>
      <c r="C177" s="0" t="n">
        <v>10</v>
      </c>
      <c r="D177" s="0" t="s">
        <v>593</v>
      </c>
      <c r="E177" s="0" t="s">
        <v>591</v>
      </c>
      <c r="F177" s="0" t="n">
        <v>2</v>
      </c>
      <c r="G177" s="0" t="n">
        <v>2</v>
      </c>
      <c r="H177" s="0" t="str">
        <f aca="false">CONCATENATE("set_property PACKAGE_PIN ",D177," [ get_ports {PD1[",ROW()-171,"]} ]")</f>
        <v>set_property PACKAGE_PIN M25 [ get_ports {PD1[6]} ]</v>
      </c>
      <c r="I177" s="0" t="str">
        <f aca="false">CONCATENATE("set_property PACKAGE_PIN ",E177," [ get_ports {PD2[",ROW()-171,"]} ]")</f>
        <v>set_property PACKAGE_PIN M26 [ get_ports {PD2[6]} ]</v>
      </c>
    </row>
    <row r="178" customFormat="false" ht="15" hidden="false" customHeight="false" outlineLevel="0" collapsed="false">
      <c r="A178" s="0" t="n">
        <v>3</v>
      </c>
      <c r="B178" s="0" t="n">
        <v>4</v>
      </c>
      <c r="C178" s="0" t="n">
        <v>10</v>
      </c>
      <c r="D178" s="0" t="s">
        <v>776</v>
      </c>
      <c r="E178" s="0" t="s">
        <v>778</v>
      </c>
      <c r="F178" s="0" t="n">
        <v>2</v>
      </c>
      <c r="G178" s="0" t="n">
        <v>2</v>
      </c>
      <c r="H178" s="0" t="str">
        <f aca="false">CONCATENATE("set_property PACKAGE_PIN ",D178," [ get_ports {PD1[",ROW()-171,"]} ]")</f>
        <v>set_property PACKAGE_PIN A8 [ get_ports {PD1[7]} ]</v>
      </c>
      <c r="I178" s="0" t="str">
        <f aca="false">CONCATENATE("set_property PACKAGE_PIN ",E178," [ get_ports {PD2[",ROW()-171,"]} ]")</f>
        <v>set_property PACKAGE_PIN D9 [ get_ports {PD2[7]} ]</v>
      </c>
    </row>
    <row r="179" customFormat="false" ht="15" hidden="false" customHeight="false" outlineLevel="0" collapsed="false">
      <c r="A179" s="0" t="n">
        <v>2</v>
      </c>
      <c r="B179" s="0" t="n">
        <v>5</v>
      </c>
      <c r="C179" s="0" t="n">
        <v>11</v>
      </c>
      <c r="D179" s="0" t="s">
        <v>600</v>
      </c>
      <c r="E179" s="0" t="s">
        <v>609</v>
      </c>
      <c r="F179" s="0" t="n">
        <v>2</v>
      </c>
      <c r="G179" s="0" t="n">
        <v>2</v>
      </c>
      <c r="H179" s="0" t="str">
        <f aca="false">CONCATENATE("set_property PACKAGE_PIN ",D179," [ get_ports {PD1[",ROW()-171,"]} ]")</f>
        <v>set_property PACKAGE_PIN N24 [ get_ports {PD1[8]} ]</v>
      </c>
      <c r="I179" s="0" t="str">
        <f aca="false">CONCATENATE("set_property PACKAGE_PIN ",E179," [ get_ports {PD2[",ROW()-171,"]} ]")</f>
        <v>set_property PACKAGE_PIN P26 [ get_ports {PD2[8]} ]</v>
      </c>
    </row>
    <row r="180" customFormat="false" ht="15" hidden="false" customHeight="false" outlineLevel="0" collapsed="false">
      <c r="A180" s="0" t="n">
        <v>3</v>
      </c>
      <c r="B180" s="0" t="n">
        <v>5</v>
      </c>
      <c r="C180" s="0" t="n">
        <v>11</v>
      </c>
      <c r="D180" s="0" t="s">
        <v>786</v>
      </c>
      <c r="E180" s="0" t="s">
        <v>795</v>
      </c>
      <c r="F180" s="0" t="n">
        <v>2</v>
      </c>
      <c r="G180" s="0" t="n">
        <v>2</v>
      </c>
      <c r="H180" s="0" t="str">
        <f aca="false">CONCATENATE("set_property PACKAGE_PIN ",D180," [ get_ports {PD1[",ROW()-171,"]} ]")</f>
        <v>set_property PACKAGE_PIN A9 [ get_ports {PD1[9]} ]</v>
      </c>
      <c r="I180" s="0" t="str">
        <f aca="false">CONCATENATE("set_property PACKAGE_PIN ",E180," [ get_ports {PD2[",ROW()-171,"]} ]")</f>
        <v>set_property PACKAGE_PIN B10 [ get_ports {PD2[9]} ]</v>
      </c>
    </row>
    <row r="181" customFormat="false" ht="15" hidden="false" customHeight="false" outlineLevel="0" collapsed="false">
      <c r="A181" s="0" t="n">
        <v>2</v>
      </c>
      <c r="B181" s="0" t="n">
        <v>6</v>
      </c>
      <c r="C181" s="0" t="n">
        <v>12</v>
      </c>
      <c r="D181" s="0" t="s">
        <v>602</v>
      </c>
      <c r="E181" s="0" t="s">
        <v>611</v>
      </c>
      <c r="F181" s="0" t="n">
        <v>2</v>
      </c>
      <c r="G181" s="0" t="n">
        <v>2</v>
      </c>
      <c r="H181" s="0" t="str">
        <f aca="false">CONCATENATE("set_property PACKAGE_PIN ",D181," [ get_ports {PD1[",ROW()-171,"]} ]")</f>
        <v>set_property PACKAGE_PIN N26 [ get_ports {PD1[10]} ]</v>
      </c>
      <c r="I181" s="0" t="str">
        <f aca="false">CONCATENATE("set_property PACKAGE_PIN ",E181," [ get_ports {PD2[",ROW()-171,"]} ]")</f>
        <v>set_property PACKAGE_PIN N23 [ get_ports {PD2[10]} ]</v>
      </c>
    </row>
    <row r="182" customFormat="false" ht="15" hidden="false" customHeight="false" outlineLevel="0" collapsed="false">
      <c r="A182" s="0" t="n">
        <v>3</v>
      </c>
      <c r="B182" s="0" t="n">
        <v>6</v>
      </c>
      <c r="C182" s="0" t="n">
        <v>12</v>
      </c>
      <c r="D182" s="0" t="s">
        <v>788</v>
      </c>
      <c r="E182" s="0" t="s">
        <v>797</v>
      </c>
      <c r="F182" s="0" t="n">
        <v>2</v>
      </c>
      <c r="G182" s="0" t="n">
        <v>2</v>
      </c>
      <c r="H182" s="0" t="str">
        <f aca="false">CONCATENATE("set_property PACKAGE_PIN ",D182," [ get_ports {PD1[",ROW()-171,"]} ]")</f>
        <v>set_property PACKAGE_PIN C9 [ get_ports {PD1[11]} ]</v>
      </c>
      <c r="I182" s="0" t="str">
        <f aca="false">CONCATENATE("set_property PACKAGE_PIN ",E182," [ get_ports {PD2[",ROW()-171,"]} ]")</f>
        <v>set_property PACKAGE_PIN B9 [ get_ports {PD2[11]} ]</v>
      </c>
    </row>
    <row r="183" customFormat="false" ht="15" hidden="false" customHeight="false" outlineLevel="0" collapsed="false">
      <c r="A183" s="0" t="n">
        <v>2</v>
      </c>
      <c r="B183" s="0" t="n">
        <v>13</v>
      </c>
      <c r="C183" s="0" t="n">
        <v>19</v>
      </c>
      <c r="D183" s="0" t="s">
        <v>419</v>
      </c>
      <c r="E183" s="0" t="s">
        <v>631</v>
      </c>
      <c r="F183" s="0" t="n">
        <v>2</v>
      </c>
      <c r="G183" s="0" t="n">
        <v>2</v>
      </c>
      <c r="H183" s="0" t="str">
        <f aca="false">CONCATENATE("set_property PACKAGE_PIN ",D183," [ get_ports {PD1[",ROW()-171,"]} ]")</f>
        <v>set_property PACKAGE_PIN M16 [ get_ports {PD1[12]} ]</v>
      </c>
      <c r="I183" s="0" t="str">
        <f aca="false">CONCATENATE("set_property PACKAGE_PIN ",E183," [ get_ports {PD2[",ROW()-171,"]} ]")</f>
        <v>set_property PACKAGE_PIN P20 [ get_ports {PD2[12]} ]</v>
      </c>
    </row>
    <row r="184" customFormat="false" ht="15" hidden="false" customHeight="false" outlineLevel="0" collapsed="false">
      <c r="A184" s="0" t="n">
        <v>3</v>
      </c>
      <c r="B184" s="0" t="n">
        <v>13</v>
      </c>
      <c r="C184" s="0" t="n">
        <v>19</v>
      </c>
      <c r="D184" s="0" t="s">
        <v>809</v>
      </c>
      <c r="E184" s="0" t="s">
        <v>817</v>
      </c>
      <c r="F184" s="0" t="n">
        <v>2</v>
      </c>
      <c r="G184" s="0" t="n">
        <v>2</v>
      </c>
      <c r="H184" s="0" t="str">
        <f aca="false">CONCATENATE("set_property PACKAGE_PIN ",D184," [ get_ports {PD1[",ROW()-171,"]} ]")</f>
        <v>set_property PACKAGE_PIN E12 [ get_ports {PD1[13]} ]</v>
      </c>
      <c r="I184" s="0" t="str">
        <f aca="false">CONCATENATE("set_property PACKAGE_PIN ",E184," [ get_ports {PD2[",ROW()-171,"]} ]")</f>
        <v>set_property PACKAGE_PIN E13 [ get_ports {PD2[13]} ]</v>
      </c>
    </row>
    <row r="185" customFormat="false" ht="15" hidden="false" customHeight="false" outlineLevel="0" collapsed="false">
      <c r="A185" s="0" t="n">
        <v>2</v>
      </c>
      <c r="B185" s="0" t="n">
        <v>14</v>
      </c>
      <c r="C185" s="0" t="n">
        <v>20</v>
      </c>
      <c r="D185" s="0" t="s">
        <v>421</v>
      </c>
      <c r="E185" s="0" t="s">
        <v>633</v>
      </c>
      <c r="F185" s="0" t="n">
        <v>2</v>
      </c>
      <c r="G185" s="0" t="n">
        <v>2</v>
      </c>
      <c r="H185" s="0" t="str">
        <f aca="false">CONCATENATE("set_property PACKAGE_PIN ",D185," [ get_ports {PD1[",ROW()-171,"]} ]")</f>
        <v>set_property PACKAGE_PIN K15 [ get_ports {PD1[14]} ]</v>
      </c>
      <c r="I185" s="0" t="str">
        <f aca="false">CONCATENATE("set_property PACKAGE_PIN ",E185," [ get_ports {PD2[",ROW()-171,"]} ]")</f>
        <v>set_property PACKAGE_PIN P21 [ get_ports {PD2[14]} ]</v>
      </c>
    </row>
    <row r="186" customFormat="false" ht="15" hidden="false" customHeight="false" outlineLevel="0" collapsed="false">
      <c r="A186" s="0" t="n">
        <v>3</v>
      </c>
      <c r="B186" s="0" t="n">
        <v>14</v>
      </c>
      <c r="C186" s="0" t="n">
        <v>20</v>
      </c>
      <c r="D186" s="0" t="s">
        <v>811</v>
      </c>
      <c r="E186" s="0" t="s">
        <v>819</v>
      </c>
      <c r="F186" s="0" t="n">
        <v>2</v>
      </c>
      <c r="G186" s="0" t="n">
        <v>2</v>
      </c>
      <c r="H186" s="0" t="str">
        <f aca="false">CONCATENATE("set_property PACKAGE_PIN ",D186," [ get_ports {PD1[",ROW()-171,"]} ]")</f>
        <v>set_property PACKAGE_PIN E11 [ get_ports {PD1[15]} ]</v>
      </c>
      <c r="I186" s="0" t="str">
        <f aca="false">CONCATENATE("set_property PACKAGE_PIN ",E186," [ get_ports {PD2[",ROW()-171,"]} ]")</f>
        <v>set_property PACKAGE_PIN D13 [ get_ports {PD2[15]} ]</v>
      </c>
    </row>
    <row r="187" customFormat="false" ht="15" hidden="false" customHeight="false" outlineLevel="0" collapsed="false">
      <c r="A187" s="0" t="n">
        <v>2</v>
      </c>
      <c r="B187" s="0" t="n">
        <v>17</v>
      </c>
      <c r="C187" s="0" t="n">
        <v>23</v>
      </c>
      <c r="D187" s="0" t="s">
        <v>619</v>
      </c>
      <c r="E187" s="0" t="s">
        <v>627</v>
      </c>
      <c r="F187" s="0" t="n">
        <v>2</v>
      </c>
      <c r="G187" s="0" t="n">
        <v>2</v>
      </c>
      <c r="H187" s="0" t="str">
        <f aca="false">CONCATENATE("set_property PACKAGE_PIN ",D187," [ get_ports {PD1[",ROW()-171,"]} ]")</f>
        <v>set_property PACKAGE_PIN P24 [ get_ports {PD1[16]} ]</v>
      </c>
      <c r="I187" s="0" t="str">
        <f aca="false">CONCATENATE("set_property PACKAGE_PIN ",E187," [ get_ports {PD2[",ROW()-171,"]} ]")</f>
        <v>set_property PACKAGE_PIN R25 [ get_ports {PD2[16]} ]</v>
      </c>
    </row>
    <row r="188" customFormat="false" ht="15" hidden="false" customHeight="false" outlineLevel="0" collapsed="false">
      <c r="A188" s="0" t="n">
        <v>3</v>
      </c>
      <c r="B188" s="0" t="n">
        <v>17</v>
      </c>
      <c r="C188" s="0" t="n">
        <v>23</v>
      </c>
      <c r="D188" s="0" t="s">
        <v>805</v>
      </c>
      <c r="E188" s="0" t="s">
        <v>813</v>
      </c>
      <c r="F188" s="0" t="n">
        <v>2</v>
      </c>
      <c r="G188" s="0" t="n">
        <v>2</v>
      </c>
      <c r="H188" s="0" t="str">
        <f aca="false">CONCATENATE("set_property PACKAGE_PIN ",D188," [ get_ports {PD1[",ROW()-171,"]} ]")</f>
        <v>set_property PACKAGE_PIN C11 [ get_ports {PD1[17]} ]</v>
      </c>
      <c r="I188" s="0" t="str">
        <f aca="false">CONCATENATE("set_property PACKAGE_PIN ",E188," [ get_ports {PD2[",ROW()-171,"]} ]")</f>
        <v>set_property PACKAGE_PIN C12 [ get_ports {PD2[17]} ]</v>
      </c>
    </row>
    <row r="189" customFormat="false" ht="15" hidden="false" customHeight="false" outlineLevel="0" collapsed="false">
      <c r="A189" s="0" t="n">
        <v>2</v>
      </c>
      <c r="B189" s="0" t="n">
        <v>18</v>
      </c>
      <c r="C189" s="0" t="n">
        <v>24</v>
      </c>
      <c r="D189" s="0" t="s">
        <v>621</v>
      </c>
      <c r="E189" s="0" t="s">
        <v>629</v>
      </c>
      <c r="F189" s="0" t="n">
        <v>2</v>
      </c>
      <c r="G189" s="0" t="n">
        <v>2</v>
      </c>
      <c r="H189" s="0" t="str">
        <f aca="false">CONCATENATE("set_property PACKAGE_PIN ",D189," [ get_ports {PD1[",ROW()-171,"]} ]")</f>
        <v>set_property PACKAGE_PIN P25 [ get_ports {PD1[18]} ]</v>
      </c>
      <c r="I189" s="0" t="str">
        <f aca="false">CONCATENATE("set_property PACKAGE_PIN ",E189," [ get_ports {PD2[",ROW()-171,"]} ]")</f>
        <v>set_property PACKAGE_PIN R26 [ get_ports {PD2[18]} ]</v>
      </c>
    </row>
    <row r="190" customFormat="false" ht="15" hidden="false" customHeight="false" outlineLevel="0" collapsed="false">
      <c r="A190" s="0" t="n">
        <v>3</v>
      </c>
      <c r="B190" s="0" t="n">
        <v>18</v>
      </c>
      <c r="C190" s="0" t="n">
        <v>24</v>
      </c>
      <c r="D190" s="0" t="s">
        <v>807</v>
      </c>
      <c r="E190" s="0" t="s">
        <v>815</v>
      </c>
      <c r="F190" s="0" t="n">
        <v>2</v>
      </c>
      <c r="G190" s="0" t="n">
        <v>2</v>
      </c>
      <c r="H190" s="0" t="str">
        <f aca="false">CONCATENATE("set_property PACKAGE_PIN ",D190," [ get_ports {PD1[",ROW()-171,"]} ]")</f>
        <v>set_property PACKAGE_PIN A10 [ get_ports {PD1[19]} ]</v>
      </c>
      <c r="I190" s="0" t="str">
        <f aca="false">CONCATENATE("set_property PACKAGE_PIN ",E190," [ get_ports {PD2[",ROW()-171,"]} ]")</f>
        <v>set_property PACKAGE_PIN B11 [ get_ports {PD2[19]} ]</v>
      </c>
    </row>
    <row r="191" customFormat="false" ht="15" hidden="false" customHeight="false" outlineLevel="0" collapsed="false">
      <c r="A191" s="0" t="n">
        <v>2</v>
      </c>
      <c r="B191" s="0" t="n">
        <v>25</v>
      </c>
      <c r="C191" s="0" t="n">
        <v>31</v>
      </c>
      <c r="D191" s="0" t="s">
        <v>640</v>
      </c>
      <c r="E191" s="0" t="s">
        <v>659</v>
      </c>
      <c r="F191" s="0" t="n">
        <v>2</v>
      </c>
      <c r="G191" s="0" t="n">
        <v>2</v>
      </c>
      <c r="H191" s="0" t="str">
        <f aca="false">CONCATENATE("set_property PACKAGE_PIN ",D191," [ get_ports {PD1[",ROW()-171,"]} ]")</f>
        <v>set_property PACKAGE_PIN R20 [ get_ports {PD1[20]} ]</v>
      </c>
      <c r="I191" s="0" t="str">
        <f aca="false">CONCATENATE("set_property PACKAGE_PIN ",E191," [ get_ports {PD2[",ROW()-171,"]} ]")</f>
        <v>set_property PACKAGE_PIN P18 [ get_ports {PD2[20]} ]</v>
      </c>
    </row>
    <row r="192" customFormat="false" ht="15" hidden="false" customHeight="false" outlineLevel="0" collapsed="false">
      <c r="A192" s="0" t="n">
        <v>3</v>
      </c>
      <c r="B192" s="0" t="n">
        <v>25</v>
      </c>
      <c r="C192" s="0" t="n">
        <v>31</v>
      </c>
      <c r="D192" s="0" t="s">
        <v>826</v>
      </c>
      <c r="E192" s="0" t="s">
        <v>428</v>
      </c>
      <c r="F192" s="0" t="n">
        <v>2</v>
      </c>
      <c r="G192" s="0" t="n">
        <v>2</v>
      </c>
      <c r="H192" s="0" t="str">
        <f aca="false">CONCATENATE("set_property PACKAGE_PIN ",D192," [ get_ports {PD1[",ROW()-171,"]} ]")</f>
        <v>set_property PACKAGE_PIN F13 [ get_ports {PD1[21]} ]</v>
      </c>
      <c r="I192" s="0" t="str">
        <f aca="false">CONCATENATE("set_property PACKAGE_PIN ",E192," [ get_ports {PD2[",ROW()-171,"]} ]")</f>
        <v>set_property PACKAGE_PIN G14 [ get_ports {PD2[21]} ]</v>
      </c>
    </row>
    <row r="193" customFormat="false" ht="15" hidden="false" customHeight="false" outlineLevel="0" collapsed="false">
      <c r="A193" s="0" t="n">
        <v>2</v>
      </c>
      <c r="B193" s="0" t="n">
        <v>26</v>
      </c>
      <c r="C193" s="0" t="n">
        <v>32</v>
      </c>
      <c r="D193" s="0" t="s">
        <v>642</v>
      </c>
      <c r="E193" s="0" t="s">
        <v>651</v>
      </c>
      <c r="F193" s="0" t="n">
        <v>2</v>
      </c>
      <c r="G193" s="0" t="n">
        <v>2</v>
      </c>
      <c r="H193" s="0" t="str">
        <f aca="false">CONCATENATE("set_property PACKAGE_PIN ",D193," [ get_ports {PD1[",ROW()-171,"]} ]")</f>
        <v>set_property PACKAGE_PIN R21 [ get_ports {PD1[22]} ]</v>
      </c>
      <c r="I193" s="0" t="str">
        <f aca="false">CONCATENATE("set_property PACKAGE_PIN ",E193," [ get_ports {PD2[",ROW()-171,"]} ]")</f>
        <v>set_property PACKAGE_PIN P19 [ get_ports {PD2[22]} ]</v>
      </c>
    </row>
    <row r="194" customFormat="false" ht="15" hidden="false" customHeight="false" outlineLevel="0" collapsed="false">
      <c r="A194" s="0" t="n">
        <v>3</v>
      </c>
      <c r="B194" s="0" t="n">
        <v>26</v>
      </c>
      <c r="C194" s="0" t="n">
        <v>32</v>
      </c>
      <c r="D194" s="0" t="s">
        <v>828</v>
      </c>
      <c r="E194" s="0" t="s">
        <v>430</v>
      </c>
      <c r="F194" s="0" t="n">
        <v>2</v>
      </c>
      <c r="G194" s="0" t="n">
        <v>2</v>
      </c>
      <c r="H194" s="0" t="str">
        <f aca="false">CONCATENATE("set_property PACKAGE_PIN ",D194," [ get_ports {PD1[",ROW()-171,"]} ]")</f>
        <v>set_property PACKAGE_PIN F12 [ get_ports {PD1[23]} ]</v>
      </c>
      <c r="I194" s="0" t="str">
        <f aca="false">CONCATENATE("set_property PACKAGE_PIN ",E194," [ get_ports {PD2[",ROW()-171,"]} ]")</f>
        <v>set_property PACKAGE_PIN G12 [ get_ports {PD2[23]} ]</v>
      </c>
    </row>
    <row r="195" customFormat="false" ht="15" hidden="false" customHeight="false" outlineLevel="0" collapsed="false">
      <c r="A195" s="0" t="n">
        <v>2</v>
      </c>
      <c r="B195" s="0" t="n">
        <v>29</v>
      </c>
      <c r="C195" s="0" t="n">
        <v>35</v>
      </c>
      <c r="D195" s="0" t="s">
        <v>636</v>
      </c>
      <c r="E195" s="0" t="s">
        <v>645</v>
      </c>
      <c r="F195" s="0" t="n">
        <v>2</v>
      </c>
      <c r="G195" s="0" t="n">
        <v>2</v>
      </c>
      <c r="H195" s="0" t="str">
        <f aca="false">CONCATENATE("set_property PACKAGE_PIN ",D195," [ get_ports {PD1[",ROW()-171,"]} ]")</f>
        <v>set_property PACKAGE_PIN T24 [ get_ports {PD1[24]} ]</v>
      </c>
      <c r="I195" s="0" t="str">
        <f aca="false">CONCATENATE("set_property PACKAGE_PIN ",E195," [ get_ports {PD2[",ROW()-171,"]} ]")</f>
        <v>set_property PACKAGE_PIN T23 [ get_ports {PD2[24]} ]</v>
      </c>
    </row>
    <row r="196" customFormat="false" ht="15" hidden="false" customHeight="false" outlineLevel="0" collapsed="false">
      <c r="A196" s="0" t="n">
        <v>3</v>
      </c>
      <c r="B196" s="0" t="n">
        <v>29</v>
      </c>
      <c r="C196" s="0" t="n">
        <v>35</v>
      </c>
      <c r="D196" s="0" t="s">
        <v>822</v>
      </c>
      <c r="E196" s="0" t="s">
        <v>831</v>
      </c>
      <c r="F196" s="0" t="n">
        <v>2</v>
      </c>
      <c r="G196" s="0" t="n">
        <v>2</v>
      </c>
      <c r="H196" s="0" t="str">
        <f aca="false">CONCATENATE("set_property PACKAGE_PIN ",D196," [ get_ports {PD1[",ROW()-171,"]} ]")</f>
        <v>set_property PACKAGE_PIN A12 [ get_ports {PD1[25]} ]</v>
      </c>
      <c r="I196" s="0" t="str">
        <f aca="false">CONCATENATE("set_property PACKAGE_PIN ",E196," [ get_ports {PD2[",ROW()-171,"]} ]")</f>
        <v>set_property PACKAGE_PIN C13 [ get_ports {PD2[25]} ]</v>
      </c>
    </row>
    <row r="197" customFormat="false" ht="15" hidden="false" customHeight="false" outlineLevel="0" collapsed="false">
      <c r="A197" s="0" t="n">
        <v>2</v>
      </c>
      <c r="B197" s="0" t="n">
        <v>30</v>
      </c>
      <c r="C197" s="0" t="n">
        <v>36</v>
      </c>
      <c r="D197" s="0" t="s">
        <v>638</v>
      </c>
      <c r="E197" s="0" t="s">
        <v>647</v>
      </c>
      <c r="F197" s="0" t="n">
        <v>2</v>
      </c>
      <c r="G197" s="0" t="n">
        <v>2</v>
      </c>
      <c r="H197" s="0" t="str">
        <f aca="false">CONCATENATE("set_property PACKAGE_PIN ",D197," [ get_ports {PD1[",ROW()-171,"]} ]")</f>
        <v>set_property PACKAGE_PIN T25 [ get_ports {PD1[26]} ]</v>
      </c>
      <c r="I197" s="0" t="str">
        <f aca="false">CONCATENATE("set_property PACKAGE_PIN ",E197," [ get_ports {PD2[",ROW()-171,"]} ]")</f>
        <v>set_property PACKAGE_PIN R23 [ get_ports {PD2[26]} ]</v>
      </c>
    </row>
    <row r="198" customFormat="false" ht="15" hidden="false" customHeight="false" outlineLevel="0" collapsed="false">
      <c r="A198" s="0" t="n">
        <v>3</v>
      </c>
      <c r="B198" s="0" t="n">
        <v>30</v>
      </c>
      <c r="C198" s="0" t="n">
        <v>36</v>
      </c>
      <c r="D198" s="0" t="s">
        <v>824</v>
      </c>
      <c r="E198" s="0" t="s">
        <v>833</v>
      </c>
      <c r="F198" s="0" t="n">
        <v>2</v>
      </c>
      <c r="G198" s="0" t="n">
        <v>2</v>
      </c>
      <c r="H198" s="0" t="str">
        <f aca="false">CONCATENATE("set_property PACKAGE_PIN ",D198," [ get_ports {PD1[",ROW()-171,"]} ]")</f>
        <v>set_property PACKAGE_PIN B12 [ get_ports {PD1[27]} ]</v>
      </c>
      <c r="I198" s="0" t="str">
        <f aca="false">CONCATENATE("set_property PACKAGE_PIN ",E198," [ get_ports {PD2[",ROW()-171,"]} ]")</f>
        <v>set_property PACKAGE_PIN A13 [ get_ports {PD2[27]} ]</v>
      </c>
    </row>
    <row r="199" customFormat="false" ht="15" hidden="false" customHeight="false" outlineLevel="0" collapsed="false">
      <c r="A199" s="0" t="n">
        <v>2</v>
      </c>
      <c r="B199" s="0" t="n">
        <v>37</v>
      </c>
      <c r="C199" s="0" t="n">
        <v>43</v>
      </c>
      <c r="D199" s="0" t="s">
        <v>649</v>
      </c>
      <c r="E199" s="0" t="s">
        <v>669</v>
      </c>
      <c r="F199" s="0" t="n">
        <v>2</v>
      </c>
      <c r="G199" s="0" t="n">
        <v>2</v>
      </c>
      <c r="H199" s="0" t="str">
        <f aca="false">CONCATENATE("set_property PACKAGE_PIN ",D199," [ get_ports {PD1[",ROW()-171,"]} ]")</f>
        <v>set_property PACKAGE_PIN N17 [ get_ports {PD1[28]} ]</v>
      </c>
      <c r="I199" s="0" t="str">
        <f aca="false">CONCATENATE("set_property PACKAGE_PIN ",E199," [ get_ports {PD2[",ROW()-171,"]} ]")</f>
        <v>set_property PACKAGE_PIN P16 [ get_ports {PD2[28]} ]</v>
      </c>
    </row>
    <row r="200" customFormat="false" ht="15" hidden="false" customHeight="false" outlineLevel="0" collapsed="false">
      <c r="A200" s="0" t="n">
        <v>3</v>
      </c>
      <c r="B200" s="0" t="n">
        <v>37</v>
      </c>
      <c r="C200" s="0" t="n">
        <v>43</v>
      </c>
      <c r="D200" s="0" t="s">
        <v>437</v>
      </c>
      <c r="E200" s="0" t="s">
        <v>447</v>
      </c>
      <c r="F200" s="0" t="n">
        <v>2</v>
      </c>
      <c r="G200" s="0" t="n">
        <v>2</v>
      </c>
      <c r="H200" s="0" t="str">
        <f aca="false">CONCATENATE("set_property PACKAGE_PIN ",D200," [ get_ports {PD1[",ROW()-171,"]} ]")</f>
        <v>set_property PACKAGE_PIN F14 [ get_ports {PD1[29]} ]</v>
      </c>
      <c r="I200" s="0" t="str">
        <f aca="false">CONCATENATE("set_property PACKAGE_PIN ",E200," [ get_ports {PD2[",ROW()-171,"]} ]")</f>
        <v>set_property PACKAGE_PIN F15 [ get_ports {PD2[29]} ]</v>
      </c>
    </row>
    <row r="201" customFormat="false" ht="15" hidden="false" customHeight="false" outlineLevel="0" collapsed="false">
      <c r="A201" s="0" t="n">
        <v>2</v>
      </c>
      <c r="B201" s="0" t="n">
        <v>38</v>
      </c>
      <c r="C201" s="0" t="n">
        <v>44</v>
      </c>
      <c r="D201" s="0" t="s">
        <v>661</v>
      </c>
      <c r="E201" s="0" t="s">
        <v>657</v>
      </c>
      <c r="F201" s="0" t="n">
        <v>2</v>
      </c>
      <c r="G201" s="0" t="n">
        <v>2</v>
      </c>
      <c r="H201" s="0" t="str">
        <f aca="false">CONCATENATE("set_property PACKAGE_PIN ",D201," [ get_ports {PD1[",ROW()-171,"]} ]")</f>
        <v>set_property PACKAGE_PIN R18 [ get_ports {PD1[30]} ]</v>
      </c>
      <c r="I201" s="0" t="str">
        <f aca="false">CONCATENATE("set_property PACKAGE_PIN ",E201," [ get_ports {PD2[",ROW()-171,"]} ]")</f>
        <v>set_property PACKAGE_PIN R17 [ get_ports {PD2[30]} ]</v>
      </c>
    </row>
    <row r="202" customFormat="false" ht="15" hidden="false" customHeight="false" outlineLevel="0" collapsed="false">
      <c r="A202" s="0" t="n">
        <v>3</v>
      </c>
      <c r="B202" s="0" t="n">
        <v>38</v>
      </c>
      <c r="C202" s="0" t="n">
        <v>44</v>
      </c>
      <c r="D202" s="0" t="s">
        <v>439</v>
      </c>
      <c r="E202" s="0" t="s">
        <v>449</v>
      </c>
      <c r="F202" s="0" t="n">
        <v>2</v>
      </c>
      <c r="G202" s="0" t="n">
        <v>2</v>
      </c>
      <c r="H202" s="0" t="str">
        <f aca="false">CONCATENATE("set_property PACKAGE_PIN ",D202," [ get_ports {PD1[",ROW()-171,"]} ]")</f>
        <v>set_property PACKAGE_PIN D14 [ get_ports {PD1[31]} ]</v>
      </c>
      <c r="I202" s="0" t="str">
        <f aca="false">CONCATENATE("set_property PACKAGE_PIN ",E202," [ get_ports {PD2[",ROW()-171,"]} ]")</f>
        <v>set_property PACKAGE_PIN E15 [ get_ports {PD2[31]} ]</v>
      </c>
    </row>
    <row r="203" customFormat="false" ht="15" hidden="false" customHeight="false" outlineLevel="0" collapsed="false">
      <c r="A203" s="0" t="n">
        <v>2</v>
      </c>
      <c r="B203" s="0" t="n">
        <v>41</v>
      </c>
      <c r="C203" s="0" t="n">
        <v>47</v>
      </c>
      <c r="D203" s="0" t="s">
        <v>653</v>
      </c>
      <c r="E203" s="0" t="s">
        <v>665</v>
      </c>
      <c r="F203" s="0" t="n">
        <v>2</v>
      </c>
      <c r="G203" s="0" t="n">
        <v>2</v>
      </c>
      <c r="H203" s="0" t="str">
        <f aca="false">CONCATENATE("set_property PACKAGE_PIN ",D203," [ get_ports {PD1[",ROW()-171,"]} ]")</f>
        <v>set_property PACKAGE_PIN T22 [ get_ports {PD1[32]} ]</v>
      </c>
      <c r="I203" s="0" t="str">
        <f aca="false">CONCATENATE("set_property PACKAGE_PIN ",E203," [ get_ports {PD2[",ROW()-171,"]} ]")</f>
        <v>set_property PACKAGE_PIN U20 [ get_ports {PD2[32]} ]</v>
      </c>
    </row>
    <row r="204" customFormat="false" ht="15" hidden="false" customHeight="false" outlineLevel="0" collapsed="false">
      <c r="A204" s="0" t="n">
        <v>3</v>
      </c>
      <c r="B204" s="0" t="n">
        <v>41</v>
      </c>
      <c r="C204" s="0" t="n">
        <v>47</v>
      </c>
      <c r="D204" s="0" t="s">
        <v>839</v>
      </c>
      <c r="E204" s="0" t="s">
        <v>851</v>
      </c>
      <c r="F204" s="0" t="n">
        <v>2</v>
      </c>
      <c r="G204" s="0" t="n">
        <v>2</v>
      </c>
      <c r="H204" s="0" t="str">
        <f aca="false">CONCATENATE("set_property PACKAGE_PIN ",D204," [ get_ports {PD1[",ROW()-171,"]} ]")</f>
        <v>set_property PACKAGE_PIN A14 [ get_ports {PD1[33]} ]</v>
      </c>
      <c r="I204" s="0" t="str">
        <f aca="false">CONCATENATE("set_property PACKAGE_PIN ",E204," [ get_ports {PD2[",ROW()-171,"]} ]")</f>
        <v>set_property PACKAGE_PIN B15 [ get_ports {PD2[33]} ]</v>
      </c>
    </row>
    <row r="205" customFormat="false" ht="15" hidden="false" customHeight="false" outlineLevel="0" collapsed="false">
      <c r="A205" s="0" t="n">
        <v>2</v>
      </c>
      <c r="B205" s="0" t="n">
        <v>42</v>
      </c>
      <c r="C205" s="0" t="n">
        <v>48</v>
      </c>
      <c r="D205" s="0" t="s">
        <v>655</v>
      </c>
      <c r="E205" s="0" t="s">
        <v>667</v>
      </c>
      <c r="F205" s="0" t="n">
        <v>2</v>
      </c>
      <c r="G205" s="0" t="n">
        <v>2</v>
      </c>
      <c r="H205" s="0" t="str">
        <f aca="false">CONCATENATE("set_property PACKAGE_PIN ",D205," [ get_ports {PD1[",ROW()-171,"]} ]")</f>
        <v>set_property PACKAGE_PIN R22 [ get_ports {PD1[34]} ]</v>
      </c>
      <c r="I205" s="0" t="str">
        <f aca="false">CONCATENATE("set_property PACKAGE_PIN ",E205," [ get_ports {PD2[",ROW()-171,"]} ]")</f>
        <v>set_property PACKAGE_PIN T20 [ get_ports {PD2[34]} ]</v>
      </c>
    </row>
    <row r="206" customFormat="false" ht="15" hidden="false" customHeight="false" outlineLevel="0" collapsed="false">
      <c r="A206" s="0" t="n">
        <v>3</v>
      </c>
      <c r="B206" s="0" t="n">
        <v>42</v>
      </c>
      <c r="C206" s="0" t="n">
        <v>48</v>
      </c>
      <c r="D206" s="0" t="s">
        <v>841</v>
      </c>
      <c r="E206" s="0" t="s">
        <v>853</v>
      </c>
      <c r="F206" s="0" t="n">
        <v>2</v>
      </c>
      <c r="G206" s="0" t="n">
        <v>2</v>
      </c>
      <c r="H206" s="0" t="str">
        <f aca="false">CONCATENATE("set_property PACKAGE_PIN ",D206," [ get_ports {PD1[",ROW()-171,"]} ]")</f>
        <v>set_property PACKAGE_PIN C14 [ get_ports {PD1[35]} ]</v>
      </c>
      <c r="I206" s="0" t="str">
        <f aca="false">CONCATENATE("set_property PACKAGE_PIN ",E206," [ get_ports {PD2[",ROW()-171,"]} ]")</f>
        <v>set_property PACKAGE_PIN B14 [ get_ports {PD2[35]} ]</v>
      </c>
    </row>
    <row r="207" customFormat="false" ht="15" hidden="false" customHeight="false" outlineLevel="0" collapsed="false">
      <c r="A207" s="0" t="n">
        <v>3</v>
      </c>
      <c r="B207" s="0" t="n">
        <v>49</v>
      </c>
      <c r="C207" s="0" t="n">
        <v>55</v>
      </c>
      <c r="D207" s="0" t="s">
        <v>456</v>
      </c>
      <c r="E207" s="0" t="s">
        <v>465</v>
      </c>
      <c r="F207" s="0" t="n">
        <v>2</v>
      </c>
      <c r="G207" s="0" t="n">
        <v>2</v>
      </c>
      <c r="H207" s="0" t="str">
        <f aca="false">CONCATENATE("set_property PACKAGE_PIN ",D207," [ get_ports {PD1[",ROW()-171,"]} ]")</f>
        <v>set_property PACKAGE_PIN E17 [ get_ports {PD1[36]} ]</v>
      </c>
      <c r="I207" s="0" t="str">
        <f aca="false">CONCATENATE("set_property PACKAGE_PIN ",E207," [ get_ports {PD2[",ROW()-171,"]} ]")</f>
        <v>set_property PACKAGE_PIN D18 [ get_ports {PD2[36]} ]</v>
      </c>
    </row>
    <row r="208" customFormat="false" ht="15" hidden="false" customHeight="false" outlineLevel="0" collapsed="false">
      <c r="A208" s="0" t="n">
        <v>3</v>
      </c>
      <c r="B208" s="0" t="n">
        <v>50</v>
      </c>
      <c r="C208" s="0" t="n">
        <v>56</v>
      </c>
      <c r="D208" s="0" t="s">
        <v>458</v>
      </c>
      <c r="E208" s="0" t="s">
        <v>467</v>
      </c>
      <c r="F208" s="0" t="n">
        <v>2</v>
      </c>
      <c r="G208" s="0" t="n">
        <v>2</v>
      </c>
      <c r="H208" s="0" t="str">
        <f aca="false">CONCATENATE("set_property PACKAGE_PIN ",D208," [ get_ports {PD1[",ROW()-171,"]} ]")</f>
        <v>set_property PACKAGE_PIN E16 [ get_ports {PD1[37]} ]</v>
      </c>
      <c r="I208" s="0" t="str">
        <f aca="false">CONCATENATE("set_property PACKAGE_PIN ",E208," [ get_ports {PD2[",ROW()-171,"]} ]")</f>
        <v>set_property PACKAGE_PIN C18 [ get_ports {PD2[37]} ]</v>
      </c>
    </row>
    <row r="209" customFormat="false" ht="15" hidden="false" customHeight="false" outlineLevel="0" collapsed="false">
      <c r="A209" s="0" t="n">
        <v>2</v>
      </c>
      <c r="B209" s="0" t="n">
        <v>53</v>
      </c>
      <c r="C209" s="0" t="n">
        <v>59</v>
      </c>
      <c r="D209" s="0" t="s">
        <v>677</v>
      </c>
      <c r="E209" s="0" t="s">
        <v>675</v>
      </c>
      <c r="F209" s="0" t="n">
        <v>2</v>
      </c>
      <c r="G209" s="0" t="n">
        <v>2</v>
      </c>
      <c r="H209" s="0" t="str">
        <f aca="false">CONCATENATE("set_property PACKAGE_PIN ",D209," [ get_ports {PD1[",ROW()-171,"]} ]")</f>
        <v>set_property PACKAGE_PIN T18 [ get_ports {PD1[38]} ]</v>
      </c>
      <c r="I209" s="0" t="str">
        <f aca="false">CONCATENATE("set_property PACKAGE_PIN ",E209," [ get_ports {PD2[",ROW()-171,"]} ]")</f>
        <v>set_property PACKAGE_PIN U17 [ get_ports {PD2[38]} ]</v>
      </c>
    </row>
    <row r="210" customFormat="false" ht="15" hidden="false" customHeight="false" outlineLevel="0" collapsed="false">
      <c r="A210" s="0" t="n">
        <v>3</v>
      </c>
      <c r="B210" s="0" t="n">
        <v>53</v>
      </c>
      <c r="C210" s="0" t="n">
        <v>59</v>
      </c>
      <c r="D210" s="0" t="s">
        <v>863</v>
      </c>
      <c r="E210" s="0" t="s">
        <v>861</v>
      </c>
      <c r="F210" s="0" t="n">
        <v>2</v>
      </c>
      <c r="G210" s="0" t="n">
        <v>2</v>
      </c>
      <c r="H210" s="0" t="str">
        <f aca="false">CONCATENATE("set_property PACKAGE_PIN ",D210," [ get_ports {PD1[",ROW()-171,"]} ]")</f>
        <v>set_property PACKAGE_PIN D15 [ get_ports {PD1[39]} ]</v>
      </c>
      <c r="I210" s="0" t="str">
        <f aca="false">CONCATENATE("set_property PACKAGE_PIN ",E210," [ get_ports {PD2[",ROW()-171,"]} ]")</f>
        <v>set_property PACKAGE_PIN B16 [ get_ports {PD2[39]} ]</v>
      </c>
    </row>
    <row r="211" customFormat="false" ht="15" hidden="false" customHeight="false" outlineLevel="0" collapsed="false">
      <c r="A211" s="0" t="n">
        <v>2</v>
      </c>
      <c r="B211" s="0" t="n">
        <v>54</v>
      </c>
      <c r="C211" s="0" t="n">
        <v>60</v>
      </c>
      <c r="D211" s="0" t="s">
        <v>679</v>
      </c>
      <c r="E211" s="0" t="s">
        <v>663</v>
      </c>
      <c r="F211" s="0" t="n">
        <v>2</v>
      </c>
      <c r="G211" s="0" t="n">
        <v>2</v>
      </c>
      <c r="H211" s="0" t="str">
        <f aca="false">CONCATENATE("set_property PACKAGE_PIN ",D211," [ get_ports {PD1[",ROW()-171,"]} ]")</f>
        <v>set_property PACKAGE_PIN T19 [ get_ports {PD1[40]} ]</v>
      </c>
      <c r="I211" s="0" t="str">
        <f aca="false">CONCATENATE("set_property PACKAGE_PIN ",E211," [ get_ports {PD2[",ROW()-171,"]} ]")</f>
        <v>set_property PACKAGE_PIN T17 [ get_ports {PD2[40]} ]</v>
      </c>
    </row>
    <row r="212" customFormat="false" ht="15" hidden="false" customHeight="false" outlineLevel="0" collapsed="false">
      <c r="A212" s="0" t="n">
        <v>3</v>
      </c>
      <c r="B212" s="0" t="n">
        <v>54</v>
      </c>
      <c r="C212" s="0" t="n">
        <v>60</v>
      </c>
      <c r="D212" s="0" t="s">
        <v>865</v>
      </c>
      <c r="E212" s="0" t="s">
        <v>849</v>
      </c>
      <c r="F212" s="0" t="n">
        <v>2</v>
      </c>
      <c r="G212" s="0" t="n">
        <v>2</v>
      </c>
      <c r="H212" s="0" t="str">
        <f aca="false">CONCATENATE("set_property PACKAGE_PIN ",D212," [ get_ports {PD1[",ROW()-171,"]} ]")</f>
        <v>set_property PACKAGE_PIN A15 [ get_ports {PD1[41]} ]</v>
      </c>
      <c r="I212" s="0" t="str">
        <f aca="false">CONCATENATE("set_property PACKAGE_PIN ",E212," [ get_ports {PD2[",ROW()-171,"]} ]")</f>
        <v>set_property PACKAGE_PIN D16 [ get_ports {PD2[41]} ]</v>
      </c>
    </row>
    <row r="213" customFormat="false" ht="15" hidden="false" customHeight="false" outlineLevel="0" collapsed="false">
      <c r="A213" s="0" t="n">
        <v>3</v>
      </c>
      <c r="B213" s="0" t="n">
        <v>61</v>
      </c>
      <c r="C213" s="0" t="n">
        <v>67</v>
      </c>
      <c r="D213" s="0" t="s">
        <v>474</v>
      </c>
      <c r="E213" s="0" t="s">
        <v>483</v>
      </c>
      <c r="F213" s="0" t="n">
        <v>2</v>
      </c>
      <c r="G213" s="0" t="n">
        <v>2</v>
      </c>
      <c r="H213" s="0" t="str">
        <f aca="false">CONCATENATE("set_property PACKAGE_PIN ",D213," [ get_ports {PD1[",ROW()-171,"]} ]")</f>
        <v>set_property PACKAGE_PIN D19 [ get_ports {PD1[42]} ]</v>
      </c>
      <c r="I213" s="0" t="str">
        <f aca="false">CONCATENATE("set_property PACKAGE_PIN ",E213," [ get_ports {PD2[",ROW()-171,"]} ]")</f>
        <v>set_property PACKAGE_PIN D20 [ get_ports {PD2[42]} ]</v>
      </c>
    </row>
    <row r="214" customFormat="false" ht="15" hidden="false" customHeight="false" outlineLevel="0" collapsed="false">
      <c r="A214" s="0" t="n">
        <v>3</v>
      </c>
      <c r="B214" s="0" t="n">
        <v>62</v>
      </c>
      <c r="C214" s="0" t="n">
        <v>68</v>
      </c>
      <c r="D214" s="0" t="s">
        <v>476</v>
      </c>
      <c r="E214" s="0" t="s">
        <v>485</v>
      </c>
      <c r="F214" s="0" t="n">
        <v>2</v>
      </c>
      <c r="G214" s="0" t="n">
        <v>2</v>
      </c>
      <c r="H214" s="0" t="str">
        <f aca="false">CONCATENATE("set_property PACKAGE_PIN ",D214," [ get_ports {PD1[",ROW()-171,"]} ]")</f>
        <v>set_property PACKAGE_PIN E18 [ get_ports {PD1[43]} ]</v>
      </c>
      <c r="I214" s="0" t="str">
        <f aca="false">CONCATENATE("set_property PACKAGE_PIN ",E214," [ get_ports {PD2[",ROW()-171,"]} ]")</f>
        <v>set_property PACKAGE_PIN F18 [ get_ports {PD2[43]} ]</v>
      </c>
    </row>
    <row r="215" customFormat="false" ht="15" hidden="false" customHeight="false" outlineLevel="0" collapsed="false">
      <c r="A215" s="0" t="n">
        <v>3</v>
      </c>
      <c r="B215" s="0" t="n">
        <v>65</v>
      </c>
      <c r="C215" s="0" t="n">
        <v>71</v>
      </c>
      <c r="D215" s="0" t="s">
        <v>413</v>
      </c>
      <c r="E215" s="0" t="s">
        <v>403</v>
      </c>
      <c r="F215" s="0" t="n">
        <v>2</v>
      </c>
      <c r="G215" s="0" t="n">
        <v>2</v>
      </c>
      <c r="H215" s="0" t="str">
        <f aca="false">CONCATENATE("set_property PACKAGE_PIN ",D215," [ get_ports {PD1[",ROW()-171,"]} ]")</f>
        <v>set_property PACKAGE_PIN A17 [ get_ports {PD1[44]} ]</v>
      </c>
      <c r="I215" s="0" t="str">
        <f aca="false">CONCATENATE("set_property PACKAGE_PIN ",E215," [ get_ports {PD2[",ROW()-171,"]} ]")</f>
        <v>set_property PACKAGE_PIN C17 [ get_ports {PD2[44]} ]</v>
      </c>
    </row>
    <row r="216" customFormat="false" ht="15" hidden="false" customHeight="false" outlineLevel="0" collapsed="false">
      <c r="A216" s="0" t="n">
        <v>3</v>
      </c>
      <c r="B216" s="0" t="n">
        <v>66</v>
      </c>
      <c r="C216" s="0" t="n">
        <v>72</v>
      </c>
      <c r="D216" s="0" t="s">
        <v>401</v>
      </c>
      <c r="E216" s="0" t="s">
        <v>405</v>
      </c>
      <c r="F216" s="0" t="n">
        <v>2</v>
      </c>
      <c r="G216" s="0" t="n">
        <v>2</v>
      </c>
      <c r="H216" s="0" t="str">
        <f aca="false">CONCATENATE("set_property PACKAGE_PIN ",D216," [ get_ports {PD1[",ROW()-171,"]} ]")</f>
        <v>set_property PACKAGE_PIN C16 [ get_ports {PD1[45]} ]</v>
      </c>
      <c r="I216" s="0" t="str">
        <f aca="false">CONCATENATE("set_property PACKAGE_PIN ",E216," [ get_ports {PD2[",ROW()-171,"]} ]")</f>
        <v>set_property PACKAGE_PIN B17 [ get_ports {PD2[45]} ]</v>
      </c>
    </row>
    <row r="217" customFormat="false" ht="15" hidden="false" customHeight="false" outlineLevel="0" collapsed="false">
      <c r="A217" s="0" t="n">
        <v>3</v>
      </c>
      <c r="B217" s="0" t="n">
        <v>73</v>
      </c>
      <c r="C217" s="0" t="n">
        <v>79</v>
      </c>
      <c r="D217" s="0" t="s">
        <v>491</v>
      </c>
      <c r="E217" s="0" t="s">
        <v>501</v>
      </c>
      <c r="F217" s="0" t="n">
        <v>2</v>
      </c>
      <c r="G217" s="0" t="n">
        <v>2</v>
      </c>
      <c r="H217" s="0" t="str">
        <f aca="false">CONCATENATE("set_property PACKAGE_PIN ",D217," [ get_ports {PD1[",ROW()-171,"]} ]")</f>
        <v>set_property PACKAGE_PIN G17 [ get_ports {PD1[46]} ]</v>
      </c>
      <c r="I217" s="0" t="str">
        <f aca="false">CONCATENATE("set_property PACKAGE_PIN ",E217," [ get_ports {PD2[",ROW()-171,"]} ]")</f>
        <v>set_property PACKAGE_PIN E21 [ get_ports {PD2[46]} ]</v>
      </c>
    </row>
    <row r="218" customFormat="false" ht="15" hidden="false" customHeight="false" outlineLevel="0" collapsed="false">
      <c r="A218" s="0" t="n">
        <v>3</v>
      </c>
      <c r="B218" s="0" t="n">
        <v>74</v>
      </c>
      <c r="C218" s="0" t="n">
        <v>80</v>
      </c>
      <c r="D218" s="0" t="s">
        <v>493</v>
      </c>
      <c r="E218" s="0" t="s">
        <v>503</v>
      </c>
      <c r="F218" s="0" t="n">
        <v>2</v>
      </c>
      <c r="G218" s="0" t="n">
        <v>2</v>
      </c>
      <c r="H218" s="0" t="str">
        <f aca="false">CONCATENATE("set_property PACKAGE_PIN ",D218," [ get_ports {PD1[",ROW()-171,"]} ]")</f>
        <v>set_property PACKAGE_PIN F19 [ get_ports {PD1[47]} ]</v>
      </c>
      <c r="I218" s="0" t="str">
        <f aca="false">CONCATENATE("set_property PACKAGE_PIN ",E218," [ get_ports {PD2[",ROW()-171,"]} ]")</f>
        <v>set_property PACKAGE_PIN G19 [ get_ports {PD2[47]} ]</v>
      </c>
    </row>
    <row r="219" customFormat="false" ht="15" hidden="false" customHeight="false" outlineLevel="0" collapsed="false">
      <c r="A219" s="0" t="n">
        <v>3</v>
      </c>
      <c r="B219" s="0" t="n">
        <v>77</v>
      </c>
      <c r="C219" s="0" t="n">
        <v>83</v>
      </c>
      <c r="D219" s="0" t="s">
        <v>415</v>
      </c>
      <c r="E219" s="0" t="s">
        <v>424</v>
      </c>
      <c r="F219" s="0" t="n">
        <v>2</v>
      </c>
      <c r="G219" s="0" t="n">
        <v>2</v>
      </c>
      <c r="H219" s="0" t="str">
        <f aca="false">CONCATENATE("set_property PACKAGE_PIN ",D219," [ get_ports {PD1[",ROW()-171,"]} ]")</f>
        <v>set_property PACKAGE_PIN A19 [ get_ports {PD1[48]} ]</v>
      </c>
      <c r="I219" s="0" t="str">
        <f aca="false">CONCATENATE("set_property PACKAGE_PIN ",E219," [ get_ports {PD2[",ROW()-171,"]} ]")</f>
        <v>set_property PACKAGE_PIN C19 [ get_ports {PD2[48]} ]</v>
      </c>
    </row>
    <row r="220" customFormat="false" ht="15" hidden="false" customHeight="false" outlineLevel="0" collapsed="false">
      <c r="A220" s="0" t="n">
        <v>3</v>
      </c>
      <c r="B220" s="0" t="n">
        <v>78</v>
      </c>
      <c r="C220" s="0" t="n">
        <v>84</v>
      </c>
      <c r="D220" s="0" t="s">
        <v>417</v>
      </c>
      <c r="E220" s="0" t="s">
        <v>426</v>
      </c>
      <c r="F220" s="0" t="n">
        <v>2</v>
      </c>
      <c r="G220" s="0" t="n">
        <v>2</v>
      </c>
      <c r="H220" s="0" t="str">
        <f aca="false">CONCATENATE("set_property PACKAGE_PIN ",D220," [ get_ports {PD1[",ROW()-171,"]} ]")</f>
        <v>set_property PACKAGE_PIN A18 [ get_ports {PD1[49]} ]</v>
      </c>
      <c r="I220" s="0" t="str">
        <f aca="false">CONCATENATE("set_property PACKAGE_PIN ",E220," [ get_ports {PD2[",ROW()-171,"]} ]")</f>
        <v>set_property PACKAGE_PIN B19 [ get_ports {PD2[49]} ]</v>
      </c>
    </row>
    <row r="221" customFormat="false" ht="15" hidden="false" customHeight="false" outlineLevel="0" collapsed="false">
      <c r="A221" s="0" t="n">
        <v>3</v>
      </c>
      <c r="B221" s="0" t="n">
        <v>85</v>
      </c>
      <c r="C221" s="0" t="n">
        <v>91</v>
      </c>
      <c r="D221" s="0" t="s">
        <v>511</v>
      </c>
      <c r="E221" s="0" t="s">
        <v>521</v>
      </c>
      <c r="F221" s="0" t="n">
        <v>2</v>
      </c>
      <c r="G221" s="0" t="n">
        <v>2</v>
      </c>
      <c r="H221" s="0" t="str">
        <f aca="false">CONCATENATE("set_property PACKAGE_PIN ",D221," [ get_ports {PD1[",ROW()-171,"]} ]")</f>
        <v>set_property PACKAGE_PIN E23 [ get_ports {PD1[50]} ]</v>
      </c>
      <c r="I221" s="0" t="str">
        <f aca="false">CONCATENATE("set_property PACKAGE_PIN ",E221," [ get_ports {PD2[",ROW()-171,"]} ]")</f>
        <v>set_property PACKAGE_PIN F22 [ get_ports {PD2[50]} ]</v>
      </c>
    </row>
    <row r="222" customFormat="false" ht="15" hidden="false" customHeight="false" outlineLevel="0" collapsed="false">
      <c r="A222" s="0" t="n">
        <v>3</v>
      </c>
      <c r="B222" s="0" t="n">
        <v>86</v>
      </c>
      <c r="C222" s="0" t="n">
        <v>92</v>
      </c>
      <c r="D222" s="0" t="s">
        <v>513</v>
      </c>
      <c r="E222" s="0" t="s">
        <v>523</v>
      </c>
      <c r="F222" s="0" t="n">
        <v>2</v>
      </c>
      <c r="G222" s="0" t="n">
        <v>2</v>
      </c>
      <c r="H222" s="0" t="str">
        <f aca="false">CONCATENATE("set_property PACKAGE_PIN ",D222," [ get_ports {PD1[",ROW()-171,"]} ]")</f>
        <v>set_property PACKAGE_PIN E22 [ get_ports {PD1[51]} ]</v>
      </c>
      <c r="I222" s="0" t="str">
        <f aca="false">CONCATENATE("set_property PACKAGE_PIN ",E222," [ get_ports {PD2[",ROW()-171,"]} ]")</f>
        <v>set_property PACKAGE_PIN K17 [ get_ports {PD2[51]} ]</v>
      </c>
    </row>
    <row r="223" customFormat="false" ht="15" hidden="false" customHeight="false" outlineLevel="0" collapsed="false">
      <c r="A223" s="0" t="n">
        <v>3</v>
      </c>
      <c r="B223" s="0" t="n">
        <v>89</v>
      </c>
      <c r="C223" s="0" t="n">
        <v>95</v>
      </c>
      <c r="D223" s="0" t="s">
        <v>433</v>
      </c>
      <c r="E223" s="0" t="s">
        <v>443</v>
      </c>
      <c r="F223" s="0" t="n">
        <v>2</v>
      </c>
      <c r="G223" s="0" t="n">
        <v>2</v>
      </c>
      <c r="H223" s="0" t="str">
        <f aca="false">CONCATENATE("set_property PACKAGE_PIN ",D223," [ get_ports {PD1[",ROW()-171,"]} ]")</f>
        <v>set_property PACKAGE_PIN B20 [ get_ports {PD1[52]} ]</v>
      </c>
      <c r="I223" s="0" t="str">
        <f aca="false">CONCATENATE("set_property PACKAGE_PIN ",E223," [ get_ports {PD2[",ROW()-171,"]} ]")</f>
        <v>set_property PACKAGE_PIN C21 [ get_ports {PD2[52]} ]</v>
      </c>
    </row>
    <row r="224" customFormat="false" ht="15" hidden="false" customHeight="false" outlineLevel="0" collapsed="false">
      <c r="A224" s="0" t="n">
        <v>3</v>
      </c>
      <c r="B224" s="0" t="n">
        <v>90</v>
      </c>
      <c r="C224" s="0" t="n">
        <v>96</v>
      </c>
      <c r="D224" s="0" t="s">
        <v>435</v>
      </c>
      <c r="E224" s="0" t="s">
        <v>445</v>
      </c>
      <c r="F224" s="0" t="n">
        <v>2</v>
      </c>
      <c r="G224" s="0" t="n">
        <v>2</v>
      </c>
      <c r="H224" s="0" t="str">
        <f aca="false">CONCATENATE("set_property PACKAGE_PIN ",D224," [ get_ports {PD1[",ROW()-171,"]} ]")</f>
        <v>set_property PACKAGE_PIN A20 [ get_ports {PD1[53]} ]</v>
      </c>
      <c r="I224" s="0" t="str">
        <f aca="false">CONCATENATE("set_property PACKAGE_PIN ",E224," [ get_ports {PD2[",ROW()-171,"]} ]")</f>
        <v>set_property PACKAGE_PIN B21 [ get_ports {PD2[53]} ]</v>
      </c>
    </row>
    <row r="225" customFormat="false" ht="15" hidden="false" customHeight="false" outlineLevel="0" collapsed="false">
      <c r="A225" s="0" t="n">
        <v>3</v>
      </c>
      <c r="B225" s="0" t="n">
        <v>97</v>
      </c>
      <c r="C225" s="0" t="n">
        <v>103</v>
      </c>
      <c r="D225" s="0" t="s">
        <v>530</v>
      </c>
      <c r="E225" s="0" t="s">
        <v>538</v>
      </c>
      <c r="F225" s="0" t="n">
        <v>2</v>
      </c>
      <c r="G225" s="0" t="n">
        <v>2</v>
      </c>
      <c r="H225" s="0" t="str">
        <f aca="false">CONCATENATE("set_property PACKAGE_PIN ",D225," [ get_ports {PD1[",ROW()-171,"]} ]")</f>
        <v>set_property PACKAGE_PIN G24 [ get_ports {PD1[54]} ]</v>
      </c>
      <c r="I225" s="0" t="str">
        <f aca="false">CONCATENATE("set_property PACKAGE_PIN ",E225," [ get_ports {PD2[",ROW()-171,"]} ]")</f>
        <v>set_property PACKAGE_PIN H22 [ get_ports {PD2[54]} ]</v>
      </c>
    </row>
    <row r="226" customFormat="false" ht="15" hidden="false" customHeight="false" outlineLevel="0" collapsed="false">
      <c r="A226" s="0" t="n">
        <v>3</v>
      </c>
      <c r="B226" s="0" t="n">
        <v>98</v>
      </c>
      <c r="C226" s="0" t="n">
        <v>104</v>
      </c>
      <c r="D226" s="0" t="s">
        <v>532</v>
      </c>
      <c r="E226" s="0" t="s">
        <v>540</v>
      </c>
      <c r="F226" s="0" t="n">
        <v>2</v>
      </c>
      <c r="G226" s="0" t="n">
        <v>2</v>
      </c>
      <c r="H226" s="0" t="str">
        <f aca="false">CONCATENATE("set_property PACKAGE_PIN ",D226," [ get_ports {PD1[",ROW()-171,"]} ]")</f>
        <v>set_property PACKAGE_PIN J18 [ get_ports {PD1[55]} ]</v>
      </c>
      <c r="I226" s="0" t="str">
        <f aca="false">CONCATENATE("set_property PACKAGE_PIN ",E226," [ get_ports {PD2[",ROW()-171,"]} ]")</f>
        <v>set_property PACKAGE_PIN J19 [ get_ports {PD2[55]} ]</v>
      </c>
    </row>
    <row r="227" customFormat="false" ht="15" hidden="false" customHeight="false" outlineLevel="0" collapsed="false">
      <c r="A227" s="0" t="n">
        <v>3</v>
      </c>
      <c r="B227" s="0" t="n">
        <v>101</v>
      </c>
      <c r="C227" s="0" t="n">
        <v>107</v>
      </c>
      <c r="D227" s="0" t="s">
        <v>452</v>
      </c>
      <c r="E227" s="0" t="s">
        <v>461</v>
      </c>
      <c r="F227" s="0" t="n">
        <v>2</v>
      </c>
      <c r="G227" s="0" t="n">
        <v>2</v>
      </c>
      <c r="H227" s="0" t="str">
        <f aca="false">CONCATENATE("set_property PACKAGE_PIN ",D227," [ get_ports {PD1[",ROW()-171,"]} ]")</f>
        <v>set_property PACKAGE_PIN A22 [ get_ports {PD1[56]} ]</v>
      </c>
      <c r="I227" s="0" t="str">
        <f aca="false">CONCATENATE("set_property PACKAGE_PIN ",E227," [ get_ports {PD2[",ROW()-171,"]} ]")</f>
        <v>set_property PACKAGE_PIN C22 [ get_ports {PD2[56]} ]</v>
      </c>
    </row>
    <row r="228" customFormat="false" ht="15" hidden="false" customHeight="false" outlineLevel="0" collapsed="false">
      <c r="A228" s="0" t="n">
        <v>3</v>
      </c>
      <c r="B228" s="0" t="n">
        <v>102</v>
      </c>
      <c r="C228" s="0" t="n">
        <v>108</v>
      </c>
      <c r="D228" s="0" t="s">
        <v>454</v>
      </c>
      <c r="E228" s="0" t="s">
        <v>463</v>
      </c>
      <c r="F228" s="0" t="n">
        <v>2</v>
      </c>
      <c r="G228" s="0" t="n">
        <v>2</v>
      </c>
      <c r="H228" s="0" t="str">
        <f aca="false">CONCATENATE("set_property PACKAGE_PIN ",D228," [ get_ports {PD1[",ROW()-171,"]} ]")</f>
        <v>set_property PACKAGE_PIN D21 [ get_ports {PD1[57]} ]</v>
      </c>
      <c r="I228" s="0" t="str">
        <f aca="false">CONCATENATE("set_property PACKAGE_PIN ",E228," [ get_ports {PD2[",ROW()-171,"]} ]")</f>
        <v>set_property PACKAGE_PIN B22 [ get_ports {PD2[57]} ]</v>
      </c>
    </row>
    <row r="229" customFormat="false" ht="15" hidden="false" customHeight="false" outlineLevel="0" collapsed="false">
      <c r="A229" s="0" t="n">
        <v>3</v>
      </c>
      <c r="B229" s="0" t="n">
        <v>109</v>
      </c>
      <c r="C229" s="0" t="n">
        <v>115</v>
      </c>
      <c r="D229" s="0" t="s">
        <v>548</v>
      </c>
      <c r="E229" s="0" t="s">
        <v>558</v>
      </c>
      <c r="F229" s="0" t="n">
        <v>2</v>
      </c>
      <c r="G229" s="0" t="n">
        <v>2</v>
      </c>
      <c r="H229" s="0" t="str">
        <f aca="false">CONCATENATE("set_property PACKAGE_PIN ",D229," [ get_ports {PD1[",ROW()-171,"]} ]")</f>
        <v>set_property PACKAGE_PIN K18 [ get_ports {PD1[58]} ]</v>
      </c>
      <c r="I229" s="0" t="str">
        <f aca="false">CONCATENATE("set_property PACKAGE_PIN ",E229," [ get_ports {PD2[",ROW()-171,"]} ]")</f>
        <v>set_property PACKAGE_PIN K22 [ get_ports {PD2[58]} ]</v>
      </c>
    </row>
    <row r="230" customFormat="false" ht="15" hidden="false" customHeight="false" outlineLevel="0" collapsed="false">
      <c r="A230" s="0" t="n">
        <v>3</v>
      </c>
      <c r="B230" s="0" t="n">
        <v>110</v>
      </c>
      <c r="C230" s="0" t="n">
        <v>116</v>
      </c>
      <c r="D230" s="0" t="s">
        <v>550</v>
      </c>
      <c r="E230" s="0" t="s">
        <v>560</v>
      </c>
      <c r="F230" s="0" t="n">
        <v>2</v>
      </c>
      <c r="G230" s="0" t="n">
        <v>2</v>
      </c>
      <c r="H230" s="0" t="str">
        <f aca="false">CONCATENATE("set_property PACKAGE_PIN ",D230," [ get_ports {PD1[",ROW()-171,"]} ]")</f>
        <v>set_property PACKAGE_PIN H21 [ get_ports {PD1[59]} ]</v>
      </c>
      <c r="I230" s="0" t="str">
        <f aca="false">CONCATENATE("set_property PACKAGE_PIN ",E230," [ get_ports {PD2[",ROW()-171,"]} ]")</f>
        <v>set_property PACKAGE_PIN J21 [ get_ports {PD2[59]} ]</v>
      </c>
    </row>
    <row r="231" customFormat="false" ht="15" hidden="false" customHeight="false" outlineLevel="0" collapsed="false">
      <c r="A231" s="0" t="n">
        <v>3</v>
      </c>
      <c r="B231" s="0" t="n">
        <v>113</v>
      </c>
      <c r="C231" s="0" t="n">
        <v>119</v>
      </c>
      <c r="D231" s="0" t="s">
        <v>470</v>
      </c>
      <c r="E231" s="0" t="s">
        <v>479</v>
      </c>
      <c r="F231" s="0" t="n">
        <v>2</v>
      </c>
      <c r="G231" s="0" t="n">
        <v>2</v>
      </c>
      <c r="H231" s="0" t="str">
        <f aca="false">CONCATENATE("set_property PACKAGE_PIN ",D231," [ get_ports {PD1[",ROW()-171,"]} ]")</f>
        <v>set_property PACKAGE_PIN A24 [ get_ports {PD1[60]} ]</v>
      </c>
      <c r="I231" s="0" t="str">
        <f aca="false">CONCATENATE("set_property PACKAGE_PIN ",E231," [ get_ports {PD2[",ROW()-171,"]} ]")</f>
        <v>set_property PACKAGE_PIN C23 [ get_ports {PD2[60]} ]</v>
      </c>
    </row>
    <row r="232" customFormat="false" ht="15" hidden="false" customHeight="false" outlineLevel="0" collapsed="false">
      <c r="A232" s="0" t="n">
        <v>3</v>
      </c>
      <c r="B232" s="0" t="n">
        <v>114</v>
      </c>
      <c r="C232" s="0" t="n">
        <v>120</v>
      </c>
      <c r="D232" s="0" t="s">
        <v>472</v>
      </c>
      <c r="E232" s="0" t="s">
        <v>481</v>
      </c>
      <c r="F232" s="0" t="n">
        <v>2</v>
      </c>
      <c r="G232" s="0" t="n">
        <v>2</v>
      </c>
      <c r="H232" s="0" t="str">
        <f aca="false">CONCATENATE("set_property PACKAGE_PIN ",D232," [ get_ports {PD1[",ROW()-171,"]} ]")</f>
        <v>set_property PACKAGE_PIN A23 [ get_ports {PD1[61]} ]</v>
      </c>
      <c r="I232" s="0" t="str">
        <f aca="false">CONCATENATE("set_property PACKAGE_PIN ",E232," [ get_ports {PD2[",ROW()-171,"]} ]")</f>
        <v>set_property PACKAGE_PIN B24 [ get_ports {PD2[61]} ]</v>
      </c>
    </row>
    <row r="233" customFormat="false" ht="15" hidden="false" customHeight="false" outlineLevel="0" collapsed="false">
      <c r="A233" s="0" t="n">
        <v>3</v>
      </c>
      <c r="B233" s="0" t="n">
        <v>121</v>
      </c>
      <c r="C233" s="0" t="n">
        <v>127</v>
      </c>
      <c r="D233" s="0" t="s">
        <v>568</v>
      </c>
      <c r="E233" s="0" t="s">
        <v>578</v>
      </c>
      <c r="F233" s="0" t="n">
        <v>2</v>
      </c>
      <c r="G233" s="0" t="n">
        <v>2</v>
      </c>
      <c r="H233" s="0" t="str">
        <f aca="false">CONCATENATE("set_property PACKAGE_PIN ",D233," [ get_ports {PD1[",ROW()-171,"]} ]")</f>
        <v>set_property PACKAGE_PIN K21 [ get_ports {PD1[62]} ]</v>
      </c>
      <c r="I233" s="0" t="str">
        <f aca="false">CONCATENATE("set_property PACKAGE_PIN ",E233," [ get_ports {PD2[",ROW()-171,"]} ]")</f>
        <v>set_property PACKAGE_PIN L20 [ get_ports {PD2[62]} ]</v>
      </c>
    </row>
    <row r="234" customFormat="false" ht="15" hidden="false" customHeight="false" outlineLevel="0" collapsed="false">
      <c r="A234" s="0" t="n">
        <v>3</v>
      </c>
      <c r="B234" s="0" t="n">
        <v>122</v>
      </c>
      <c r="C234" s="0" t="n">
        <v>128</v>
      </c>
      <c r="D234" s="0" t="s">
        <v>570</v>
      </c>
      <c r="E234" s="0" t="s">
        <v>580</v>
      </c>
      <c r="F234" s="0" t="n">
        <v>2</v>
      </c>
      <c r="G234" s="0" t="n">
        <v>2</v>
      </c>
      <c r="H234" s="0" t="str">
        <f aca="false">CONCATENATE("set_property PACKAGE_PIN ",D234," [ get_ports {PD1[",ROW()-171,"]} ]")</f>
        <v>set_property PACKAGE_PIN J20 [ get_ports {PD1[63]} ]</v>
      </c>
      <c r="I234" s="0" t="str">
        <f aca="false">CONCATENATE("set_property PACKAGE_PIN ",E234," [ get_ports {PD2[",ROW()-171,"]} ]")</f>
        <v>set_property PACKAGE_PIN K20 [ get_ports {PD2[63]} ]</v>
      </c>
    </row>
    <row r="235" customFormat="false" ht="15" hidden="false" customHeight="false" outlineLevel="0" collapsed="false">
      <c r="A235" s="0" t="n">
        <v>3</v>
      </c>
      <c r="B235" s="0" t="n">
        <v>125</v>
      </c>
      <c r="C235" s="0" t="n">
        <v>131</v>
      </c>
      <c r="D235" s="0" t="s">
        <v>487</v>
      </c>
      <c r="E235" s="0" t="s">
        <v>497</v>
      </c>
      <c r="F235" s="0" t="n">
        <v>2</v>
      </c>
      <c r="G235" s="0" t="n">
        <v>2</v>
      </c>
      <c r="H235" s="0" t="str">
        <f aca="false">CONCATENATE("set_property PACKAGE_PIN ",D235," [ get_ports {PD1[",ROW()-171,"]} ]")</f>
        <v>set_property PACKAGE_PIN C26 [ get_ports {PD1[64]} ]</v>
      </c>
      <c r="I235" s="0" t="str">
        <f aca="false">CONCATENATE("set_property PACKAGE_PIN ",E235," [ get_ports {PD2[",ROW()-171,"]} ]")</f>
        <v>set_property PACKAGE_PIN D24 [ get_ports {PD2[64]} ]</v>
      </c>
    </row>
    <row r="236" customFormat="false" ht="15" hidden="false" customHeight="false" outlineLevel="0" collapsed="false">
      <c r="A236" s="0" t="n">
        <v>3</v>
      </c>
      <c r="B236" s="0" t="n">
        <v>126</v>
      </c>
      <c r="C236" s="0" t="n">
        <v>132</v>
      </c>
      <c r="D236" s="0" t="s">
        <v>489</v>
      </c>
      <c r="E236" s="0" t="s">
        <v>499</v>
      </c>
      <c r="F236" s="0" t="n">
        <v>2</v>
      </c>
      <c r="G236" s="0" t="n">
        <v>2</v>
      </c>
      <c r="H236" s="0" t="str">
        <f aca="false">CONCATENATE("set_property PACKAGE_PIN ",D236," [ get_ports {PD1[",ROW()-171,"]} ]")</f>
        <v>set_property PACKAGE_PIN B26 [ get_ports {PD1[65]} ]</v>
      </c>
      <c r="I236" s="0" t="str">
        <f aca="false">CONCATENATE("set_property PACKAGE_PIN ",E236," [ get_ports {PD2[",ROW()-171,"]} ]")</f>
        <v>set_property PACKAGE_PIN C24 [ get_ports {PD2[65]} ]</v>
      </c>
    </row>
    <row r="237" customFormat="false" ht="15" hidden="false" customHeight="false" outlineLevel="0" collapsed="false">
      <c r="A237" s="0" t="n">
        <v>3</v>
      </c>
      <c r="B237" s="0" t="n">
        <v>133</v>
      </c>
      <c r="C237" s="0" t="n">
        <v>139</v>
      </c>
      <c r="D237" s="0" t="s">
        <v>586</v>
      </c>
      <c r="E237" s="0" t="s">
        <v>595</v>
      </c>
      <c r="F237" s="0" t="n">
        <v>2</v>
      </c>
      <c r="G237" s="0" t="n">
        <v>2</v>
      </c>
      <c r="H237" s="0" t="str">
        <f aca="false">CONCATENATE("set_property PACKAGE_PIN ",D237," [ get_ports {PD1[",ROW()-171,"]} ]")</f>
        <v>set_property PACKAGE_PIN L24 [ get_ports {PD1[66]} ]</v>
      </c>
      <c r="I237" s="0" t="str">
        <f aca="false">CONCATENATE("set_property PACKAGE_PIN ",E237," [ get_ports {PD2[",ROW()-171,"]} ]")</f>
        <v>set_property PACKAGE_PIN M24 [ get_ports {PD2[66]} ]</v>
      </c>
    </row>
    <row r="238" customFormat="false" ht="15" hidden="false" customHeight="false" outlineLevel="0" collapsed="false">
      <c r="A238" s="0" t="n">
        <v>3</v>
      </c>
      <c r="B238" s="0" t="n">
        <v>134</v>
      </c>
      <c r="C238" s="0" t="n">
        <v>140</v>
      </c>
      <c r="D238" s="0" t="s">
        <v>588</v>
      </c>
      <c r="E238" s="0" t="s">
        <v>597</v>
      </c>
      <c r="F238" s="0" t="n">
        <v>2</v>
      </c>
      <c r="G238" s="0" t="n">
        <v>2</v>
      </c>
      <c r="H238" s="0" t="str">
        <f aca="false">CONCATENATE("set_property PACKAGE_PIN ",D238," [ get_ports {PD1[",ROW()-171,"]} ]")</f>
        <v>set_property PACKAGE_PIN M21 [ get_ports {PD1[67]} ]</v>
      </c>
      <c r="I238" s="0" t="str">
        <f aca="false">CONCATENATE("set_property PACKAGE_PIN ",E238," [ get_ports {PD2[",ROW()-171,"]} ]")</f>
        <v>set_property PACKAGE_PIN M22 [ get_ports {PD2[67]} ]</v>
      </c>
    </row>
    <row r="239" customFormat="false" ht="15" hidden="false" customHeight="false" outlineLevel="0" collapsed="false">
      <c r="A239" s="0" t="n">
        <v>3</v>
      </c>
      <c r="B239" s="0" t="n">
        <v>137</v>
      </c>
      <c r="C239" s="0" t="n">
        <v>143</v>
      </c>
      <c r="D239" s="0" t="s">
        <v>507</v>
      </c>
      <c r="E239" s="0" t="s">
        <v>517</v>
      </c>
      <c r="F239" s="0" t="n">
        <v>2</v>
      </c>
      <c r="G239" s="0" t="n">
        <v>2</v>
      </c>
      <c r="H239" s="0" t="str">
        <f aca="false">CONCATENATE("set_property PACKAGE_PIN ",D239," [ get_ports {PD1[",ROW()-171,"]} ]")</f>
        <v>set_property PACKAGE_PIN D25 [ get_ports {PD1[68]} ]</v>
      </c>
      <c r="I239" s="0" t="str">
        <f aca="false">CONCATENATE("set_property PACKAGE_PIN ",E239," [ get_ports {PD2[",ROW()-171,"]} ]")</f>
        <v>set_property PACKAGE_PIN E26 [ get_ports {PD2[68]} ]</v>
      </c>
    </row>
    <row r="240" customFormat="false" ht="15" hidden="false" customHeight="false" outlineLevel="0" collapsed="false">
      <c r="A240" s="0" t="n">
        <v>3</v>
      </c>
      <c r="B240" s="0" t="n">
        <v>138</v>
      </c>
      <c r="C240" s="0" t="n">
        <v>144</v>
      </c>
      <c r="D240" s="0" t="s">
        <v>509</v>
      </c>
      <c r="E240" s="0" t="s">
        <v>519</v>
      </c>
      <c r="F240" s="0" t="n">
        <v>2</v>
      </c>
      <c r="G240" s="0" t="n">
        <v>2</v>
      </c>
      <c r="H240" s="0" t="str">
        <f aca="false">CONCATENATE("set_property PACKAGE_PIN ",D240," [ get_ports {PD1[",ROW()-171,"]} ]")</f>
        <v>set_property PACKAGE_PIN D26 [ get_ports {PD1[69]} ]</v>
      </c>
      <c r="I240" s="0" t="str">
        <f aca="false">CONCATENATE("set_property PACKAGE_PIN ",E240," [ get_ports {PD2[",ROW()-171,"]} ]")</f>
        <v>set_property PACKAGE_PIN E25 [ get_ports {PD2[69]} ]</v>
      </c>
    </row>
    <row r="241" customFormat="false" ht="15" hidden="false" customHeight="false" outlineLevel="0" collapsed="false">
      <c r="A241" s="0" t="n">
        <v>3</v>
      </c>
      <c r="B241" s="0" t="n">
        <v>145</v>
      </c>
      <c r="C241" s="0" t="n">
        <v>151</v>
      </c>
      <c r="D241" s="0" t="s">
        <v>604</v>
      </c>
      <c r="E241" s="0" t="s">
        <v>613</v>
      </c>
      <c r="F241" s="0" t="n">
        <v>2</v>
      </c>
      <c r="G241" s="0" t="n">
        <v>2</v>
      </c>
      <c r="H241" s="0" t="str">
        <f aca="false">CONCATENATE("set_property PACKAGE_PIN ",D241," [ get_ports {PD1[",ROW()-171,"]} ]")</f>
        <v>set_property PACKAGE_PIN N21 [ get_ports {PD1[70]} ]</v>
      </c>
      <c r="I241" s="0" t="str">
        <f aca="false">CONCATENATE("set_property PACKAGE_PIN ",E241," [ get_ports {PD2[",ROW()-171,"]} ]")</f>
        <v>set_property PACKAGE_PIN M19 [ get_ports {PD2[70]} ]</v>
      </c>
    </row>
    <row r="242" customFormat="false" ht="15" hidden="false" customHeight="false" outlineLevel="0" collapsed="false">
      <c r="A242" s="0" t="n">
        <v>3</v>
      </c>
      <c r="B242" s="0" t="n">
        <v>146</v>
      </c>
      <c r="C242" s="0" t="n">
        <v>152</v>
      </c>
      <c r="D242" s="0" t="s">
        <v>606</v>
      </c>
      <c r="E242" s="0" t="s">
        <v>615</v>
      </c>
      <c r="F242" s="0" t="n">
        <v>2</v>
      </c>
      <c r="G242" s="0" t="n">
        <v>2</v>
      </c>
      <c r="H242" s="0" t="str">
        <f aca="false">CONCATENATE("set_property PACKAGE_PIN ",D242," [ get_ports {PD1[",ROW()-171,"]} ]")</f>
        <v>set_property PACKAGE_PIN N22 [ get_ports {PD1[71]} ]</v>
      </c>
      <c r="I242" s="0" t="str">
        <f aca="false">CONCATENATE("set_property PACKAGE_PIN ",E242," [ get_ports {PD2[",ROW()-171,"]} ]")</f>
        <v>set_property PACKAGE_PIN M20 [ get_ports {PD2[71]} ]</v>
      </c>
    </row>
    <row r="243" customFormat="false" ht="15" hidden="false" customHeight="false" outlineLevel="0" collapsed="false">
      <c r="A243" s="0" t="n">
        <v>3</v>
      </c>
      <c r="B243" s="0" t="n">
        <v>149</v>
      </c>
      <c r="C243" s="0" t="n">
        <v>155</v>
      </c>
      <c r="D243" s="0" t="s">
        <v>526</v>
      </c>
      <c r="E243" s="0" t="s">
        <v>534</v>
      </c>
      <c r="F243" s="0" t="n">
        <v>2</v>
      </c>
      <c r="G243" s="0" t="n">
        <v>2</v>
      </c>
      <c r="H243" s="0" t="str">
        <f aca="false">CONCATENATE("set_property PACKAGE_PIN ",D243," [ get_ports {PD1[",ROW()-171,"]} ]")</f>
        <v>set_property PACKAGE_PIN F24 [ get_ports {PD1[72]} ]</v>
      </c>
      <c r="I243" s="0" t="str">
        <f aca="false">CONCATENATE("set_property PACKAGE_PIN ",E243," [ get_ports {PD2[",ROW()-171,"]} ]")</f>
        <v>set_property PACKAGE_PIN G25 [ get_ports {PD2[72]} ]</v>
      </c>
    </row>
    <row r="244" customFormat="false" ht="15" hidden="false" customHeight="false" outlineLevel="0" collapsed="false">
      <c r="A244" s="0" t="n">
        <v>3</v>
      </c>
      <c r="B244" s="0" t="n">
        <v>150</v>
      </c>
      <c r="C244" s="0" t="n">
        <v>156</v>
      </c>
      <c r="D244" s="0" t="s">
        <v>528</v>
      </c>
      <c r="E244" s="0" t="s">
        <v>536</v>
      </c>
      <c r="F244" s="0" t="n">
        <v>2</v>
      </c>
      <c r="G244" s="0" t="n">
        <v>2</v>
      </c>
      <c r="H244" s="0" t="str">
        <f aca="false">CONCATENATE("set_property PACKAGE_PIN ",D244," [ get_ports {PD1[",ROW()-171,"]} ]")</f>
        <v>set_property PACKAGE_PIN F23 [ get_ports {PD1[73]} ]</v>
      </c>
      <c r="I244" s="0" t="str">
        <f aca="false">CONCATENATE("set_property PACKAGE_PIN ",E244," [ get_ports {PD2[",ROW()-171,"]} ]")</f>
        <v>set_property PACKAGE_PIN F25 [ get_ports {PD2[73]} ]</v>
      </c>
    </row>
    <row r="245" customFormat="false" ht="15" hidden="false" customHeight="false" outlineLevel="0" collapsed="false">
      <c r="A245" s="0" t="n">
        <v>3</v>
      </c>
      <c r="B245" s="0" t="n">
        <v>157</v>
      </c>
      <c r="C245" s="0" t="n">
        <v>163</v>
      </c>
      <c r="D245" s="0" t="s">
        <v>623</v>
      </c>
      <c r="E245" s="0" t="s">
        <v>835</v>
      </c>
      <c r="F245" s="0" t="n">
        <v>2</v>
      </c>
      <c r="G245" s="0" t="n">
        <v>2</v>
      </c>
      <c r="H245" s="0" t="str">
        <f aca="false">CONCATENATE("set_property PACKAGE_PIN ",D245," [ get_ports {PD1[",ROW()-171,"]} ]")</f>
        <v>set_property PACKAGE_PIN N18 [ get_ports {PD1[74]} ]</v>
      </c>
      <c r="I245" s="0" t="str">
        <f aca="false">CONCATENATE("set_property PACKAGE_PIN ",E245," [ get_ports {PD2[",ROW()-171,"]} ]")</f>
        <v>set_property PACKAGE_PIN F17 [ get_ports {PD2[74]} ]</v>
      </c>
    </row>
    <row r="246" customFormat="false" ht="15" hidden="false" customHeight="false" outlineLevel="0" collapsed="false">
      <c r="A246" s="0" t="n">
        <v>3</v>
      </c>
      <c r="B246" s="0" t="n">
        <v>158</v>
      </c>
      <c r="C246" s="0" t="n">
        <v>164</v>
      </c>
      <c r="D246" s="0" t="s">
        <v>625</v>
      </c>
      <c r="E246" s="0" t="s">
        <v>837</v>
      </c>
      <c r="F246" s="0" t="n">
        <v>2</v>
      </c>
      <c r="G246" s="0" t="n">
        <v>2</v>
      </c>
      <c r="H246" s="0" t="str">
        <f aca="false">CONCATENATE("set_property PACKAGE_PIN ",D246," [ get_ports {PD1[",ROW()-171,"]} ]")</f>
        <v>set_property PACKAGE_PIN N19 [ get_ports {PD1[75]} ]</v>
      </c>
      <c r="I246" s="0" t="str">
        <f aca="false">CONCATENATE("set_property PACKAGE_PIN ",E246," [ get_ports {PD2[",ROW()-171,"]} ]")</f>
        <v>set_property PACKAGE_PIN G15 [ get_ports {PD2[75]} ]</v>
      </c>
    </row>
    <row r="247" customFormat="false" ht="15" hidden="false" customHeight="false" outlineLevel="0" collapsed="false">
      <c r="A247" s="0" t="n">
        <v>3</v>
      </c>
      <c r="B247" s="0" t="n">
        <v>161</v>
      </c>
      <c r="C247" s="0" t="n">
        <v>167</v>
      </c>
      <c r="D247" s="0" t="s">
        <v>544</v>
      </c>
      <c r="E247" s="0" t="s">
        <v>554</v>
      </c>
      <c r="F247" s="0" t="n">
        <v>2</v>
      </c>
      <c r="G247" s="0" t="n">
        <v>2</v>
      </c>
      <c r="H247" s="0" t="str">
        <f aca="false">CONCATENATE("set_property PACKAGE_PIN ",D247," [ get_ports {PD1[",ROW()-171,"]} ]")</f>
        <v>set_property PACKAGE_PIN H26 [ get_ports {PD1[76]} ]</v>
      </c>
      <c r="I247" s="0" t="str">
        <f aca="false">CONCATENATE("set_property PACKAGE_PIN ",E247," [ get_ports {PD2[",ROW()-171,"]} ]")</f>
        <v>set_property PACKAGE_PIN H23 [ get_ports {PD2[76]} ]</v>
      </c>
    </row>
    <row r="248" customFormat="false" ht="15" hidden="false" customHeight="false" outlineLevel="0" collapsed="false">
      <c r="A248" s="0" t="n">
        <v>3</v>
      </c>
      <c r="B248" s="0" t="n">
        <v>162</v>
      </c>
      <c r="C248" s="0" t="n">
        <v>168</v>
      </c>
      <c r="D248" s="0" t="s">
        <v>546</v>
      </c>
      <c r="E248" s="0" t="s">
        <v>556</v>
      </c>
      <c r="F248" s="0" t="n">
        <v>2</v>
      </c>
      <c r="G248" s="0" t="n">
        <v>2</v>
      </c>
      <c r="H248" s="0" t="str">
        <f aca="false">CONCATENATE("set_property PACKAGE_PIN ",D248," [ get_ports {PD1[",ROW()-171,"]} ]")</f>
        <v>set_property PACKAGE_PIN G26 [ get_ports {PD1[77]} ]</v>
      </c>
      <c r="I248" s="0" t="str">
        <f aca="false">CONCATENATE("set_property PACKAGE_PIN ",E248," [ get_ports {PD2[",ROW()-171,"]} ]")</f>
        <v>set_property PACKAGE_PIN H24 [ get_ports {PD2[77]} ]</v>
      </c>
    </row>
    <row r="249" customFormat="false" ht="15" hidden="false" customHeight="false" outlineLevel="0" collapsed="false">
      <c r="A249" s="0" t="n">
        <v>3</v>
      </c>
      <c r="B249" s="0" t="n">
        <v>169</v>
      </c>
      <c r="C249" s="0" t="n">
        <v>175</v>
      </c>
      <c r="D249" s="0" t="s">
        <v>843</v>
      </c>
      <c r="E249" s="0" t="s">
        <v>855</v>
      </c>
      <c r="F249" s="0" t="n">
        <v>2</v>
      </c>
      <c r="G249" s="0" t="n">
        <v>2</v>
      </c>
      <c r="H249" s="0" t="str">
        <f aca="false">CONCATENATE("set_property PACKAGE_PIN ",D249," [ get_ports {PD1[",ROW()-171,"]} ]")</f>
        <v>set_property PACKAGE_PIN H18 [ get_ports {PD1[78]} ]</v>
      </c>
      <c r="I249" s="0" t="str">
        <f aca="false">CONCATENATE("set_property PACKAGE_PIN ",E249," [ get_ports {PD2[",ROW()-171,"]} ]")</f>
        <v>set_property PACKAGE_PIN J15 [ get_ports {PD2[78]} ]</v>
      </c>
    </row>
    <row r="250" customFormat="false" ht="15" hidden="false" customHeight="false" outlineLevel="0" collapsed="false">
      <c r="A250" s="0" t="n">
        <v>3</v>
      </c>
      <c r="B250" s="0" t="n">
        <v>170</v>
      </c>
      <c r="C250" s="0" t="n">
        <v>176</v>
      </c>
      <c r="D250" s="0" t="s">
        <v>845</v>
      </c>
      <c r="E250" s="0" t="s">
        <v>857</v>
      </c>
      <c r="F250" s="0" t="n">
        <v>2</v>
      </c>
      <c r="G250" s="0" t="n">
        <v>2</v>
      </c>
      <c r="H250" s="0" t="str">
        <f aca="false">CONCATENATE("set_property PACKAGE_PIN ",D250," [ get_ports {PD1[",ROW()-171,"]} ]")</f>
        <v>set_property PACKAGE_PIN G16 [ get_ports {PD1[79]} ]</v>
      </c>
      <c r="I250" s="0" t="str">
        <f aca="false">CONCATENATE("set_property PACKAGE_PIN ",E250," [ get_ports {PD2[",ROW()-171,"]} ]")</f>
        <v>set_property PACKAGE_PIN G21 [ get_ports {PD2[79]} ]</v>
      </c>
    </row>
    <row r="251" customFormat="false" ht="15" hidden="false" customHeight="false" outlineLevel="0" collapsed="false">
      <c r="A251" s="0" t="n">
        <v>3</v>
      </c>
      <c r="B251" s="0" t="n">
        <v>171</v>
      </c>
      <c r="C251" s="0" t="n">
        <v>177</v>
      </c>
      <c r="D251" s="0" t="s">
        <v>847</v>
      </c>
      <c r="E251" s="0" t="s">
        <v>859</v>
      </c>
      <c r="F251" s="0" t="n">
        <v>2</v>
      </c>
      <c r="G251" s="0" t="n">
        <v>2</v>
      </c>
      <c r="H251" s="0" t="str">
        <f aca="false">CONCATENATE("set_property PACKAGE_PIN ",D251," [ get_ports {PD1[",ROW()-171,"]} ]")</f>
        <v>set_property PACKAGE_PIN H16 [ get_ports {PD1[80]} ]</v>
      </c>
      <c r="I251" s="0" t="str">
        <f aca="false">CONCATENATE("set_property PACKAGE_PIN ",E251," [ get_ports {PD2[",ROW()-171,"]} ]")</f>
        <v>set_property PACKAGE_PIN H17 [ get_ports {PD2[80]} ]</v>
      </c>
    </row>
    <row r="252" customFormat="false" ht="15" hidden="false" customHeight="false" outlineLevel="0" collapsed="false">
      <c r="A252" s="0" t="n">
        <v>3</v>
      </c>
      <c r="B252" s="0" t="n">
        <v>172</v>
      </c>
      <c r="C252" s="0" t="n">
        <v>178</v>
      </c>
      <c r="D252" s="0" t="s">
        <v>584</v>
      </c>
      <c r="E252" s="0" t="s">
        <v>582</v>
      </c>
      <c r="F252" s="0" t="n">
        <v>2</v>
      </c>
      <c r="G252" s="0" t="n">
        <v>2</v>
      </c>
      <c r="H252" s="0" t="str">
        <f aca="false">CONCATENATE("set_property PACKAGE_PIN ",D252," [ get_ports {PD1[",ROW()-171,"]} ]")</f>
        <v>set_property PACKAGE_PIN K23 [ get_ports {PD1[81]} ]</v>
      </c>
      <c r="I252" s="0" t="str">
        <f aca="false">CONCATENATE("set_property PACKAGE_PIN ",E252," [ get_ports {PD2[",ROW()-171,"]} ]")</f>
        <v>set_property PACKAGE_PIN L25 [ get_ports {PD2[81]} ]</v>
      </c>
    </row>
    <row r="253" customFormat="false" ht="15" hidden="false" customHeight="false" outlineLevel="0" collapsed="false">
      <c r="A253" s="0" t="n">
        <v>3</v>
      </c>
      <c r="B253" s="0" t="n">
        <v>179</v>
      </c>
      <c r="C253" s="0" t="n">
        <v>180</v>
      </c>
      <c r="D253" s="0" t="s">
        <v>574</v>
      </c>
      <c r="E253" s="0" t="s">
        <v>576</v>
      </c>
      <c r="F253" s="0" t="n">
        <v>2</v>
      </c>
      <c r="G253" s="0" t="n">
        <v>2</v>
      </c>
      <c r="H253" s="0" t="str">
        <f aca="false">CONCATENATE("set_property PACKAGE_PIN ",D253," [ get_ports {PD1[",ROW()-171,"]} ]")</f>
        <v>set_property PACKAGE_PIN K25 [ get_ports {PD1[82]} ]</v>
      </c>
      <c r="I253" s="0" t="str">
        <f aca="false">CONCATENATE("set_property PACKAGE_PIN ",E253," [ get_ports {PD2[",ROW()-171,"]} ]")</f>
        <v>set_property PACKAGE_PIN K26 [ get_ports {PD2[82]} ]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H2" activeCellId="0" sqref="H2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3" min="2" style="0" width="9.29"/>
    <col collapsed="false" customWidth="true" hidden="false" outlineLevel="0" max="4" min="4" style="0" width="5.86"/>
    <col collapsed="false" customWidth="true" hidden="false" outlineLevel="0" max="5" min="5" style="0" width="4.71"/>
    <col collapsed="false" customWidth="true" hidden="false" outlineLevel="0" max="6" min="6" style="0" width="5.86"/>
    <col collapsed="false" customWidth="true" hidden="false" outlineLevel="0" max="8" min="7" style="0" width="50.14"/>
  </cols>
  <sheetData>
    <row r="1" s="39" customFormat="true" ht="15" hidden="false" customHeight="false" outlineLevel="0" collapsed="false">
      <c r="A1" s="39" t="s">
        <v>388</v>
      </c>
      <c r="B1" s="39" t="s">
        <v>1410</v>
      </c>
      <c r="C1" s="39" t="s">
        <v>1411</v>
      </c>
      <c r="D1" s="39" t="s">
        <v>1412</v>
      </c>
      <c r="E1" s="39" t="s">
        <v>1413</v>
      </c>
      <c r="F1" s="39" t="s">
        <v>389</v>
      </c>
      <c r="G1" s="39" t="s">
        <v>1416</v>
      </c>
      <c r="H1" s="39" t="s">
        <v>1417</v>
      </c>
    </row>
    <row r="2" customFormat="false" ht="15" hidden="false" customHeight="false" outlineLevel="0" collapsed="false">
      <c r="A2" s="0" t="n">
        <v>0</v>
      </c>
      <c r="B2" s="0" t="n">
        <v>3</v>
      </c>
      <c r="C2" s="0" t="n">
        <v>9</v>
      </c>
      <c r="D2" s="0" t="s">
        <v>499</v>
      </c>
      <c r="E2" s="0" t="s">
        <v>497</v>
      </c>
      <c r="F2" s="0" t="n">
        <v>0</v>
      </c>
      <c r="G2" s="0" t="str">
        <f aca="false">CONCATENATE("set_property PACKAGE_PIN ",D2," [ get_ports{PD1[",ROW()-2,"]} ]")</f>
        <v>set_property PACKAGE_PIN C24 [ get_ports{PD1[0]} ]</v>
      </c>
      <c r="H2" s="0" t="str">
        <f aca="false">CONCATENATE("set_property PACKAGE_PIN ",E2," [ get_ports{PD2[",ROW()-2,"]} ]")</f>
        <v>set_property PACKAGE_PIN D24 [ get_ports{PD2[0]} ]</v>
      </c>
    </row>
    <row r="3" customFormat="false" ht="15" hidden="false" customHeight="false" outlineLevel="0" collapsed="false">
      <c r="A3" s="0" t="n">
        <v>0</v>
      </c>
      <c r="B3" s="0" t="n">
        <v>4</v>
      </c>
      <c r="C3" s="0" t="n">
        <v>10</v>
      </c>
      <c r="D3" s="0" t="s">
        <v>509</v>
      </c>
      <c r="E3" s="0" t="s">
        <v>507</v>
      </c>
      <c r="F3" s="0" t="n">
        <v>0</v>
      </c>
      <c r="G3" s="0" t="str">
        <f aca="false">CONCATENATE("set_property PACKAGE_PIN ",D3," [ get_ports{PD1[",ROW()-2,"]} ]")</f>
        <v>set_property PACKAGE_PIN D26 [ get_ports{PD1[1]} ]</v>
      </c>
      <c r="H3" s="0" t="str">
        <f aca="false">CONCATENATE("set_property PACKAGE_PIN ",E3," [ get_ports{PD2[",ROW()-2,"]} ]")</f>
        <v>set_property PACKAGE_PIN D25 [ get_ports{PD2[1]} ]</v>
      </c>
    </row>
    <row r="4" customFormat="false" ht="15" hidden="false" customHeight="false" outlineLevel="0" collapsed="false">
      <c r="A4" s="0" t="n">
        <v>0</v>
      </c>
      <c r="B4" s="0" t="n">
        <v>85</v>
      </c>
      <c r="C4" s="0" t="n">
        <v>91</v>
      </c>
      <c r="D4" s="0" t="s">
        <v>623</v>
      </c>
      <c r="E4" s="0" t="s">
        <v>631</v>
      </c>
      <c r="F4" s="0" t="n">
        <v>0</v>
      </c>
      <c r="G4" s="0" t="str">
        <f aca="false">CONCATENATE("set_property PACKAGE_PIN ",D4," [ get_ports{PD1[",ROW()-2,"]} ]")</f>
        <v>set_property PACKAGE_PIN N18 [ get_ports{PD1[2]} ]</v>
      </c>
      <c r="H4" s="0" t="str">
        <f aca="false">CONCATENATE("set_property PACKAGE_PIN ",E4," [ get_ports{PD2[",ROW()-2,"]} ]")</f>
        <v>set_property PACKAGE_PIN P20 [ get_ports{PD2[2]} ]</v>
      </c>
    </row>
    <row r="5" customFormat="false" ht="15" hidden="false" customHeight="false" outlineLevel="0" collapsed="false">
      <c r="A5" s="0" t="n">
        <v>0</v>
      </c>
      <c r="B5" s="0" t="n">
        <v>86</v>
      </c>
      <c r="C5" s="0" t="n">
        <v>92</v>
      </c>
      <c r="D5" s="0" t="s">
        <v>625</v>
      </c>
      <c r="E5" s="0" t="s">
        <v>633</v>
      </c>
      <c r="F5" s="0" t="n">
        <v>0</v>
      </c>
      <c r="G5" s="0" t="str">
        <f aca="false">CONCATENATE("set_property PACKAGE_PIN ",D5," [ get_ports{PD1[",ROW()-2,"]} ]")</f>
        <v>set_property PACKAGE_PIN N19 [ get_ports{PD1[3]} ]</v>
      </c>
      <c r="H5" s="0" t="str">
        <f aca="false">CONCATENATE("set_property PACKAGE_PIN ",E5," [ get_ports{PD2[",ROW()-2,"]} ]")</f>
        <v>set_property PACKAGE_PIN P21 [ get_ports{PD2[3]} ]</v>
      </c>
    </row>
    <row r="6" customFormat="false" ht="15" hidden="false" customHeight="false" outlineLevel="0" collapsed="false">
      <c r="A6" s="0" t="n">
        <v>0</v>
      </c>
      <c r="B6" s="0" t="n">
        <v>89</v>
      </c>
      <c r="C6" s="0" t="n">
        <v>95</v>
      </c>
      <c r="D6" s="0" t="s">
        <v>574</v>
      </c>
      <c r="E6" s="0" t="s">
        <v>582</v>
      </c>
      <c r="F6" s="0" t="n">
        <v>0</v>
      </c>
      <c r="G6" s="0" t="str">
        <f aca="false">CONCATENATE("set_property PACKAGE_PIN ",D6," [ get_ports{PD1[",ROW()-2,"]} ]")</f>
        <v>set_property PACKAGE_PIN K25 [ get_ports{PD1[4]} ]</v>
      </c>
      <c r="H6" s="0" t="str">
        <f aca="false">CONCATENATE("set_property PACKAGE_PIN ",E6," [ get_ports{PD2[",ROW()-2,"]} ]")</f>
        <v>set_property PACKAGE_PIN L25 [ get_ports{PD2[4]} ]</v>
      </c>
    </row>
    <row r="7" customFormat="false" ht="15" hidden="false" customHeight="false" outlineLevel="0" collapsed="false">
      <c r="A7" s="0" t="n">
        <v>0</v>
      </c>
      <c r="B7" s="0" t="n">
        <v>90</v>
      </c>
      <c r="C7" s="0" t="n">
        <v>96</v>
      </c>
      <c r="D7" s="0" t="s">
        <v>576</v>
      </c>
      <c r="E7" s="0" t="s">
        <v>584</v>
      </c>
      <c r="F7" s="0" t="n">
        <v>0</v>
      </c>
      <c r="G7" s="0" t="str">
        <f aca="false">CONCATENATE("set_property PACKAGE_PIN ",D7," [ get_ports{PD1[",ROW()-2,"]} ]")</f>
        <v>set_property PACKAGE_PIN K26 [ get_ports{PD1[5]} ]</v>
      </c>
      <c r="H7" s="0" t="str">
        <f aca="false">CONCATENATE("set_property PACKAGE_PIN ",E7," [ get_ports{PD2[",ROW()-2,"]} ]")</f>
        <v>set_property PACKAGE_PIN K23 [ get_ports{PD2[5]} ]</v>
      </c>
    </row>
    <row r="8" customFormat="false" ht="15" hidden="false" customHeight="false" outlineLevel="0" collapsed="false">
      <c r="A8" s="0" t="n">
        <v>0</v>
      </c>
      <c r="B8" s="0" t="n">
        <v>171</v>
      </c>
      <c r="C8" s="0" t="n">
        <v>177</v>
      </c>
      <c r="D8" s="0" t="s">
        <v>655</v>
      </c>
      <c r="E8" s="0" t="s">
        <v>653</v>
      </c>
      <c r="F8" s="0" t="n">
        <v>0</v>
      </c>
      <c r="G8" s="0" t="str">
        <f aca="false">CONCATENATE("set_property PACKAGE_PIN ",D8," [ get_ports{PD1[",ROW()-2,"]} ]")</f>
        <v>set_property PACKAGE_PIN R22 [ get_ports{PD1[6]} ]</v>
      </c>
      <c r="H8" s="0" t="str">
        <f aca="false">CONCATENATE("set_property PACKAGE_PIN ",E8," [ get_ports{PD2[",ROW()-2,"]} ]")</f>
        <v>set_property PACKAGE_PIN T22 [ get_ports{PD2[6]} ]</v>
      </c>
    </row>
    <row r="9" customFormat="false" ht="15" hidden="false" customHeight="false" outlineLevel="0" collapsed="false">
      <c r="A9" s="0" t="n">
        <v>0</v>
      </c>
      <c r="B9" s="0" t="n">
        <v>172</v>
      </c>
      <c r="C9" s="0" t="n">
        <v>178</v>
      </c>
      <c r="D9" s="0" t="s">
        <v>647</v>
      </c>
      <c r="E9" s="0" t="s">
        <v>645</v>
      </c>
      <c r="F9" s="0" t="n">
        <v>0</v>
      </c>
      <c r="G9" s="0" t="str">
        <f aca="false">CONCATENATE("set_property PACKAGE_PIN ",D9," [ get_ports{PD1[",ROW()-2,"]} ]")</f>
        <v>set_property PACKAGE_PIN R23 [ get_ports{PD1[7]} ]</v>
      </c>
      <c r="H9" s="0" t="str">
        <f aca="false">CONCATENATE("set_property PACKAGE_PIN ",E9," [ get_ports{PD2[",ROW()-2,"]} ]")</f>
        <v>set_property PACKAGE_PIN T23 [ get_ports{PD2[7]} ]</v>
      </c>
    </row>
    <row r="10" customFormat="false" ht="15" hidden="false" customHeight="false" outlineLevel="0" collapsed="false">
      <c r="A10" s="0" t="n">
        <v>1</v>
      </c>
      <c r="B10" s="0" t="n">
        <v>3</v>
      </c>
      <c r="C10" s="0" t="n">
        <v>9</v>
      </c>
      <c r="D10" s="0" t="s">
        <v>788</v>
      </c>
      <c r="E10" s="0" t="s">
        <v>786</v>
      </c>
      <c r="F10" s="0" t="n">
        <v>0</v>
      </c>
      <c r="G10" s="0" t="str">
        <f aca="false">CONCATENATE("set_property PACKAGE_PIN ",D10," [ get_ports{PD1[",ROW()-10,"]} ]")</f>
        <v>set_property PACKAGE_PIN C9 [ get_ports{PD1[0]} ]</v>
      </c>
      <c r="H10" s="0" t="str">
        <f aca="false">CONCATENATE("set_property PACKAGE_PIN ",E10," [ get_ports{PD2[",ROW()-10,"]} ]")</f>
        <v>set_property PACKAGE_PIN A9 [ get_ports{PD2[0]} ]</v>
      </c>
    </row>
    <row r="11" customFormat="false" ht="15" hidden="false" customHeight="false" outlineLevel="0" collapsed="false">
      <c r="A11" s="0" t="n">
        <v>1</v>
      </c>
      <c r="B11" s="0" t="n">
        <v>4</v>
      </c>
      <c r="C11" s="0" t="n">
        <v>10</v>
      </c>
      <c r="D11" s="0" t="s">
        <v>797</v>
      </c>
      <c r="E11" s="0" t="s">
        <v>795</v>
      </c>
      <c r="F11" s="0" t="n">
        <v>0</v>
      </c>
      <c r="G11" s="0" t="str">
        <f aca="false">CONCATENATE("set_property PACKAGE_PIN ",D11," [ get_ports{PD1[",ROW()-10,"]} ]")</f>
        <v>set_property PACKAGE_PIN B9 [ get_ports{PD1[1]} ]</v>
      </c>
      <c r="H11" s="0" t="str">
        <f aca="false">CONCATENATE("set_property PACKAGE_PIN ",E11," [ get_ports{PD2[",ROW()-10,"]} ]")</f>
        <v>set_property PACKAGE_PIN B10 [ get_ports{PD2[1]} ]</v>
      </c>
    </row>
    <row r="12" customFormat="false" ht="15" hidden="false" customHeight="false" outlineLevel="0" collapsed="false">
      <c r="A12" s="0" t="n">
        <v>1</v>
      </c>
      <c r="B12" s="0" t="n">
        <v>85</v>
      </c>
      <c r="C12" s="0" t="n">
        <v>91</v>
      </c>
      <c r="D12" s="0" t="s">
        <v>828</v>
      </c>
      <c r="E12" s="0" t="s">
        <v>430</v>
      </c>
      <c r="F12" s="0" t="n">
        <v>0</v>
      </c>
      <c r="G12" s="0" t="str">
        <f aca="false">CONCATENATE("set_property PACKAGE_PIN ",D12," [ get_ports{PD1[",ROW()-10,"]} ]")</f>
        <v>set_property PACKAGE_PIN F12 [ get_ports{PD1[2]} ]</v>
      </c>
      <c r="H12" s="0" t="str">
        <f aca="false">CONCATENATE("set_property PACKAGE_PIN ",E12," [ get_ports{PD2[",ROW()-10,"]} ]")</f>
        <v>set_property PACKAGE_PIN G12 [ get_ports{PD2[2]} ]</v>
      </c>
    </row>
    <row r="13" customFormat="false" ht="15" hidden="false" customHeight="false" outlineLevel="0" collapsed="false">
      <c r="A13" s="0" t="n">
        <v>1</v>
      </c>
      <c r="B13" s="0" t="n">
        <v>86</v>
      </c>
      <c r="C13" s="0" t="n">
        <v>92</v>
      </c>
      <c r="D13" s="0" t="s">
        <v>817</v>
      </c>
      <c r="E13" s="0" t="s">
        <v>826</v>
      </c>
      <c r="F13" s="0" t="n">
        <v>0</v>
      </c>
      <c r="G13" s="0" t="str">
        <f aca="false">CONCATENATE("set_property PACKAGE_PIN ",D13," [ get_ports{PD1[",ROW()-10,"]} ]")</f>
        <v>set_property PACKAGE_PIN E13 [ get_ports{PD1[3]} ]</v>
      </c>
      <c r="H13" s="0" t="str">
        <f aca="false">CONCATENATE("set_property PACKAGE_PIN ",E13," [ get_ports{PD2[",ROW()-10,"]} ]")</f>
        <v>set_property PACKAGE_PIN F13 [ get_ports{PD2[3]} ]</v>
      </c>
    </row>
    <row r="14" customFormat="false" ht="15" hidden="false" customHeight="false" outlineLevel="0" collapsed="false">
      <c r="A14" s="0" t="n">
        <v>1</v>
      </c>
      <c r="B14" s="0" t="n">
        <v>89</v>
      </c>
      <c r="C14" s="0" t="n">
        <v>95</v>
      </c>
      <c r="D14" s="0" t="s">
        <v>863</v>
      </c>
      <c r="E14" s="0" t="s">
        <v>861</v>
      </c>
      <c r="F14" s="0" t="n">
        <v>0</v>
      </c>
      <c r="G14" s="0" t="str">
        <f aca="false">CONCATENATE("set_property PACKAGE_PIN ",D14," [ get_ports{PD1[",ROW()-10,"]} ]")</f>
        <v>set_property PACKAGE_PIN D15 [ get_ports{PD1[4]} ]</v>
      </c>
      <c r="H14" s="0" t="str">
        <f aca="false">CONCATENATE("set_property PACKAGE_PIN ",E14," [ get_ports{PD2[",ROW()-10,"]} ]")</f>
        <v>set_property PACKAGE_PIN B16 [ get_ports{PD2[4]} ]</v>
      </c>
    </row>
    <row r="15" customFormat="false" ht="15" hidden="false" customHeight="false" outlineLevel="0" collapsed="false">
      <c r="A15" s="0" t="n">
        <v>1</v>
      </c>
      <c r="B15" s="0" t="n">
        <v>90</v>
      </c>
      <c r="C15" s="0" t="n">
        <v>96</v>
      </c>
      <c r="D15" s="0" t="s">
        <v>865</v>
      </c>
      <c r="E15" s="0" t="s">
        <v>849</v>
      </c>
      <c r="F15" s="0" t="n">
        <v>0</v>
      </c>
      <c r="G15" s="0" t="str">
        <f aca="false">CONCATENATE("set_property PACKAGE_PIN ",D15," [ get_ports{PD1[",ROW()-10,"]} ]")</f>
        <v>set_property PACKAGE_PIN A15 [ get_ports{PD1[5]} ]</v>
      </c>
      <c r="H15" s="0" t="str">
        <f aca="false">CONCATENATE("set_property PACKAGE_PIN ",E15," [ get_ports{PD2[",ROW()-10,"]} ]")</f>
        <v>set_property PACKAGE_PIN D16 [ get_ports{PD2[5]} ]</v>
      </c>
    </row>
    <row r="16" customFormat="false" ht="15" hidden="false" customHeight="false" outlineLevel="0" collapsed="false">
      <c r="A16" s="0" t="n">
        <v>1</v>
      </c>
      <c r="B16" s="0" t="n">
        <v>171</v>
      </c>
      <c r="C16" s="0" t="n">
        <v>177</v>
      </c>
      <c r="D16" s="0" t="s">
        <v>461</v>
      </c>
      <c r="E16" s="0" t="s">
        <v>472</v>
      </c>
      <c r="F16" s="0" t="n">
        <v>0</v>
      </c>
      <c r="G16" s="0" t="str">
        <f aca="false">CONCATENATE("set_property PACKAGE_PIN ",D16," [ get_ports{PD1[",ROW()-10,"]} ]")</f>
        <v>set_property PACKAGE_PIN C22 [ get_ports{PD1[6]} ]</v>
      </c>
      <c r="H16" s="0" t="str">
        <f aca="false">CONCATENATE("set_property PACKAGE_PIN ",E16," [ get_ports{PD2[",ROW()-10,"]} ]")</f>
        <v>set_property PACKAGE_PIN A23 [ get_ports{PD2[6]} ]</v>
      </c>
    </row>
    <row r="17" customFormat="false" ht="15" hidden="false" customHeight="false" outlineLevel="0" collapsed="false">
      <c r="A17" s="0" t="n">
        <v>1</v>
      </c>
      <c r="B17" s="0" t="n">
        <v>172</v>
      </c>
      <c r="C17" s="0" t="n">
        <v>178</v>
      </c>
      <c r="D17" s="0" t="s">
        <v>454</v>
      </c>
      <c r="E17" s="0" t="s">
        <v>463</v>
      </c>
      <c r="F17" s="0" t="n">
        <v>0</v>
      </c>
      <c r="G17" s="0" t="str">
        <f aca="false">CONCATENATE("set_property PACKAGE_PIN ",D17," [ get_ports{PD1[",ROW()-10,"]} ]")</f>
        <v>set_property PACKAGE_PIN D21 [ get_ports{PD1[7]} ]</v>
      </c>
      <c r="H17" s="0" t="str">
        <f aca="false">CONCATENATE("set_property PACKAGE_PIN ",E17," [ get_ports{PD2[",ROW()-10,"]} ]")</f>
        <v>set_property PACKAGE_PIN B22 [ get_ports{PD2[7]} ]</v>
      </c>
    </row>
    <row r="18" customFormat="false" ht="15" hidden="false" customHeight="false" outlineLevel="0" collapsed="false">
      <c r="A18" s="0" t="n">
        <v>2</v>
      </c>
      <c r="B18" s="0" t="n">
        <v>3</v>
      </c>
      <c r="C18" s="0" t="n">
        <v>9</v>
      </c>
      <c r="D18" s="0" t="s">
        <v>499</v>
      </c>
      <c r="E18" s="0" t="s">
        <v>497</v>
      </c>
      <c r="F18" s="0" t="n">
        <v>2</v>
      </c>
      <c r="G18" s="0" t="str">
        <f aca="false">CONCATENATE("set_property PACKAGE_PIN ",D18," [ get_ports{PD1(",ROW()-18,")} ]")</f>
        <v>set_property PACKAGE_PIN C24 [ get_ports{PD1(0)} ]</v>
      </c>
      <c r="H18" s="0" t="str">
        <f aca="false">CONCATENATE("set_property PACKAGE_PIN ",E18," [ get_ports{PD2[",ROW()-18,"]} ]")</f>
        <v>set_property PACKAGE_PIN D24 [ get_ports{PD2[0]} ]</v>
      </c>
    </row>
    <row r="19" customFormat="false" ht="15" hidden="false" customHeight="false" outlineLevel="0" collapsed="false">
      <c r="A19" s="0" t="n">
        <v>2</v>
      </c>
      <c r="B19" s="0" t="n">
        <v>4</v>
      </c>
      <c r="C19" s="0" t="n">
        <v>10</v>
      </c>
      <c r="D19" s="0" t="s">
        <v>509</v>
      </c>
      <c r="E19" s="0" t="s">
        <v>507</v>
      </c>
      <c r="F19" s="0" t="n">
        <v>2</v>
      </c>
      <c r="G19" s="0" t="str">
        <f aca="false">CONCATENATE("set_property PACKAGE_PIN ",D19," [ get_ports{PD1(",ROW()-18,")} ]")</f>
        <v>set_property PACKAGE_PIN D26 [ get_ports{PD1(1)} ]</v>
      </c>
      <c r="H19" s="0" t="str">
        <f aca="false">CONCATENATE("set_property PACKAGE_PIN ",E19," [ get_ports{PD2[",ROW()-18,"]} ]")</f>
        <v>set_property PACKAGE_PIN D25 [ get_ports{PD2[1]} ]</v>
      </c>
    </row>
    <row r="20" customFormat="false" ht="15" hidden="false" customHeight="false" outlineLevel="0" collapsed="false">
      <c r="A20" s="0" t="n">
        <v>2</v>
      </c>
      <c r="B20" s="0" t="n">
        <v>85</v>
      </c>
      <c r="C20" s="0" t="n">
        <v>91</v>
      </c>
      <c r="D20" s="0" t="s">
        <v>623</v>
      </c>
      <c r="E20" s="0" t="s">
        <v>631</v>
      </c>
      <c r="F20" s="0" t="n">
        <v>2</v>
      </c>
      <c r="G20" s="0" t="str">
        <f aca="false">CONCATENATE("set_property PACKAGE_PIN ",D20," [ get_ports{PD1(",ROW()-18,")} ]")</f>
        <v>set_property PACKAGE_PIN N18 [ get_ports{PD1(2)} ]</v>
      </c>
      <c r="H20" s="0" t="str">
        <f aca="false">CONCATENATE("set_property PACKAGE_PIN ",E20," [ get_ports{PD2[",ROW()-18,"]} ]")</f>
        <v>set_property PACKAGE_PIN P20 [ get_ports{PD2[2]} ]</v>
      </c>
    </row>
    <row r="21" customFormat="false" ht="15" hidden="false" customHeight="false" outlineLevel="0" collapsed="false">
      <c r="A21" s="0" t="n">
        <v>2</v>
      </c>
      <c r="B21" s="0" t="n">
        <v>86</v>
      </c>
      <c r="C21" s="0" t="n">
        <v>92</v>
      </c>
      <c r="D21" s="0" t="s">
        <v>625</v>
      </c>
      <c r="E21" s="0" t="s">
        <v>633</v>
      </c>
      <c r="F21" s="0" t="n">
        <v>2</v>
      </c>
      <c r="G21" s="0" t="str">
        <f aca="false">CONCATENATE("set_property PACKAGE_PIN ",D21," [ get_ports{PD1(",ROW()-18,")} ]")</f>
        <v>set_property PACKAGE_PIN N19 [ get_ports{PD1(3)} ]</v>
      </c>
      <c r="H21" s="0" t="str">
        <f aca="false">CONCATENATE("set_property PACKAGE_PIN ",E21," [ get_ports{PD2[",ROW()-18,"]} ]")</f>
        <v>set_property PACKAGE_PIN P21 [ get_ports{PD2[3]} ]</v>
      </c>
    </row>
    <row r="22" customFormat="false" ht="15" hidden="false" customHeight="false" outlineLevel="0" collapsed="false">
      <c r="A22" s="0" t="n">
        <v>2</v>
      </c>
      <c r="B22" s="0" t="n">
        <v>89</v>
      </c>
      <c r="C22" s="0" t="n">
        <v>95</v>
      </c>
      <c r="D22" s="0" t="s">
        <v>574</v>
      </c>
      <c r="E22" s="0" t="s">
        <v>582</v>
      </c>
      <c r="F22" s="0" t="n">
        <v>2</v>
      </c>
      <c r="G22" s="0" t="str">
        <f aca="false">CONCATENATE("set_property PACKAGE_PIN ",D22," [ get_ports{PD1(",ROW()-18,")} ]")</f>
        <v>set_property PACKAGE_PIN K25 [ get_ports{PD1(4)} ]</v>
      </c>
      <c r="H22" s="0" t="str">
        <f aca="false">CONCATENATE("set_property PACKAGE_PIN ",E22," [ get_ports{PD2[",ROW()-18,"]} ]")</f>
        <v>set_property PACKAGE_PIN L25 [ get_ports{PD2[4]} ]</v>
      </c>
    </row>
    <row r="23" customFormat="false" ht="15" hidden="false" customHeight="false" outlineLevel="0" collapsed="false">
      <c r="A23" s="0" t="n">
        <v>2</v>
      </c>
      <c r="B23" s="0" t="n">
        <v>90</v>
      </c>
      <c r="C23" s="0" t="n">
        <v>96</v>
      </c>
      <c r="D23" s="0" t="s">
        <v>576</v>
      </c>
      <c r="E23" s="0" t="s">
        <v>584</v>
      </c>
      <c r="F23" s="0" t="n">
        <v>2</v>
      </c>
      <c r="G23" s="0" t="str">
        <f aca="false">CONCATENATE("set_property PACKAGE_PIN ",D23," [ get_ports{PD1(",ROW()-18,")} ]")</f>
        <v>set_property PACKAGE_PIN K26 [ get_ports{PD1(5)} ]</v>
      </c>
      <c r="H23" s="0" t="str">
        <f aca="false">CONCATENATE("set_property PACKAGE_PIN ",E23," [ get_ports{PD2[",ROW()-18,"]} ]")</f>
        <v>set_property PACKAGE_PIN K23 [ get_ports{PD2[5]} ]</v>
      </c>
    </row>
    <row r="24" customFormat="false" ht="15" hidden="false" customHeight="false" outlineLevel="0" collapsed="false">
      <c r="A24" s="0" t="n">
        <v>2</v>
      </c>
      <c r="B24" s="0" t="n">
        <v>171</v>
      </c>
      <c r="C24" s="0" t="n">
        <v>177</v>
      </c>
      <c r="D24" s="0" t="s">
        <v>655</v>
      </c>
      <c r="E24" s="0" t="s">
        <v>653</v>
      </c>
      <c r="F24" s="0" t="n">
        <v>2</v>
      </c>
      <c r="G24" s="0" t="str">
        <f aca="false">CONCATENATE("set_property PACKAGE_PIN ",D24," [ get_ports{PD1(",ROW()-18,")} ]")</f>
        <v>set_property PACKAGE_PIN R22 [ get_ports{PD1(6)} ]</v>
      </c>
      <c r="H24" s="0" t="str">
        <f aca="false">CONCATENATE("set_property PACKAGE_PIN ",E24," [ get_ports{PD2[",ROW()-18,"]} ]")</f>
        <v>set_property PACKAGE_PIN T22 [ get_ports{PD2[6]} ]</v>
      </c>
    </row>
    <row r="25" customFormat="false" ht="15" hidden="false" customHeight="false" outlineLevel="0" collapsed="false">
      <c r="A25" s="0" t="n">
        <v>2</v>
      </c>
      <c r="B25" s="0" t="n">
        <v>172</v>
      </c>
      <c r="C25" s="0" t="n">
        <v>178</v>
      </c>
      <c r="D25" s="0" t="s">
        <v>647</v>
      </c>
      <c r="E25" s="0" t="s">
        <v>645</v>
      </c>
      <c r="F25" s="0" t="n">
        <v>2</v>
      </c>
      <c r="G25" s="0" t="str">
        <f aca="false">CONCATENATE("set_property PACKAGE_PIN ",D25," [ get_ports{PD1(",ROW()-18,")} ]")</f>
        <v>set_property PACKAGE_PIN R23 [ get_ports{PD1(7)} ]</v>
      </c>
      <c r="H25" s="0" t="str">
        <f aca="false">CONCATENATE("set_property PACKAGE_PIN ",E25," [ get_ports{PD2[",ROW()-18,"]} ]")</f>
        <v>set_property PACKAGE_PIN T23 [ get_ports{PD2[7]} ]</v>
      </c>
    </row>
    <row r="26" customFormat="false" ht="15" hidden="false" customHeight="false" outlineLevel="0" collapsed="false">
      <c r="A26" s="0" t="n">
        <v>3</v>
      </c>
      <c r="B26" s="0" t="n">
        <v>3</v>
      </c>
      <c r="C26" s="0" t="n">
        <v>9</v>
      </c>
      <c r="D26" s="0" t="s">
        <v>788</v>
      </c>
      <c r="E26" s="0" t="s">
        <v>786</v>
      </c>
      <c r="F26" s="0" t="n">
        <v>2</v>
      </c>
      <c r="G26" s="0" t="str">
        <f aca="false">CONCATENATE("set_property PACKAGE_PIN ",D26," [ get_ports{PD1(",ROW()-26,")} ]")</f>
        <v>set_property PACKAGE_PIN C9 [ get_ports{PD1(0)} ]</v>
      </c>
      <c r="H26" s="0" t="str">
        <f aca="false">CONCATENATE("set_property PACKAGE_PIN ",E26," [ get_ports{PD2[",ROW()-26,"]} ]")</f>
        <v>set_property PACKAGE_PIN A9 [ get_ports{PD2[0]} ]</v>
      </c>
    </row>
    <row r="27" customFormat="false" ht="15" hidden="false" customHeight="false" outlineLevel="0" collapsed="false">
      <c r="A27" s="0" t="n">
        <v>3</v>
      </c>
      <c r="B27" s="0" t="n">
        <v>4</v>
      </c>
      <c r="C27" s="0" t="n">
        <v>10</v>
      </c>
      <c r="D27" s="0" t="s">
        <v>797</v>
      </c>
      <c r="E27" s="0" t="s">
        <v>795</v>
      </c>
      <c r="F27" s="0" t="n">
        <v>2</v>
      </c>
      <c r="G27" s="0" t="str">
        <f aca="false">CONCATENATE("set_property PACKAGE_PIN ",D27," [ get_ports{PD1(",ROW()-26,")} ]")</f>
        <v>set_property PACKAGE_PIN B9 [ get_ports{PD1(1)} ]</v>
      </c>
      <c r="H27" s="0" t="str">
        <f aca="false">CONCATENATE("set_property PACKAGE_PIN ",E27," [ get_ports{PD2[",ROW()-26,"]} ]")</f>
        <v>set_property PACKAGE_PIN B10 [ get_ports{PD2[1]} ]</v>
      </c>
    </row>
    <row r="28" customFormat="false" ht="15" hidden="false" customHeight="false" outlineLevel="0" collapsed="false">
      <c r="A28" s="0" t="n">
        <v>3</v>
      </c>
      <c r="B28" s="0" t="n">
        <v>85</v>
      </c>
      <c r="C28" s="0" t="n">
        <v>91</v>
      </c>
      <c r="D28" s="0" t="s">
        <v>828</v>
      </c>
      <c r="E28" s="0" t="s">
        <v>430</v>
      </c>
      <c r="F28" s="0" t="n">
        <v>2</v>
      </c>
      <c r="G28" s="0" t="str">
        <f aca="false">CONCATENATE("set_property PACKAGE_PIN ",D28," [ get_ports{PD1(",ROW()-26,")} ]")</f>
        <v>set_property PACKAGE_PIN F12 [ get_ports{PD1(2)} ]</v>
      </c>
      <c r="H28" s="0" t="str">
        <f aca="false">CONCATENATE("set_property PACKAGE_PIN ",E28," [ get_ports{PD2[",ROW()-26,"]} ]")</f>
        <v>set_property PACKAGE_PIN G12 [ get_ports{PD2[2]} ]</v>
      </c>
    </row>
    <row r="29" customFormat="false" ht="15" hidden="false" customHeight="false" outlineLevel="0" collapsed="false">
      <c r="A29" s="0" t="n">
        <v>3</v>
      </c>
      <c r="B29" s="0" t="n">
        <v>86</v>
      </c>
      <c r="C29" s="0" t="n">
        <v>92</v>
      </c>
      <c r="D29" s="0" t="s">
        <v>817</v>
      </c>
      <c r="E29" s="0" t="s">
        <v>826</v>
      </c>
      <c r="F29" s="0" t="n">
        <v>2</v>
      </c>
      <c r="G29" s="0" t="str">
        <f aca="false">CONCATENATE("set_property PACKAGE_PIN ",D29," [ get_ports{PD1(",ROW()-26,")} ]")</f>
        <v>set_property PACKAGE_PIN E13 [ get_ports{PD1(3)} ]</v>
      </c>
      <c r="H29" s="0" t="str">
        <f aca="false">CONCATENATE("set_property PACKAGE_PIN ",E29," [ get_ports{PD2[",ROW()-26,"]} ]")</f>
        <v>set_property PACKAGE_PIN F13 [ get_ports{PD2[3]} ]</v>
      </c>
    </row>
    <row r="30" customFormat="false" ht="15" hidden="false" customHeight="false" outlineLevel="0" collapsed="false">
      <c r="A30" s="0" t="n">
        <v>3</v>
      </c>
      <c r="B30" s="0" t="n">
        <v>89</v>
      </c>
      <c r="C30" s="0" t="n">
        <v>95</v>
      </c>
      <c r="D30" s="0" t="s">
        <v>863</v>
      </c>
      <c r="E30" s="0" t="s">
        <v>861</v>
      </c>
      <c r="F30" s="0" t="n">
        <v>2</v>
      </c>
      <c r="G30" s="0" t="str">
        <f aca="false">CONCATENATE("set_property PACKAGE_PIN ",D30," [ get_ports{PD1(",ROW()-26,")} ]")</f>
        <v>set_property PACKAGE_PIN D15 [ get_ports{PD1(4)} ]</v>
      </c>
      <c r="H30" s="0" t="str">
        <f aca="false">CONCATENATE("set_property PACKAGE_PIN ",E30," [ get_ports{PD2[",ROW()-26,"]} ]")</f>
        <v>set_property PACKAGE_PIN B16 [ get_ports{PD2[4]} ]</v>
      </c>
    </row>
    <row r="31" customFormat="false" ht="15" hidden="false" customHeight="false" outlineLevel="0" collapsed="false">
      <c r="A31" s="0" t="n">
        <v>3</v>
      </c>
      <c r="B31" s="0" t="n">
        <v>90</v>
      </c>
      <c r="C31" s="0" t="n">
        <v>96</v>
      </c>
      <c r="D31" s="0" t="s">
        <v>865</v>
      </c>
      <c r="E31" s="0" t="s">
        <v>849</v>
      </c>
      <c r="F31" s="0" t="n">
        <v>2</v>
      </c>
      <c r="G31" s="0" t="str">
        <f aca="false">CONCATENATE("set_property PACKAGE_PIN ",D31," [ get_ports{PD1(",ROW()-26,")} ]")</f>
        <v>set_property PACKAGE_PIN A15 [ get_ports{PD1(5)} ]</v>
      </c>
      <c r="H31" s="0" t="str">
        <f aca="false">CONCATENATE("set_property PACKAGE_PIN ",E31," [ get_ports{PD2[",ROW()-26,"]} ]")</f>
        <v>set_property PACKAGE_PIN D16 [ get_ports{PD2[5]} ]</v>
      </c>
    </row>
    <row r="32" customFormat="false" ht="15" hidden="false" customHeight="false" outlineLevel="0" collapsed="false">
      <c r="A32" s="0" t="n">
        <v>3</v>
      </c>
      <c r="B32" s="0" t="n">
        <v>171</v>
      </c>
      <c r="C32" s="0" t="n">
        <v>177</v>
      </c>
      <c r="D32" s="0" t="s">
        <v>461</v>
      </c>
      <c r="E32" s="0" t="s">
        <v>472</v>
      </c>
      <c r="F32" s="0" t="n">
        <v>2</v>
      </c>
      <c r="G32" s="0" t="str">
        <f aca="false">CONCATENATE("set_property PACKAGE_PIN ",D32," [ get_ports{PD1(",ROW()-26,")} ]")</f>
        <v>set_property PACKAGE_PIN C22 [ get_ports{PD1(6)} ]</v>
      </c>
      <c r="H32" s="0" t="str">
        <f aca="false">CONCATENATE("set_property PACKAGE_PIN ",E32," [ get_ports{PD2[",ROW()-26,"]} ]")</f>
        <v>set_property PACKAGE_PIN A23 [ get_ports{PD2[6]} ]</v>
      </c>
    </row>
    <row r="33" customFormat="false" ht="15" hidden="false" customHeight="false" outlineLevel="0" collapsed="false">
      <c r="A33" s="0" t="n">
        <v>3</v>
      </c>
      <c r="B33" s="0" t="n">
        <v>172</v>
      </c>
      <c r="C33" s="0" t="n">
        <v>178</v>
      </c>
      <c r="D33" s="0" t="s">
        <v>454</v>
      </c>
      <c r="E33" s="0" t="s">
        <v>463</v>
      </c>
      <c r="F33" s="0" t="n">
        <v>2</v>
      </c>
      <c r="G33" s="0" t="str">
        <f aca="false">CONCATENATE("set_property PACKAGE_PIN ",D33," [ get_ports{PD1(",ROW()-26,")} ]")</f>
        <v>set_property PACKAGE_PIN D21 [ get_ports{PD1(7)} ]</v>
      </c>
      <c r="H33" s="0" t="str">
        <f aca="false">CONCATENATE("set_property PACKAGE_PIN ",E33," [ get_ports{PD2[",ROW()-26,"]} ]")</f>
        <v>set_property PACKAGE_PIN B22 [ get_ports{PD2[7]} ]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1"/>
  <sheetViews>
    <sheetView showFormulas="false" showGridLines="true" showRowColHeaders="true" showZeros="true" rightToLeft="false" tabSelected="false" showOutlineSymbols="true" defaultGridColor="true" view="normal" topLeftCell="H1" colorId="64" zoomScale="50" zoomScaleNormal="50" zoomScalePageLayoutView="100" workbookViewId="0">
      <selection pane="topLeft" activeCell="AK20" activeCellId="0" sqref="AK20"/>
    </sheetView>
  </sheetViews>
  <sheetFormatPr defaultColWidth="8.75" defaultRowHeight="15" zeroHeight="false" outlineLevelRow="0" outlineLevelCol="0"/>
  <cols>
    <col collapsed="false" customWidth="true" hidden="false" outlineLevel="0" max="1" min="1" style="32" width="9.13"/>
    <col collapsed="false" customWidth="true" hidden="false" outlineLevel="0" max="9" min="2" style="0" width="6.57"/>
    <col collapsed="false" customWidth="true" hidden="false" outlineLevel="0" max="10" min="10" style="32" width="9.13"/>
    <col collapsed="false" customWidth="true" hidden="false" outlineLevel="0" max="18" min="11" style="0" width="6.57"/>
    <col collapsed="false" customWidth="true" hidden="false" outlineLevel="0" max="27" min="20" style="0" width="11.57"/>
    <col collapsed="false" customWidth="true" hidden="false" outlineLevel="0" max="36" min="29" style="0" width="11.57"/>
  </cols>
  <sheetData>
    <row r="1" customFormat="false" ht="26.25" hidden="false" customHeight="false" outlineLevel="0" collapsed="false">
      <c r="A1" s="33" t="s">
        <v>1418</v>
      </c>
      <c r="B1" s="1"/>
      <c r="C1" s="1"/>
      <c r="D1" s="1"/>
      <c r="E1" s="1"/>
      <c r="F1" s="1"/>
      <c r="G1" s="1"/>
      <c r="H1" s="1"/>
      <c r="I1" s="1"/>
      <c r="J1" s="33" t="s">
        <v>1419</v>
      </c>
      <c r="K1" s="1"/>
      <c r="L1" s="1"/>
      <c r="M1" s="1"/>
      <c r="N1" s="1"/>
      <c r="O1" s="1"/>
      <c r="P1" s="1"/>
      <c r="Q1" s="1"/>
      <c r="R1" s="1"/>
    </row>
    <row r="2" customFormat="false" ht="24.45" hidden="false" customHeight="false" outlineLevel="0" collapsed="false">
      <c r="B2" s="34" t="n">
        <v>8</v>
      </c>
      <c r="C2" s="34" t="n">
        <v>16</v>
      </c>
      <c r="D2" s="34" t="n">
        <v>24</v>
      </c>
      <c r="E2" s="34" t="n">
        <v>32</v>
      </c>
      <c r="F2" s="34" t="n">
        <v>40</v>
      </c>
      <c r="G2" s="34" t="n">
        <v>48</v>
      </c>
      <c r="H2" s="34" t="n">
        <v>56</v>
      </c>
      <c r="I2" s="34" t="n">
        <v>64</v>
      </c>
      <c r="K2" s="34" t="n">
        <v>64</v>
      </c>
      <c r="L2" s="34" t="n">
        <v>63</v>
      </c>
      <c r="M2" s="34" t="n">
        <v>62</v>
      </c>
      <c r="N2" s="34" t="n">
        <v>61</v>
      </c>
      <c r="O2" s="44" t="n">
        <v>60</v>
      </c>
      <c r="P2" s="34" t="n">
        <v>59</v>
      </c>
      <c r="Q2" s="45" t="n">
        <v>58</v>
      </c>
      <c r="R2" s="45" t="n">
        <v>57</v>
      </c>
      <c r="T2" s="34" t="str">
        <f aca="false">CONCATENATE(VLOOKUP(B2,'PMT2(D)'!$A$2:$L$65,3),"/",VLOOKUP(B2,'PMT2(D)'!$A$2:$L$65,7),"/",VLOOKUP(B2,'PMT2(D)'!$A$2:$L$65,8))</f>
        <v>2/0/7</v>
      </c>
      <c r="U2" s="34" t="str">
        <f aca="false">CONCATENATE(VLOOKUP(C2,'PMT2(D)'!$A$2:$L$65,3),"/",VLOOKUP(C2,'PMT2(D)'!$A$2:$L$65,7),"/",VLOOKUP(C2,'PMT2(D)'!$A$2:$L$65,8))</f>
        <v>2/0/6</v>
      </c>
      <c r="V2" s="34" t="str">
        <f aca="false">CONCATENATE(VLOOKUP(D2,'PMT2(D)'!$A$2:$L$65,3),"/",VLOOKUP(D2,'PMT2(D)'!$A$2:$L$65,7),"/",VLOOKUP(D2,'PMT2(D)'!$A$2:$L$65,8))</f>
        <v>2/1/0</v>
      </c>
      <c r="W2" s="34" t="str">
        <f aca="false">CONCATENATE(VLOOKUP(E2,'PMT2(D)'!$A$2:$L$65,3),"/",VLOOKUP(E2,'PMT2(D)'!$A$2:$L$65,7),"/",VLOOKUP(E2,'PMT2(D)'!$A$2:$L$65,8))</f>
        <v>2/1/1</v>
      </c>
      <c r="X2" s="34" t="str">
        <f aca="false">CONCATENATE(VLOOKUP(F2,'PMT2(D)'!$A$2:$L$65,3),"/",VLOOKUP(F2,'PMT2(D)'!$A$2:$L$65,7),"/",VLOOKUP(F2,'PMT2(D)'!$A$2:$L$65,8))</f>
        <v>1/0/6</v>
      </c>
      <c r="Y2" s="34" t="str">
        <f aca="false">CONCATENATE(VLOOKUP(G2,'PMT2(D)'!$A$2:$L$65,3),"/",VLOOKUP(G2,'PMT2(D)'!$A$2:$L$65,7),"/",VLOOKUP(G2,'PMT2(D)'!$A$2:$L$65,8))</f>
        <v>1/0/7</v>
      </c>
      <c r="Z2" s="34" t="str">
        <f aca="false">CONCATENATE(VLOOKUP(H2,'PMT2(D)'!$A$2:$L$65,3),"/",VLOOKUP(H2,'PMT2(D)'!$A$2:$L$65,7),"/",VLOOKUP(H2,'PMT2(D)'!$A$2:$L$65,8))</f>
        <v>1/1/1</v>
      </c>
      <c r="AA2" s="34" t="str">
        <f aca="false">CONCATENATE(VLOOKUP(I2,'PMT2(D)'!$A$2:$L$65,3),"/",VLOOKUP(I2,'PMT2(D)'!$A$2:$L$65,7),"/",VLOOKUP(I2,'PMT2(D)'!$A$2:$L$65,8))</f>
        <v>1/1/0</v>
      </c>
      <c r="AC2" s="34" t="str">
        <f aca="false">CONCATENATE(VLOOKUP(K2,'PMT0(A)'!$A$2:$L$65,3),"/",VLOOKUP(K2,'PMT0(A)'!$A$2:$L$65,7),"/",VLOOKUP(K2,'PMT0(A)'!$A$2:$L$65,8))</f>
        <v>1/7/7</v>
      </c>
      <c r="AD2" s="34" t="str">
        <f aca="false">CONCATENATE(VLOOKUP(L2,'PMT0(A)'!$A$2:$L$65,3),"/",VLOOKUP(L2,'PMT0(A)'!$A$2:$L$65,7),"/",VLOOKUP(L2,'PMT0(A)'!$A$2:$L$65,8))</f>
        <v>1/7/6</v>
      </c>
      <c r="AE2" s="34" t="str">
        <f aca="false">CONCATENATE(VLOOKUP(M2,'PMT0(A)'!$A$2:$L$65,3),"/",VLOOKUP(M2,'PMT0(A)'!$A$2:$L$65,7),"/",VLOOKUP(M2,'PMT0(A)'!$A$2:$L$65,8))</f>
        <v>1/6/0</v>
      </c>
      <c r="AF2" s="34" t="str">
        <f aca="false">CONCATENATE(VLOOKUP(N2,'PMT0(A)'!$A$2:$L$65,3),"/",VLOOKUP(N2,'PMT0(A)'!$A$2:$L$65,7),"/",VLOOKUP(N2,'PMT0(A)'!$A$2:$L$65,8))</f>
        <v>1/6/1</v>
      </c>
      <c r="AG2" s="34" t="str">
        <f aca="false">CONCATENATE(VLOOKUP(O2,'PMT0(A)'!$A$2:$L$65,3),"/",VLOOKUP(O2,'PMT0(A)'!$A$2:$L$65,7),"/",VLOOKUP(O2,'PMT0(A)'!$A$2:$L$65,8))</f>
        <v>2/7/6</v>
      </c>
      <c r="AH2" s="34" t="str">
        <f aca="false">CONCATENATE(VLOOKUP(P2,'PMT0(A)'!$A$2:$L$65,3),"/",VLOOKUP(P2,'PMT0(A)'!$A$2:$L$65,7),"/",VLOOKUP(P2,'PMT0(A)'!$A$2:$L$65,8))</f>
        <v>2/7/7</v>
      </c>
      <c r="AI2" s="34" t="str">
        <f aca="false">CONCATENATE(VLOOKUP(Q2,'PMT0(A)'!$A$2:$L$65,3),"/",VLOOKUP(Q2,'PMT0(A)'!$A$2:$L$65,7),"/",VLOOKUP(Q2,'PMT0(A)'!$A$2:$L$65,8))</f>
        <v>2/6/1</v>
      </c>
      <c r="AJ2" s="34" t="str">
        <f aca="false">CONCATENATE(VLOOKUP(R2,'PMT0(A)'!$A$2:$L$65,3),"/",VLOOKUP(R2,'PMT0(A)'!$A$2:$L$65,7),"/",VLOOKUP(R2,'PMT0(A)'!$A$2:$L$65,8))</f>
        <v>2/6/0</v>
      </c>
    </row>
    <row r="3" customFormat="false" ht="24.45" hidden="false" customHeight="false" outlineLevel="0" collapsed="false">
      <c r="B3" s="34" t="n">
        <v>7</v>
      </c>
      <c r="C3" s="34" t="n">
        <v>15</v>
      </c>
      <c r="D3" s="34" t="n">
        <v>23</v>
      </c>
      <c r="E3" s="34" t="n">
        <v>31</v>
      </c>
      <c r="F3" s="34" t="n">
        <v>39</v>
      </c>
      <c r="G3" s="34" t="n">
        <v>47</v>
      </c>
      <c r="H3" s="34" t="n">
        <v>55</v>
      </c>
      <c r="I3" s="34" t="n">
        <v>63</v>
      </c>
      <c r="K3" s="34" t="n">
        <v>56</v>
      </c>
      <c r="L3" s="34" t="n">
        <v>55</v>
      </c>
      <c r="M3" s="34" t="n">
        <v>54</v>
      </c>
      <c r="N3" s="34" t="n">
        <v>53</v>
      </c>
      <c r="O3" s="34" t="n">
        <v>52</v>
      </c>
      <c r="P3" s="34" t="n">
        <v>51</v>
      </c>
      <c r="Q3" s="45" t="n">
        <v>50</v>
      </c>
      <c r="R3" s="45" t="n">
        <v>49</v>
      </c>
      <c r="T3" s="34" t="str">
        <f aca="false">CONCATENATE(VLOOKUP(B3,'PMT2(D)'!$A$2:$L$65,3),"/",VLOOKUP(B3,'PMT2(D)'!$A$2:$L$65,7),"/",VLOOKUP(B3,'PMT2(D)'!$A$2:$L$65,8))</f>
        <v>2/0/5</v>
      </c>
      <c r="U3" s="34" t="str">
        <f aca="false">CONCATENATE(VLOOKUP(C3,'PMT2(D)'!$A$2:$L$65,3),"/",VLOOKUP(C3,'PMT2(D)'!$A$2:$L$65,7),"/",VLOOKUP(C3,'PMT2(D)'!$A$2:$L$65,8))</f>
        <v>2/0/4</v>
      </c>
      <c r="V3" s="34" t="str">
        <f aca="false">CONCATENATE(VLOOKUP(D3,'PMT2(D)'!$A$2:$L$65,3),"/",VLOOKUP(D3,'PMT2(D)'!$A$2:$L$65,7),"/",VLOOKUP(D3,'PMT2(D)'!$A$2:$L$65,8))</f>
        <v>2/1/2</v>
      </c>
      <c r="W3" s="34" t="str">
        <f aca="false">CONCATENATE(VLOOKUP(E3,'PMT2(D)'!$A$2:$L$65,3),"/",VLOOKUP(E3,'PMT2(D)'!$A$2:$L$65,7),"/",VLOOKUP(E3,'PMT2(D)'!$A$2:$L$65,8))</f>
        <v>2/1/3</v>
      </c>
      <c r="X3" s="34" t="str">
        <f aca="false">CONCATENATE(VLOOKUP(F3,'PMT2(D)'!$A$2:$L$65,3),"/",VLOOKUP(F3,'PMT2(D)'!$A$2:$L$65,7),"/",VLOOKUP(F3,'PMT2(D)'!$A$2:$L$65,8))</f>
        <v>1/0/4</v>
      </c>
      <c r="Y3" s="34" t="str">
        <f aca="false">CONCATENATE(VLOOKUP(G3,'PMT2(D)'!$A$2:$L$65,3),"/",VLOOKUP(G3,'PMT2(D)'!$A$2:$L$65,7),"/",VLOOKUP(G3,'PMT2(D)'!$A$2:$L$65,8))</f>
        <v>1/0/5</v>
      </c>
      <c r="Z3" s="34" t="str">
        <f aca="false">CONCATENATE(VLOOKUP(H3,'PMT2(D)'!$A$2:$L$65,3),"/",VLOOKUP(H3,'PMT2(D)'!$A$2:$L$65,7),"/",VLOOKUP(H3,'PMT2(D)'!$A$2:$L$65,8))</f>
        <v>1/1/3</v>
      </c>
      <c r="AA3" s="34" t="str">
        <f aca="false">CONCATENATE(VLOOKUP(I3,'PMT2(D)'!$A$2:$L$65,3),"/",VLOOKUP(I3,'PMT2(D)'!$A$2:$L$65,7),"/",VLOOKUP(I3,'PMT2(D)'!$A$2:$L$65,8))</f>
        <v>1/1/2</v>
      </c>
      <c r="AC3" s="34" t="str">
        <f aca="false">CONCATENATE(VLOOKUP(K3,'PMT0(A)'!$A$2:$L$65,3),"/",VLOOKUP(K3,'PMT0(A)'!$A$2:$L$65,7),"/",VLOOKUP(K3,'PMT0(A)'!$A$2:$L$65,8))</f>
        <v>1/7/5</v>
      </c>
      <c r="AD3" s="34" t="str">
        <f aca="false">CONCATENATE(VLOOKUP(L3,'PMT0(A)'!$A$2:$L$65,3),"/",VLOOKUP(L3,'PMT0(A)'!$A$2:$L$65,7),"/",VLOOKUP(L3,'PMT0(A)'!$A$2:$L$65,8))</f>
        <v>1/7/4</v>
      </c>
      <c r="AE3" s="34" t="str">
        <f aca="false">CONCATENATE(VLOOKUP(M3,'PMT0(A)'!$A$2:$L$65,3),"/",VLOOKUP(M3,'PMT0(A)'!$A$2:$L$65,7),"/",VLOOKUP(M3,'PMT0(A)'!$A$2:$L$65,8))</f>
        <v>1/6/2</v>
      </c>
      <c r="AF3" s="34" t="str">
        <f aca="false">CONCATENATE(VLOOKUP(N3,'PMT0(A)'!$A$2:$L$65,3),"/",VLOOKUP(N3,'PMT0(A)'!$A$2:$L$65,7),"/",VLOOKUP(N3,'PMT0(A)'!$A$2:$L$65,8))</f>
        <v>1/6/3</v>
      </c>
      <c r="AG3" s="34" t="str">
        <f aca="false">CONCATENATE(VLOOKUP(O3,'PMT0(A)'!$A$2:$L$65,3),"/",VLOOKUP(O3,'PMT0(A)'!$A$2:$L$65,7),"/",VLOOKUP(O3,'PMT0(A)'!$A$2:$L$65,8))</f>
        <v>2/7/4</v>
      </c>
      <c r="AH3" s="34" t="str">
        <f aca="false">CONCATENATE(VLOOKUP(P3,'PMT0(A)'!$A$2:$L$65,3),"/",VLOOKUP(P3,'PMT0(A)'!$A$2:$L$65,7),"/",VLOOKUP(P3,'PMT0(A)'!$A$2:$L$65,8))</f>
        <v>2/7/5</v>
      </c>
      <c r="AI3" s="34" t="str">
        <f aca="false">CONCATENATE(VLOOKUP(Q3,'PMT0(A)'!$A$2:$L$65,3),"/",VLOOKUP(Q3,'PMT0(A)'!$A$2:$L$65,7),"/",VLOOKUP(Q3,'PMT0(A)'!$A$2:$L$65,8))</f>
        <v>2/6/3</v>
      </c>
      <c r="AJ3" s="34" t="str">
        <f aca="false">CONCATENATE(VLOOKUP(R3,'PMT0(A)'!$A$2:$L$65,3),"/",VLOOKUP(R3,'PMT0(A)'!$A$2:$L$65,7),"/",VLOOKUP(R3,'PMT0(A)'!$A$2:$L$65,8))</f>
        <v>2/6/2</v>
      </c>
    </row>
    <row r="4" customFormat="false" ht="24.45" hidden="false" customHeight="false" outlineLevel="0" collapsed="false">
      <c r="B4" s="34" t="n">
        <v>6</v>
      </c>
      <c r="C4" s="34" t="n">
        <v>14</v>
      </c>
      <c r="D4" s="34" t="n">
        <v>22</v>
      </c>
      <c r="E4" s="34" t="n">
        <v>30</v>
      </c>
      <c r="F4" s="34" t="n">
        <v>38</v>
      </c>
      <c r="G4" s="34" t="n">
        <v>46</v>
      </c>
      <c r="H4" s="34" t="n">
        <v>54</v>
      </c>
      <c r="I4" s="34" t="n">
        <v>62</v>
      </c>
      <c r="K4" s="34" t="n">
        <v>48</v>
      </c>
      <c r="L4" s="34" t="n">
        <v>47</v>
      </c>
      <c r="M4" s="34" t="n">
        <v>46</v>
      </c>
      <c r="N4" s="34" t="n">
        <v>45</v>
      </c>
      <c r="O4" s="34" t="n">
        <v>44</v>
      </c>
      <c r="P4" s="34" t="n">
        <v>43</v>
      </c>
      <c r="Q4" s="45" t="n">
        <v>42</v>
      </c>
      <c r="R4" s="45" t="n">
        <v>41</v>
      </c>
      <c r="T4" s="34" t="str">
        <f aca="false">CONCATENATE(VLOOKUP(B4,'PMT2(D)'!$A$2:$L$65,3),"/",VLOOKUP(B4,'PMT2(D)'!$A$2:$L$65,7),"/",VLOOKUP(B4,'PMT2(D)'!$A$2:$L$65,8))</f>
        <v>2/0/3</v>
      </c>
      <c r="U4" s="34" t="str">
        <f aca="false">CONCATENATE(VLOOKUP(C4,'PMT2(D)'!$A$2:$L$65,3),"/",VLOOKUP(C4,'PMT2(D)'!$A$2:$L$65,7),"/",VLOOKUP(C4,'PMT2(D)'!$A$2:$L$65,8))</f>
        <v>2/0/2</v>
      </c>
      <c r="V4" s="34" t="str">
        <f aca="false">CONCATENATE(VLOOKUP(D4,'PMT2(D)'!$A$2:$L$65,3),"/",VLOOKUP(D4,'PMT2(D)'!$A$2:$L$65,7),"/",VLOOKUP(D4,'PMT2(D)'!$A$2:$L$65,8))</f>
        <v>2/1/4</v>
      </c>
      <c r="W4" s="34" t="str">
        <f aca="false">CONCATENATE(VLOOKUP(E4,'PMT2(D)'!$A$2:$L$65,3),"/",VLOOKUP(E4,'PMT2(D)'!$A$2:$L$65,7),"/",VLOOKUP(E4,'PMT2(D)'!$A$2:$L$65,8))</f>
        <v>2/1/5</v>
      </c>
      <c r="X4" s="34" t="str">
        <f aca="false">CONCATENATE(VLOOKUP(F4,'PMT2(D)'!$A$2:$L$65,3),"/",VLOOKUP(F4,'PMT2(D)'!$A$2:$L$65,7),"/",VLOOKUP(F4,'PMT2(D)'!$A$2:$L$65,8))</f>
        <v>1/0/2</v>
      </c>
      <c r="Y4" s="34" t="str">
        <f aca="false">CONCATENATE(VLOOKUP(G4,'PMT2(D)'!$A$2:$L$65,3),"/",VLOOKUP(G4,'PMT2(D)'!$A$2:$L$65,7),"/",VLOOKUP(G4,'PMT2(D)'!$A$2:$L$65,8))</f>
        <v>1/0/3</v>
      </c>
      <c r="Z4" s="34" t="str">
        <f aca="false">CONCATENATE(VLOOKUP(H4,'PMT2(D)'!$A$2:$L$65,3),"/",VLOOKUP(H4,'PMT2(D)'!$A$2:$L$65,7),"/",VLOOKUP(H4,'PMT2(D)'!$A$2:$L$65,8))</f>
        <v>1/1/5</v>
      </c>
      <c r="AA4" s="34" t="str">
        <f aca="false">CONCATENATE(VLOOKUP(I4,'PMT2(D)'!$A$2:$L$65,3),"/",VLOOKUP(I4,'PMT2(D)'!$A$2:$L$65,7),"/",VLOOKUP(I4,'PMT2(D)'!$A$2:$L$65,8))</f>
        <v>1/1/4</v>
      </c>
      <c r="AC4" s="34" t="str">
        <f aca="false">CONCATENATE(VLOOKUP(K4,'PMT0(A)'!$A$2:$L$65,3),"/",VLOOKUP(K4,'PMT0(A)'!$A$2:$L$65,7),"/",VLOOKUP(K4,'PMT0(A)'!$A$2:$L$65,8))</f>
        <v>1/7/3</v>
      </c>
      <c r="AD4" s="34" t="str">
        <f aca="false">CONCATENATE(VLOOKUP(L4,'PMT0(A)'!$A$2:$L$65,3),"/",VLOOKUP(L4,'PMT0(A)'!$A$2:$L$65,7),"/",VLOOKUP(L4,'PMT0(A)'!$A$2:$L$65,8))</f>
        <v>1/7/2</v>
      </c>
      <c r="AE4" s="34" t="str">
        <f aca="false">CONCATENATE(VLOOKUP(M4,'PMT0(A)'!$A$2:$L$65,3),"/",VLOOKUP(M4,'PMT0(A)'!$A$2:$L$65,7),"/",VLOOKUP(M4,'PMT0(A)'!$A$2:$L$65,8))</f>
        <v>1/6/4</v>
      </c>
      <c r="AF4" s="34" t="str">
        <f aca="false">CONCATENATE(VLOOKUP(N4,'PMT0(A)'!$A$2:$L$65,3),"/",VLOOKUP(N4,'PMT0(A)'!$A$2:$L$65,7),"/",VLOOKUP(N4,'PMT0(A)'!$A$2:$L$65,8))</f>
        <v>1/6/5</v>
      </c>
      <c r="AG4" s="34" t="str">
        <f aca="false">CONCATENATE(VLOOKUP(O4,'PMT0(A)'!$A$2:$L$65,3),"/",VLOOKUP(O4,'PMT0(A)'!$A$2:$L$65,7),"/",VLOOKUP(O4,'PMT0(A)'!$A$2:$L$65,8))</f>
        <v>2/7/2</v>
      </c>
      <c r="AH4" s="34" t="str">
        <f aca="false">CONCATENATE(VLOOKUP(P4,'PMT0(A)'!$A$2:$L$65,3),"/",VLOOKUP(P4,'PMT0(A)'!$A$2:$L$65,7),"/",VLOOKUP(P4,'PMT0(A)'!$A$2:$L$65,8))</f>
        <v>2/7/3</v>
      </c>
      <c r="AI4" s="34" t="str">
        <f aca="false">CONCATENATE(VLOOKUP(Q4,'PMT0(A)'!$A$2:$L$65,3),"/",VLOOKUP(Q4,'PMT0(A)'!$A$2:$L$65,7),"/",VLOOKUP(Q4,'PMT0(A)'!$A$2:$L$65,8))</f>
        <v>2/6/5</v>
      </c>
      <c r="AJ4" s="34" t="str">
        <f aca="false">CONCATENATE(VLOOKUP(R4,'PMT0(A)'!$A$2:$L$65,3),"/",VLOOKUP(R4,'PMT0(A)'!$A$2:$L$65,7),"/",VLOOKUP(R4,'PMT0(A)'!$A$2:$L$65,8))</f>
        <v>2/6/4</v>
      </c>
    </row>
    <row r="5" customFormat="false" ht="24.45" hidden="false" customHeight="false" outlineLevel="0" collapsed="false">
      <c r="B5" s="34" t="n">
        <v>5</v>
      </c>
      <c r="C5" s="34" t="n">
        <v>13</v>
      </c>
      <c r="D5" s="34" t="n">
        <v>21</v>
      </c>
      <c r="E5" s="34" t="n">
        <v>29</v>
      </c>
      <c r="F5" s="34" t="n">
        <v>37</v>
      </c>
      <c r="G5" s="34" t="n">
        <v>45</v>
      </c>
      <c r="H5" s="44" t="n">
        <v>53</v>
      </c>
      <c r="I5" s="34" t="n">
        <v>61</v>
      </c>
      <c r="K5" s="34" t="n">
        <v>40</v>
      </c>
      <c r="L5" s="44" t="n">
        <v>39</v>
      </c>
      <c r="M5" s="34" t="n">
        <v>38</v>
      </c>
      <c r="N5" s="34" t="n">
        <v>37</v>
      </c>
      <c r="O5" s="34" t="n">
        <v>36</v>
      </c>
      <c r="P5" s="34" t="n">
        <v>35</v>
      </c>
      <c r="Q5" s="45" t="n">
        <v>34</v>
      </c>
      <c r="R5" s="45" t="n">
        <v>33</v>
      </c>
      <c r="T5" s="34" t="str">
        <f aca="false">CONCATENATE(VLOOKUP(B5,'PMT2(D)'!$A$2:$L$65,3),"/",VLOOKUP(B5,'PMT2(D)'!$A$2:$L$65,7),"/",VLOOKUP(B5,'PMT2(D)'!$A$2:$L$65,8))</f>
        <v>2/0/1</v>
      </c>
      <c r="U5" s="34" t="str">
        <f aca="false">CONCATENATE(VLOOKUP(C5,'PMT2(D)'!$A$2:$L$65,3),"/",VLOOKUP(C5,'PMT2(D)'!$A$2:$L$65,7),"/",VLOOKUP(C5,'PMT2(D)'!$A$2:$L$65,8))</f>
        <v>2/0/0</v>
      </c>
      <c r="V5" s="34" t="str">
        <f aca="false">CONCATENATE(VLOOKUP(D5,'PMT2(D)'!$A$2:$L$65,3),"/",VLOOKUP(D5,'PMT2(D)'!$A$2:$L$65,7),"/",VLOOKUP(D5,'PMT2(D)'!$A$2:$L$65,8))</f>
        <v>2/1/6</v>
      </c>
      <c r="W5" s="34" t="str">
        <f aca="false">CONCATENATE(VLOOKUP(E5,'PMT2(D)'!$A$2:$L$65,3),"/",VLOOKUP(E5,'PMT2(D)'!$A$2:$L$65,7),"/",VLOOKUP(E5,'PMT2(D)'!$A$2:$L$65,8))</f>
        <v>2/1/7</v>
      </c>
      <c r="X5" s="34" t="str">
        <f aca="false">CONCATENATE(VLOOKUP(F5,'PMT2(D)'!$A$2:$L$65,3),"/",VLOOKUP(F5,'PMT2(D)'!$A$2:$L$65,7),"/",VLOOKUP(F5,'PMT2(D)'!$A$2:$L$65,8))</f>
        <v>1/0/0</v>
      </c>
      <c r="Y5" s="34" t="str">
        <f aca="false">CONCATENATE(VLOOKUP(G5,'PMT2(D)'!$A$2:$L$65,3),"/",VLOOKUP(G5,'PMT2(D)'!$A$2:$L$65,7),"/",VLOOKUP(G5,'PMT2(D)'!$A$2:$L$65,8))</f>
        <v>1/0/1</v>
      </c>
      <c r="Z5" s="34" t="str">
        <f aca="false">CONCATENATE(VLOOKUP(H5,'PMT2(D)'!$A$2:$L$65,3),"/",VLOOKUP(H5,'PMT2(D)'!$A$2:$L$65,7),"/",VLOOKUP(H5,'PMT2(D)'!$A$2:$L$65,8))</f>
        <v>1/1/7</v>
      </c>
      <c r="AA5" s="34" t="str">
        <f aca="false">CONCATENATE(VLOOKUP(I5,'PMT2(D)'!$A$2:$L$65,3),"/",VLOOKUP(I5,'PMT2(D)'!$A$2:$L$65,7),"/",VLOOKUP(I5,'PMT2(D)'!$A$2:$L$65,8))</f>
        <v>1/1/6</v>
      </c>
      <c r="AC5" s="34" t="str">
        <f aca="false">CONCATENATE(VLOOKUP(K5,'PMT0(A)'!$A$2:$L$65,3),"/",VLOOKUP(K5,'PMT0(A)'!$A$2:$L$65,7),"/",VLOOKUP(K5,'PMT0(A)'!$A$2:$L$65,8))</f>
        <v>1/7/1</v>
      </c>
      <c r="AD5" s="34" t="str">
        <f aca="false">CONCATENATE(VLOOKUP(L5,'PMT0(A)'!$A$2:$L$65,3),"/",VLOOKUP(L5,'PMT0(A)'!$A$2:$L$65,7),"/",VLOOKUP(L5,'PMT0(A)'!$A$2:$L$65,8))</f>
        <v>1/7/0</v>
      </c>
      <c r="AE5" s="34" t="str">
        <f aca="false">CONCATENATE(VLOOKUP(M5,'PMT0(A)'!$A$2:$L$65,3),"/",VLOOKUP(M5,'PMT0(A)'!$A$2:$L$65,7),"/",VLOOKUP(M5,'PMT0(A)'!$A$2:$L$65,8))</f>
        <v>1/6/6</v>
      </c>
      <c r="AF5" s="34" t="str">
        <f aca="false">CONCATENATE(VLOOKUP(N5,'PMT0(A)'!$A$2:$L$65,3),"/",VLOOKUP(N5,'PMT0(A)'!$A$2:$L$65,7),"/",VLOOKUP(N5,'PMT0(A)'!$A$2:$L$65,8))</f>
        <v>1/6/7</v>
      </c>
      <c r="AG5" s="34" t="str">
        <f aca="false">CONCATENATE(VLOOKUP(O5,'PMT0(A)'!$A$2:$L$65,3),"/",VLOOKUP(O5,'PMT0(A)'!$A$2:$L$65,7),"/",VLOOKUP(O5,'PMT0(A)'!$A$2:$L$65,8))</f>
        <v>2/7/0</v>
      </c>
      <c r="AH5" s="34" t="str">
        <f aca="false">CONCATENATE(VLOOKUP(P5,'PMT0(A)'!$A$2:$L$65,3),"/",VLOOKUP(P5,'PMT0(A)'!$A$2:$L$65,7),"/",VLOOKUP(P5,'PMT0(A)'!$A$2:$L$65,8))</f>
        <v>2/7/1</v>
      </c>
      <c r="AI5" s="34" t="str">
        <f aca="false">CONCATENATE(VLOOKUP(Q5,'PMT0(A)'!$A$2:$L$65,3),"/",VLOOKUP(Q5,'PMT0(A)'!$A$2:$L$65,7),"/",VLOOKUP(Q5,'PMT0(A)'!$A$2:$L$65,8))</f>
        <v>2/6/7</v>
      </c>
      <c r="AJ5" s="34" t="str">
        <f aca="false">CONCATENATE(VLOOKUP(R5,'PMT0(A)'!$A$2:$L$65,3),"/",VLOOKUP(R5,'PMT0(A)'!$A$2:$L$65,7),"/",VLOOKUP(R5,'PMT0(A)'!$A$2:$L$65,8))</f>
        <v>2/6/6</v>
      </c>
    </row>
    <row r="6" customFormat="false" ht="24.45" hidden="false" customHeight="false" outlineLevel="0" collapsed="false">
      <c r="B6" s="34" t="n">
        <v>4</v>
      </c>
      <c r="C6" s="34" t="n">
        <v>12</v>
      </c>
      <c r="D6" s="34" t="n">
        <v>20</v>
      </c>
      <c r="E6" s="34" t="n">
        <v>28</v>
      </c>
      <c r="F6" s="34" t="n">
        <v>36</v>
      </c>
      <c r="G6" s="34" t="n">
        <v>44</v>
      </c>
      <c r="H6" s="34" t="n">
        <v>52</v>
      </c>
      <c r="I6" s="34" t="n">
        <v>60</v>
      </c>
      <c r="K6" s="34" t="n">
        <v>32</v>
      </c>
      <c r="L6" s="34" t="n">
        <v>31</v>
      </c>
      <c r="M6" s="34" t="n">
        <v>30</v>
      </c>
      <c r="N6" s="34" t="n">
        <v>29</v>
      </c>
      <c r="O6" s="34" t="n">
        <v>28</v>
      </c>
      <c r="P6" s="34" t="n">
        <v>27</v>
      </c>
      <c r="Q6" s="34" t="n">
        <v>26</v>
      </c>
      <c r="R6" s="34" t="n">
        <v>25</v>
      </c>
      <c r="T6" s="34" t="str">
        <f aca="false">CONCATENATE(VLOOKUP(B6,'PMT2(D)'!$A$2:$L$65,3),"/",VLOOKUP(B6,'PMT2(D)'!$A$2:$L$65,7),"/",VLOOKUP(B6,'PMT2(D)'!$A$2:$L$65,8))</f>
        <v>2/2/6</v>
      </c>
      <c r="U6" s="34" t="str">
        <f aca="false">CONCATENATE(VLOOKUP(C6,'PMT2(D)'!$A$2:$L$65,3),"/",VLOOKUP(C6,'PMT2(D)'!$A$2:$L$65,7),"/",VLOOKUP(C6,'PMT2(D)'!$A$2:$L$65,8))</f>
        <v>2/2/7</v>
      </c>
      <c r="V6" s="34" t="str">
        <f aca="false">CONCATENATE(VLOOKUP(D6,'PMT2(D)'!$A$2:$L$65,3),"/",VLOOKUP(D6,'PMT2(D)'!$A$2:$L$65,7),"/",VLOOKUP(D6,'PMT2(D)'!$A$2:$L$65,8))</f>
        <v>2/3/0</v>
      </c>
      <c r="W6" s="34" t="str">
        <f aca="false">CONCATENATE(VLOOKUP(E6,'PMT2(D)'!$A$2:$L$65,3),"/",VLOOKUP(E6,'PMT2(D)'!$A$2:$L$65,7),"/",VLOOKUP(E6,'PMT2(D)'!$A$2:$L$65,8))</f>
        <v>2/3/1</v>
      </c>
      <c r="X6" s="34" t="str">
        <f aca="false">CONCATENATE(VLOOKUP(F6,'PMT2(D)'!$A$2:$L$65,3),"/",VLOOKUP(F6,'PMT2(D)'!$A$2:$L$65,7),"/",VLOOKUP(F6,'PMT2(D)'!$A$2:$L$65,8))</f>
        <v>1/2/6</v>
      </c>
      <c r="Y6" s="34" t="str">
        <f aca="false">CONCATENATE(VLOOKUP(G6,'PMT2(D)'!$A$2:$L$65,3),"/",VLOOKUP(G6,'PMT2(D)'!$A$2:$L$65,7),"/",VLOOKUP(G6,'PMT2(D)'!$A$2:$L$65,8))</f>
        <v>1/2/7</v>
      </c>
      <c r="Z6" s="34" t="str">
        <f aca="false">CONCATENATE(VLOOKUP(H6,'PMT2(D)'!$A$2:$L$65,3),"/",VLOOKUP(H6,'PMT2(D)'!$A$2:$L$65,7),"/",VLOOKUP(H6,'PMT2(D)'!$A$2:$L$65,8))</f>
        <v>1/3/0</v>
      </c>
      <c r="AA6" s="34" t="str">
        <f aca="false">CONCATENATE(VLOOKUP(I6,'PMT2(D)'!$A$2:$L$65,3),"/",VLOOKUP(I6,'PMT2(D)'!$A$2:$L$65,7),"/",VLOOKUP(I6,'PMT2(D)'!$A$2:$L$65,8))</f>
        <v>1/3/1</v>
      </c>
      <c r="AC6" s="34" t="str">
        <f aca="false">CONCATENATE(VLOOKUP(K6,'PMT0(A)'!$A$2:$L$65,3),"/",VLOOKUP(K6,'PMT0(A)'!$A$2:$L$65,7),"/",VLOOKUP(K6,'PMT0(A)'!$A$2:$L$65,8))</f>
        <v>1/5/6</v>
      </c>
      <c r="AD6" s="34" t="str">
        <f aca="false">CONCATENATE(VLOOKUP(L6,'PMT0(A)'!$A$2:$L$65,3),"/",VLOOKUP(L6,'PMT0(A)'!$A$2:$L$65,7),"/",VLOOKUP(L6,'PMT0(A)'!$A$2:$L$65,8))</f>
        <v>1/5/7</v>
      </c>
      <c r="AE6" s="34" t="str">
        <f aca="false">CONCATENATE(VLOOKUP(M6,'PMT0(A)'!$A$2:$L$65,3),"/",VLOOKUP(M6,'PMT0(A)'!$A$2:$L$65,7),"/",VLOOKUP(M6,'PMT0(A)'!$A$2:$L$65,8))</f>
        <v>1/4/0</v>
      </c>
      <c r="AF6" s="34" t="str">
        <f aca="false">CONCATENATE(VLOOKUP(N6,'PMT0(A)'!$A$2:$L$65,3),"/",VLOOKUP(N6,'PMT0(A)'!$A$2:$L$65,7),"/",VLOOKUP(N6,'PMT0(A)'!$A$2:$L$65,8))</f>
        <v>1/4/1</v>
      </c>
      <c r="AG6" s="34" t="str">
        <f aca="false">CONCATENATE(VLOOKUP(O6,'PMT0(A)'!$A$2:$L$65,3),"/",VLOOKUP(O6,'PMT0(A)'!$A$2:$L$65,7),"/",VLOOKUP(O6,'PMT0(A)'!$A$2:$L$65,8))</f>
        <v>2/5/6</v>
      </c>
      <c r="AH6" s="34" t="str">
        <f aca="false">CONCATENATE(VLOOKUP(P6,'PMT0(A)'!$A$2:$L$65,3),"/",VLOOKUP(P6,'PMT0(A)'!$A$2:$L$65,7),"/",VLOOKUP(P6,'PMT0(A)'!$A$2:$L$65,8))</f>
        <v>2/5/7</v>
      </c>
      <c r="AI6" s="34" t="str">
        <f aca="false">CONCATENATE(VLOOKUP(Q6,'PMT0(A)'!$A$2:$L$65,3),"/",VLOOKUP(Q6,'PMT0(A)'!$A$2:$L$65,7),"/",VLOOKUP(Q6,'PMT0(A)'!$A$2:$L$65,8))</f>
        <v>2/4/0</v>
      </c>
      <c r="AJ6" s="34" t="str">
        <f aca="false">CONCATENATE(VLOOKUP(R6,'PMT0(A)'!$A$2:$L$65,3),"/",VLOOKUP(R6,'PMT0(A)'!$A$2:$L$65,7),"/",VLOOKUP(R6,'PMT0(A)'!$A$2:$L$65,8))</f>
        <v>2/4/1</v>
      </c>
    </row>
    <row r="7" customFormat="false" ht="24.45" hidden="false" customHeight="false" outlineLevel="0" collapsed="false">
      <c r="B7" s="34" t="n">
        <v>3</v>
      </c>
      <c r="C7" s="34" t="n">
        <v>11</v>
      </c>
      <c r="D7" s="34" t="n">
        <v>19</v>
      </c>
      <c r="E7" s="34" t="n">
        <v>27</v>
      </c>
      <c r="F7" s="34" t="n">
        <v>35</v>
      </c>
      <c r="G7" s="34" t="n">
        <v>43</v>
      </c>
      <c r="H7" s="34" t="n">
        <v>51</v>
      </c>
      <c r="I7" s="34" t="n">
        <v>59</v>
      </c>
      <c r="K7" s="34" t="n">
        <v>24</v>
      </c>
      <c r="L7" s="34" t="n">
        <v>23</v>
      </c>
      <c r="M7" s="34" t="n">
        <v>22</v>
      </c>
      <c r="N7" s="34" t="n">
        <v>21</v>
      </c>
      <c r="O7" s="34" t="n">
        <v>20</v>
      </c>
      <c r="P7" s="34" t="n">
        <v>19</v>
      </c>
      <c r="Q7" s="34" t="n">
        <v>18</v>
      </c>
      <c r="R7" s="34" t="n">
        <v>17</v>
      </c>
      <c r="T7" s="34" t="str">
        <f aca="false">CONCATENATE(VLOOKUP(B7,'PMT2(D)'!$A$2:$L$65,3),"/",VLOOKUP(B7,'PMT2(D)'!$A$2:$L$65,7),"/",VLOOKUP(B7,'PMT2(D)'!$A$2:$L$65,8))</f>
        <v>2/2/4</v>
      </c>
      <c r="U7" s="34" t="str">
        <f aca="false">CONCATENATE(VLOOKUP(C7,'PMT2(D)'!$A$2:$L$65,3),"/",VLOOKUP(C7,'PMT2(D)'!$A$2:$L$65,7),"/",VLOOKUP(C7,'PMT2(D)'!$A$2:$L$65,8))</f>
        <v>2/2/5</v>
      </c>
      <c r="V7" s="34" t="str">
        <f aca="false">CONCATENATE(VLOOKUP(D7,'PMT2(D)'!$A$2:$L$65,3),"/",VLOOKUP(D7,'PMT2(D)'!$A$2:$L$65,7),"/",VLOOKUP(D7,'PMT2(D)'!$A$2:$L$65,8))</f>
        <v>2/3/3</v>
      </c>
      <c r="W7" s="34" t="str">
        <f aca="false">CONCATENATE(VLOOKUP(E7,'PMT2(D)'!$A$2:$L$65,3),"/",VLOOKUP(E7,'PMT2(D)'!$A$2:$L$65,7),"/",VLOOKUP(E7,'PMT2(D)'!$A$2:$L$65,8))</f>
        <v>2/3/2</v>
      </c>
      <c r="X7" s="34" t="str">
        <f aca="false">CONCATENATE(VLOOKUP(F7,'PMT2(D)'!$A$2:$L$65,3),"/",VLOOKUP(F7,'PMT2(D)'!$A$2:$L$65,7),"/",VLOOKUP(F7,'PMT2(D)'!$A$2:$L$65,8))</f>
        <v>1/2/5</v>
      </c>
      <c r="Y7" s="34" t="str">
        <f aca="false">CONCATENATE(VLOOKUP(G7,'PMT2(D)'!$A$2:$L$65,3),"/",VLOOKUP(G7,'PMT2(D)'!$A$2:$L$65,7),"/",VLOOKUP(G7,'PMT2(D)'!$A$2:$L$65,8))</f>
        <v>1/2/4</v>
      </c>
      <c r="Z7" s="34" t="str">
        <f aca="false">CONCATENATE(VLOOKUP(H7,'PMT2(D)'!$A$2:$L$65,3),"/",VLOOKUP(H7,'PMT2(D)'!$A$2:$L$65,7),"/",VLOOKUP(H7,'PMT2(D)'!$A$2:$L$65,8))</f>
        <v>1/3/2</v>
      </c>
      <c r="AA7" s="34" t="str">
        <f aca="false">CONCATENATE(VLOOKUP(I7,'PMT2(D)'!$A$2:$L$65,3),"/",VLOOKUP(I7,'PMT2(D)'!$A$2:$L$65,7),"/",VLOOKUP(I7,'PMT2(D)'!$A$2:$L$65,8))</f>
        <v>1/3/3</v>
      </c>
      <c r="AC7" s="34" t="str">
        <f aca="false">CONCATENATE(VLOOKUP(K7,'PMT0(A)'!$A$2:$L$65,3),"/",VLOOKUP(K7,'PMT0(A)'!$A$2:$L$65,7),"/",VLOOKUP(K7,'PMT0(A)'!$A$2:$L$65,8))</f>
        <v>1/5/4</v>
      </c>
      <c r="AD7" s="34" t="str">
        <f aca="false">CONCATENATE(VLOOKUP(L7,'PMT0(A)'!$A$2:$L$65,3),"/",VLOOKUP(L7,'PMT0(A)'!$A$2:$L$65,7),"/",VLOOKUP(L7,'PMT0(A)'!$A$2:$L$65,8))</f>
        <v>1/5/5</v>
      </c>
      <c r="AE7" s="34" t="str">
        <f aca="false">CONCATENATE(VLOOKUP(M7,'PMT0(A)'!$A$2:$L$65,3),"/",VLOOKUP(M7,'PMT0(A)'!$A$2:$L$65,7),"/",VLOOKUP(M7,'PMT0(A)'!$A$2:$L$65,8))</f>
        <v>1/4/3</v>
      </c>
      <c r="AF7" s="34" t="str">
        <f aca="false">CONCATENATE(VLOOKUP(N7,'PMT0(A)'!$A$2:$L$65,3),"/",VLOOKUP(N7,'PMT0(A)'!$A$2:$L$65,7),"/",VLOOKUP(N7,'PMT0(A)'!$A$2:$L$65,8))</f>
        <v>1/4/2</v>
      </c>
      <c r="AG7" s="34" t="str">
        <f aca="false">CONCATENATE(VLOOKUP(O7,'PMT0(A)'!$A$2:$L$65,3),"/",VLOOKUP(O7,'PMT0(A)'!$A$2:$L$65,7),"/",VLOOKUP(O7,'PMT0(A)'!$A$2:$L$65,8))</f>
        <v>2/5/5</v>
      </c>
      <c r="AH7" s="34" t="str">
        <f aca="false">CONCATENATE(VLOOKUP(P7,'PMT0(A)'!$A$2:$L$65,3),"/",VLOOKUP(P7,'PMT0(A)'!$A$2:$L$65,7),"/",VLOOKUP(P7,'PMT0(A)'!$A$2:$L$65,8))</f>
        <v>2/5/4</v>
      </c>
      <c r="AI7" s="34" t="str">
        <f aca="false">CONCATENATE(VLOOKUP(Q7,'PMT0(A)'!$A$2:$L$65,3),"/",VLOOKUP(Q7,'PMT0(A)'!$A$2:$L$65,7),"/",VLOOKUP(Q7,'PMT0(A)'!$A$2:$L$65,8))</f>
        <v>2/4/2</v>
      </c>
      <c r="AJ7" s="34" t="str">
        <f aca="false">CONCATENATE(VLOOKUP(R7,'PMT0(A)'!$A$2:$L$65,3),"/",VLOOKUP(R7,'PMT0(A)'!$A$2:$L$65,7),"/",VLOOKUP(R7,'PMT0(A)'!$A$2:$L$65,8))</f>
        <v>2/4/3</v>
      </c>
    </row>
    <row r="8" customFormat="false" ht="24.45" hidden="false" customHeight="false" outlineLevel="0" collapsed="false">
      <c r="B8" s="34" t="n">
        <v>2</v>
      </c>
      <c r="C8" s="34" t="n">
        <v>10</v>
      </c>
      <c r="D8" s="34" t="n">
        <v>18</v>
      </c>
      <c r="E8" s="34" t="n">
        <v>26</v>
      </c>
      <c r="F8" s="34" t="n">
        <v>34</v>
      </c>
      <c r="G8" s="34" t="n">
        <v>42</v>
      </c>
      <c r="H8" s="34" t="n">
        <v>50</v>
      </c>
      <c r="I8" s="34" t="n">
        <v>58</v>
      </c>
      <c r="K8" s="34" t="n">
        <v>16</v>
      </c>
      <c r="L8" s="34" t="n">
        <v>15</v>
      </c>
      <c r="M8" s="34" t="n">
        <v>14</v>
      </c>
      <c r="N8" s="34" t="n">
        <v>13</v>
      </c>
      <c r="O8" s="34" t="n">
        <v>12</v>
      </c>
      <c r="P8" s="34" t="n">
        <v>11</v>
      </c>
      <c r="Q8" s="34" t="n">
        <v>10</v>
      </c>
      <c r="R8" s="34" t="n">
        <v>9</v>
      </c>
      <c r="T8" s="34" t="str">
        <f aca="false">CONCATENATE(VLOOKUP(B8,'PMT2(D)'!$A$2:$L$65,3),"/",VLOOKUP(B8,'PMT2(D)'!$A$2:$L$65,7),"/",VLOOKUP(B8,'PMT2(D)'!$A$2:$L$65,8))</f>
        <v>2/2/2</v>
      </c>
      <c r="U8" s="34" t="str">
        <f aca="false">CONCATENATE(VLOOKUP(C8,'PMT2(D)'!$A$2:$L$65,3),"/",VLOOKUP(C8,'PMT2(D)'!$A$2:$L$65,7),"/",VLOOKUP(C8,'PMT2(D)'!$A$2:$L$65,8))</f>
        <v>2/2/3</v>
      </c>
      <c r="V8" s="34" t="str">
        <f aca="false">CONCATENATE(VLOOKUP(D8,'PMT2(D)'!$A$2:$L$65,3),"/",VLOOKUP(D8,'PMT2(D)'!$A$2:$L$65,7),"/",VLOOKUP(D8,'PMT2(D)'!$A$2:$L$65,8))</f>
        <v>2/3/5</v>
      </c>
      <c r="W8" s="34" t="str">
        <f aca="false">CONCATENATE(VLOOKUP(E8,'PMT2(D)'!$A$2:$L$65,3),"/",VLOOKUP(E8,'PMT2(D)'!$A$2:$L$65,7),"/",VLOOKUP(E8,'PMT2(D)'!$A$2:$L$65,8))</f>
        <v>2/3/4</v>
      </c>
      <c r="X8" s="34" t="str">
        <f aca="false">CONCATENATE(VLOOKUP(F8,'PMT2(D)'!$A$2:$L$65,3),"/",VLOOKUP(F8,'PMT2(D)'!$A$2:$L$65,7),"/",VLOOKUP(F8,'PMT2(D)'!$A$2:$L$65,8))</f>
        <v>1/2/3</v>
      </c>
      <c r="Y8" s="34" t="str">
        <f aca="false">CONCATENATE(VLOOKUP(G8,'PMT2(D)'!$A$2:$L$65,3),"/",VLOOKUP(G8,'PMT2(D)'!$A$2:$L$65,7),"/",VLOOKUP(G8,'PMT2(D)'!$A$2:$L$65,8))</f>
        <v>1/2/2</v>
      </c>
      <c r="Z8" s="34" t="str">
        <f aca="false">CONCATENATE(VLOOKUP(H8,'PMT2(D)'!$A$2:$L$65,3),"/",VLOOKUP(H8,'PMT2(D)'!$A$2:$L$65,7),"/",VLOOKUP(H8,'PMT2(D)'!$A$2:$L$65,8))</f>
        <v>1/3/4</v>
      </c>
      <c r="AA8" s="34" t="str">
        <f aca="false">CONCATENATE(VLOOKUP(I8,'PMT2(D)'!$A$2:$L$65,3),"/",VLOOKUP(I8,'PMT2(D)'!$A$2:$L$65,7),"/",VLOOKUP(I8,'PMT2(D)'!$A$2:$L$65,8))</f>
        <v>1/3/5</v>
      </c>
      <c r="AC8" s="34" t="str">
        <f aca="false">CONCATENATE(VLOOKUP(K8,'PMT0(A)'!$A$2:$L$65,3),"/",VLOOKUP(K8,'PMT0(A)'!$A$2:$L$65,7),"/",VLOOKUP(K8,'PMT0(A)'!$A$2:$L$65,8))</f>
        <v>1/5/2</v>
      </c>
      <c r="AD8" s="34" t="str">
        <f aca="false">CONCATENATE(VLOOKUP(L8,'PMT0(A)'!$A$2:$L$65,3),"/",VLOOKUP(L8,'PMT0(A)'!$A$2:$L$65,7),"/",VLOOKUP(L8,'PMT0(A)'!$A$2:$L$65,8))</f>
        <v>1/5/3</v>
      </c>
      <c r="AE8" s="34" t="str">
        <f aca="false">CONCATENATE(VLOOKUP(M8,'PMT0(A)'!$A$2:$L$65,3),"/",VLOOKUP(M8,'PMT0(A)'!$A$2:$L$65,7),"/",VLOOKUP(M8,'PMT0(A)'!$A$2:$L$65,8))</f>
        <v>1/4/5</v>
      </c>
      <c r="AF8" s="34" t="str">
        <f aca="false">CONCATENATE(VLOOKUP(N8,'PMT0(A)'!$A$2:$L$65,3),"/",VLOOKUP(N8,'PMT0(A)'!$A$2:$L$65,7),"/",VLOOKUP(N8,'PMT0(A)'!$A$2:$L$65,8))</f>
        <v>1/4/4</v>
      </c>
      <c r="AG8" s="34" t="str">
        <f aca="false">CONCATENATE(VLOOKUP(O8,'PMT0(A)'!$A$2:$L$65,3),"/",VLOOKUP(O8,'PMT0(A)'!$A$2:$L$65,7),"/",VLOOKUP(O8,'PMT0(A)'!$A$2:$L$65,8))</f>
        <v>2/5/3</v>
      </c>
      <c r="AH8" s="34" t="str">
        <f aca="false">CONCATENATE(VLOOKUP(P8,'PMT0(A)'!$A$2:$L$65,3),"/",VLOOKUP(P8,'PMT0(A)'!$A$2:$L$65,7),"/",VLOOKUP(P8,'PMT0(A)'!$A$2:$L$65,8))</f>
        <v>2/5/2</v>
      </c>
      <c r="AI8" s="34" t="str">
        <f aca="false">CONCATENATE(VLOOKUP(Q8,'PMT0(A)'!$A$2:$L$65,3),"/",VLOOKUP(Q8,'PMT0(A)'!$A$2:$L$65,7),"/",VLOOKUP(Q8,'PMT0(A)'!$A$2:$L$65,8))</f>
        <v>2/4/4</v>
      </c>
      <c r="AJ8" s="34" t="str">
        <f aca="false">CONCATENATE(VLOOKUP(R8,'PMT0(A)'!$A$2:$L$65,3),"/",VLOOKUP(R8,'PMT0(A)'!$A$2:$L$65,7),"/",VLOOKUP(R8,'PMT0(A)'!$A$2:$L$65,8))</f>
        <v>2/4/5</v>
      </c>
    </row>
    <row r="9" customFormat="false" ht="24.45" hidden="false" customHeight="false" outlineLevel="0" collapsed="false">
      <c r="B9" s="34" t="n">
        <v>1</v>
      </c>
      <c r="C9" s="34" t="n">
        <v>9</v>
      </c>
      <c r="D9" s="34" t="n">
        <v>17</v>
      </c>
      <c r="E9" s="34" t="n">
        <v>25</v>
      </c>
      <c r="F9" s="34" t="n">
        <v>33</v>
      </c>
      <c r="G9" s="34" t="n">
        <v>41</v>
      </c>
      <c r="H9" s="34" t="n">
        <v>49</v>
      </c>
      <c r="I9" s="34" t="n">
        <v>57</v>
      </c>
      <c r="K9" s="34" t="n">
        <v>8</v>
      </c>
      <c r="L9" s="34" t="n">
        <v>7</v>
      </c>
      <c r="M9" s="34" t="n">
        <v>6</v>
      </c>
      <c r="N9" s="34" t="n">
        <v>5</v>
      </c>
      <c r="O9" s="34" t="n">
        <v>4</v>
      </c>
      <c r="P9" s="34" t="n">
        <v>3</v>
      </c>
      <c r="Q9" s="34" t="n">
        <v>2</v>
      </c>
      <c r="R9" s="34" t="n">
        <v>1</v>
      </c>
      <c r="T9" s="34" t="str">
        <f aca="false">CONCATENATE(VLOOKUP(B9,'PMT2(D)'!$A$2:$L$65,3),"/",VLOOKUP(B9,'PMT2(D)'!$A$2:$L$65,7),"/",VLOOKUP(B9,'PMT2(D)'!$A$2:$L$65,8))</f>
        <v>2/2/0</v>
      </c>
      <c r="U9" s="34" t="str">
        <f aca="false">CONCATENATE(VLOOKUP(C9,'PMT2(D)'!$A$2:$L$65,3),"/",VLOOKUP(C9,'PMT2(D)'!$A$2:$L$65,7),"/",VLOOKUP(C9,'PMT2(D)'!$A$2:$L$65,8))</f>
        <v>2/2/1</v>
      </c>
      <c r="V9" s="34" t="str">
        <f aca="false">CONCATENATE(VLOOKUP(D9,'PMT2(D)'!$A$2:$L$65,3),"/",VLOOKUP(D9,'PMT2(D)'!$A$2:$L$65,7),"/",VLOOKUP(D9,'PMT2(D)'!$A$2:$L$65,8))</f>
        <v>2/3/7</v>
      </c>
      <c r="W9" s="34" t="str">
        <f aca="false">CONCATENATE(VLOOKUP(E9,'PMT2(D)'!$A$2:$L$65,3),"/",VLOOKUP(E9,'PMT2(D)'!$A$2:$L$65,7),"/",VLOOKUP(E9,'PMT2(D)'!$A$2:$L$65,8))</f>
        <v>2/3/6</v>
      </c>
      <c r="X9" s="34" t="str">
        <f aca="false">CONCATENATE(VLOOKUP(F9,'PMT2(D)'!$A$2:$L$65,3),"/",VLOOKUP(F9,'PMT2(D)'!$A$2:$L$65,7),"/",VLOOKUP(F9,'PMT2(D)'!$A$2:$L$65,8))</f>
        <v>1/2/1</v>
      </c>
      <c r="Y9" s="34" t="str">
        <f aca="false">CONCATENATE(VLOOKUP(G9,'PMT2(D)'!$A$2:$L$65,3),"/",VLOOKUP(G9,'PMT2(D)'!$A$2:$L$65,7),"/",VLOOKUP(G9,'PMT2(D)'!$A$2:$L$65,8))</f>
        <v>1/2/0</v>
      </c>
      <c r="Z9" s="34" t="str">
        <f aca="false">CONCATENATE(VLOOKUP(H9,'PMT2(D)'!$A$2:$L$65,3),"/",VLOOKUP(H9,'PMT2(D)'!$A$2:$L$65,7),"/",VLOOKUP(H9,'PMT2(D)'!$A$2:$L$65,8))</f>
        <v>1/3/6</v>
      </c>
      <c r="AA9" s="34" t="str">
        <f aca="false">CONCATENATE(VLOOKUP(I9,'PMT2(D)'!$A$2:$L$65,3),"/",VLOOKUP(I9,'PMT2(D)'!$A$2:$L$65,7),"/",VLOOKUP(I9,'PMT2(D)'!$A$2:$L$65,8))</f>
        <v>1/3/7</v>
      </c>
      <c r="AC9" s="34" t="str">
        <f aca="false">CONCATENATE(VLOOKUP(K9,'PMT0(A)'!$A$2:$L$65,3),"/",VLOOKUP(K9,'PMT0(A)'!$A$2:$L$65,7),"/",VLOOKUP(K9,'PMT0(A)'!$A$2:$L$65,8))</f>
        <v>1/5/0</v>
      </c>
      <c r="AD9" s="34" t="str">
        <f aca="false">CONCATENATE(VLOOKUP(L9,'PMT0(A)'!$A$2:$L$65,3),"/",VLOOKUP(L9,'PMT0(A)'!$A$2:$L$65,7),"/",VLOOKUP(L9,'PMT0(A)'!$A$2:$L$65,8))</f>
        <v>1/5/1</v>
      </c>
      <c r="AE9" s="34" t="str">
        <f aca="false">CONCATENATE(VLOOKUP(M9,'PMT0(A)'!$A$2:$L$65,3),"/",VLOOKUP(M9,'PMT0(A)'!$A$2:$L$65,7),"/",VLOOKUP(M9,'PMT0(A)'!$A$2:$L$65,8))</f>
        <v>1/4/7</v>
      </c>
      <c r="AF9" s="34" t="str">
        <f aca="false">CONCATENATE(VLOOKUP(N9,'PMT0(A)'!$A$2:$L$65,3),"/",VLOOKUP(N9,'PMT0(A)'!$A$2:$L$65,7),"/",VLOOKUP(N9,'PMT0(A)'!$A$2:$L$65,8))</f>
        <v>1/4/6</v>
      </c>
      <c r="AG9" s="34" t="str">
        <f aca="false">CONCATENATE(VLOOKUP(O9,'PMT0(A)'!$A$2:$L$65,3),"/",VLOOKUP(O9,'PMT0(A)'!$A$2:$L$65,7),"/",VLOOKUP(O9,'PMT0(A)'!$A$2:$L$65,8))</f>
        <v>2/5/1</v>
      </c>
      <c r="AH9" s="34" t="str">
        <f aca="false">CONCATENATE(VLOOKUP(P9,'PMT0(A)'!$A$2:$L$65,3),"/",VLOOKUP(P9,'PMT0(A)'!$A$2:$L$65,7),"/",VLOOKUP(P9,'PMT0(A)'!$A$2:$L$65,8))</f>
        <v>2/5/0</v>
      </c>
      <c r="AI9" s="34" t="str">
        <f aca="false">CONCATENATE(VLOOKUP(Q9,'PMT0(A)'!$A$2:$L$65,3),"/",VLOOKUP(Q9,'PMT0(A)'!$A$2:$L$65,7),"/",VLOOKUP(Q9,'PMT0(A)'!$A$2:$L$65,8))</f>
        <v>2/4/6</v>
      </c>
      <c r="AJ9" s="34" t="str">
        <f aca="false">CONCATENATE(VLOOKUP(R9,'PMT0(A)'!$A$2:$L$65,3),"/",VLOOKUP(R9,'PMT0(A)'!$A$2:$L$65,7),"/",VLOOKUP(R9,'PMT0(A)'!$A$2:$L$65,8))</f>
        <v>2/4/7</v>
      </c>
    </row>
    <row r="10" customFormat="false" ht="26.25" hidden="false" customHeight="false" outlineLevel="0" collapsed="false">
      <c r="A10" s="33" t="s">
        <v>1420</v>
      </c>
      <c r="J10" s="33" t="s">
        <v>1421</v>
      </c>
    </row>
    <row r="11" customFormat="false" ht="24.45" hidden="false" customHeight="false" outlineLevel="0" collapsed="false">
      <c r="B11" s="34" t="n">
        <v>1</v>
      </c>
      <c r="C11" s="34" t="n">
        <v>2</v>
      </c>
      <c r="D11" s="34" t="n">
        <v>3</v>
      </c>
      <c r="E11" s="34" t="n">
        <v>4</v>
      </c>
      <c r="F11" s="34" t="n">
        <v>5</v>
      </c>
      <c r="G11" s="34" t="n">
        <v>6</v>
      </c>
      <c r="H11" s="34" t="n">
        <v>7</v>
      </c>
      <c r="I11" s="34" t="n">
        <v>8</v>
      </c>
      <c r="K11" s="34" t="n">
        <v>57</v>
      </c>
      <c r="L11" s="34" t="n">
        <v>49</v>
      </c>
      <c r="M11" s="34" t="n">
        <v>41</v>
      </c>
      <c r="N11" s="34" t="n">
        <v>33</v>
      </c>
      <c r="O11" s="34" t="n">
        <v>25</v>
      </c>
      <c r="P11" s="34" t="n">
        <v>17</v>
      </c>
      <c r="Q11" s="34" t="n">
        <v>9</v>
      </c>
      <c r="R11" s="34" t="n">
        <v>1</v>
      </c>
      <c r="T11" s="34" t="str">
        <f aca="false">CONCATENATE(VLOOKUP(B11,'PMT0(A)'!$A$2:$L$65,3),"/",VLOOKUP(B11,'PMT0(A)'!$A$2:$L$65,7),"/",VLOOKUP(B11,'PMT0(A)'!$A$2:$L$65,8))</f>
        <v>2/4/7</v>
      </c>
      <c r="U11" s="34" t="str">
        <f aca="false">CONCATENATE(VLOOKUP(C11,'PMT0(A)'!$A$2:$L$65,3),"/",VLOOKUP(C11,'PMT0(A)'!$A$2:$L$65,7),"/",VLOOKUP(C11,'PMT0(A)'!$A$2:$L$65,8))</f>
        <v>2/4/6</v>
      </c>
      <c r="V11" s="34" t="str">
        <f aca="false">CONCATENATE(VLOOKUP(D11,'PMT0(A)'!$A$2:$L$65,3),"/",VLOOKUP(D11,'PMT0(A)'!$A$2:$L$65,7),"/",VLOOKUP(D11,'PMT0(A)'!$A$2:$L$65,8))</f>
        <v>2/5/0</v>
      </c>
      <c r="W11" s="34" t="str">
        <f aca="false">CONCATENATE(VLOOKUP(E11,'PMT0(A)'!$A$2:$L$65,3),"/",VLOOKUP(E11,'PMT0(A)'!$A$2:$L$65,7),"/",VLOOKUP(E11,'PMT0(A)'!$A$2:$L$65,8))</f>
        <v>2/5/1</v>
      </c>
      <c r="X11" s="34" t="str">
        <f aca="false">CONCATENATE(VLOOKUP(F11,'PMT0(A)'!$A$2:$L$65,3),"/",VLOOKUP(F11,'PMT0(A)'!$A$2:$L$65,7),"/",VLOOKUP(F11,'PMT0(A)'!$A$2:$L$65,8))</f>
        <v>1/4/6</v>
      </c>
      <c r="Y11" s="34" t="str">
        <f aca="false">CONCATENATE(VLOOKUP(G11,'PMT0(A)'!$A$2:$L$65,3),"/",VLOOKUP(G11,'PMT0(A)'!$A$2:$L$65,7),"/",VLOOKUP(G11,'PMT0(A)'!$A$2:$L$65,8))</f>
        <v>1/4/7</v>
      </c>
      <c r="Z11" s="34" t="str">
        <f aca="false">CONCATENATE(VLOOKUP(H11,'PMT0(A)'!$A$2:$L$65,3),"/",VLOOKUP(H11,'PMT0(A)'!$A$2:$L$65,7),"/",VLOOKUP(H11,'PMT0(A)'!$A$2:$L$65,8))</f>
        <v>1/5/1</v>
      </c>
      <c r="AA11" s="34" t="str">
        <f aca="false">CONCATENATE(VLOOKUP(I11,'PMT0(A)'!$A$2:$L$65,3),"/",VLOOKUP(I11,'PMT0(A)'!$A$2:$L$65,7),"/",VLOOKUP(I11,'PMT0(A)'!$A$2:$L$65,8))</f>
        <v>1/5/0</v>
      </c>
      <c r="AC11" s="34" t="str">
        <f aca="false">CONCATENATE(VLOOKUP(K11,'PMT2(D)'!$A$2:$L$65,3),"/",VLOOKUP(K11,'PMT2(D)'!$A$2:$L$65,7),"/",VLOOKUP(K11,'PMT2(D)'!$A$2:$L$65,8))</f>
        <v>1/3/7</v>
      </c>
      <c r="AD11" s="34" t="str">
        <f aca="false">CONCATENATE(VLOOKUP(L11,'PMT2(D)'!$A$2:$L$65,3),"/",VLOOKUP(L11,'PMT2(D)'!$A$2:$L$65,7),"/",VLOOKUP(L11,'PMT2(D)'!$A$2:$L$65,8))</f>
        <v>1/3/6</v>
      </c>
      <c r="AE11" s="34" t="str">
        <f aca="false">CONCATENATE(VLOOKUP(M11,'PMT2(D)'!$A$2:$L$65,3),"/",VLOOKUP(M11,'PMT2(D)'!$A$2:$L$65,7),"/",VLOOKUP(M11,'PMT2(D)'!$A$2:$L$65,8))</f>
        <v>1/2/0</v>
      </c>
      <c r="AF11" s="34" t="str">
        <f aca="false">CONCATENATE(VLOOKUP(N11,'PMT2(D)'!$A$2:$L$65,3),"/",VLOOKUP(N11,'PMT2(D)'!$A$2:$L$65,7),"/",VLOOKUP(N11,'PMT2(D)'!$A$2:$L$65,8))</f>
        <v>1/2/1</v>
      </c>
      <c r="AG11" s="34" t="str">
        <f aca="false">CONCATENATE(VLOOKUP(O11,'PMT2(D)'!$A$2:$L$65,3),"/",VLOOKUP(O11,'PMT2(D)'!$A$2:$L$65,7),"/",VLOOKUP(O11,'PMT2(D)'!$A$2:$L$65,8))</f>
        <v>2/3/6</v>
      </c>
      <c r="AH11" s="34" t="str">
        <f aca="false">CONCATENATE(VLOOKUP(P11,'PMT2(D)'!$A$2:$L$65,3),"/",VLOOKUP(P11,'PMT2(D)'!$A$2:$L$65,7),"/",VLOOKUP(P11,'PMT2(D)'!$A$2:$L$65,8))</f>
        <v>2/3/7</v>
      </c>
      <c r="AI11" s="34" t="str">
        <f aca="false">CONCATENATE(VLOOKUP(Q11,'PMT2(D)'!$A$2:$L$65,3),"/",VLOOKUP(Q11,'PMT2(D)'!$A$2:$L$65,7),"/",VLOOKUP(Q11,'PMT2(D)'!$A$2:$L$65,8))</f>
        <v>2/2/1</v>
      </c>
      <c r="AJ11" s="34" t="str">
        <f aca="false">CONCATENATE(VLOOKUP(R11,'PMT2(D)'!$A$2:$L$65,3),"/",VLOOKUP(R11,'PMT2(D)'!$A$2:$L$65,7),"/",VLOOKUP(R11,'PMT2(D)'!$A$2:$L$65,8))</f>
        <v>2/2/0</v>
      </c>
    </row>
    <row r="12" customFormat="false" ht="24.45" hidden="false" customHeight="false" outlineLevel="0" collapsed="false">
      <c r="B12" s="34" t="n">
        <v>9</v>
      </c>
      <c r="C12" s="34" t="n">
        <v>10</v>
      </c>
      <c r="D12" s="34" t="n">
        <v>11</v>
      </c>
      <c r="E12" s="34" t="n">
        <v>12</v>
      </c>
      <c r="F12" s="34" t="n">
        <v>13</v>
      </c>
      <c r="G12" s="34" t="n">
        <v>14</v>
      </c>
      <c r="H12" s="34" t="n">
        <v>15</v>
      </c>
      <c r="I12" s="34" t="n">
        <v>16</v>
      </c>
      <c r="K12" s="34" t="n">
        <v>58</v>
      </c>
      <c r="L12" s="34" t="n">
        <v>50</v>
      </c>
      <c r="M12" s="34" t="n">
        <v>42</v>
      </c>
      <c r="N12" s="34" t="n">
        <v>34</v>
      </c>
      <c r="O12" s="34" t="n">
        <v>26</v>
      </c>
      <c r="P12" s="34" t="n">
        <v>18</v>
      </c>
      <c r="Q12" s="34" t="n">
        <v>10</v>
      </c>
      <c r="R12" s="34" t="n">
        <v>2</v>
      </c>
      <c r="T12" s="34" t="str">
        <f aca="false">CONCATENATE(VLOOKUP(B12,'PMT0(A)'!$A$2:$L$65,3),"/",VLOOKUP(B12,'PMT0(A)'!$A$2:$L$65,7),"/",VLOOKUP(B12,'PMT0(A)'!$A$2:$L$65,8))</f>
        <v>2/4/5</v>
      </c>
      <c r="U12" s="34" t="str">
        <f aca="false">CONCATENATE(VLOOKUP(C12,'PMT0(A)'!$A$2:$L$65,3),"/",VLOOKUP(C12,'PMT0(A)'!$A$2:$L$65,7),"/",VLOOKUP(C12,'PMT0(A)'!$A$2:$L$65,8))</f>
        <v>2/4/4</v>
      </c>
      <c r="V12" s="34" t="str">
        <f aca="false">CONCATENATE(VLOOKUP(D12,'PMT0(A)'!$A$2:$L$65,3),"/",VLOOKUP(D12,'PMT0(A)'!$A$2:$L$65,7),"/",VLOOKUP(D12,'PMT0(A)'!$A$2:$L$65,8))</f>
        <v>2/5/2</v>
      </c>
      <c r="W12" s="34" t="str">
        <f aca="false">CONCATENATE(VLOOKUP(E12,'PMT0(A)'!$A$2:$L$65,3),"/",VLOOKUP(E12,'PMT0(A)'!$A$2:$L$65,7),"/",VLOOKUP(E12,'PMT0(A)'!$A$2:$L$65,8))</f>
        <v>2/5/3</v>
      </c>
      <c r="X12" s="34" t="str">
        <f aca="false">CONCATENATE(VLOOKUP(F12,'PMT0(A)'!$A$2:$L$65,3),"/",VLOOKUP(F12,'PMT0(A)'!$A$2:$L$65,7),"/",VLOOKUP(F12,'PMT0(A)'!$A$2:$L$65,8))</f>
        <v>1/4/4</v>
      </c>
      <c r="Y12" s="34" t="str">
        <f aca="false">CONCATENATE(VLOOKUP(G12,'PMT0(A)'!$A$2:$L$65,3),"/",VLOOKUP(G12,'PMT0(A)'!$A$2:$L$65,7),"/",VLOOKUP(G12,'PMT0(A)'!$A$2:$L$65,8))</f>
        <v>1/4/5</v>
      </c>
      <c r="Z12" s="34" t="str">
        <f aca="false">CONCATENATE(VLOOKUP(H12,'PMT0(A)'!$A$2:$L$65,3),"/",VLOOKUP(H12,'PMT0(A)'!$A$2:$L$65,7),"/",VLOOKUP(H12,'PMT0(A)'!$A$2:$L$65,8))</f>
        <v>1/5/3</v>
      </c>
      <c r="AA12" s="34" t="str">
        <f aca="false">CONCATENATE(VLOOKUP(I12,'PMT0(A)'!$A$2:$L$65,3),"/",VLOOKUP(I12,'PMT0(A)'!$A$2:$L$65,7),"/",VLOOKUP(I12,'PMT0(A)'!$A$2:$L$65,8))</f>
        <v>1/5/2</v>
      </c>
      <c r="AC12" s="34" t="str">
        <f aca="false">CONCATENATE(VLOOKUP(K12,'PMT2(D)'!$A$2:$L$65,3),"/",VLOOKUP(K12,'PMT2(D)'!$A$2:$L$65,7),"/",VLOOKUP(K12,'PMT2(D)'!$A$2:$L$65,8))</f>
        <v>1/3/5</v>
      </c>
      <c r="AD12" s="34" t="str">
        <f aca="false">CONCATENATE(VLOOKUP(L12,'PMT2(D)'!$A$2:$L$65,3),"/",VLOOKUP(L12,'PMT2(D)'!$A$2:$L$65,7),"/",VLOOKUP(L12,'PMT2(D)'!$A$2:$L$65,8))</f>
        <v>1/3/4</v>
      </c>
      <c r="AE12" s="34" t="str">
        <f aca="false">CONCATENATE(VLOOKUP(M12,'PMT2(D)'!$A$2:$L$65,3),"/",VLOOKUP(M12,'PMT2(D)'!$A$2:$L$65,7),"/",VLOOKUP(M12,'PMT2(D)'!$A$2:$L$65,8))</f>
        <v>1/2/2</v>
      </c>
      <c r="AF12" s="34" t="str">
        <f aca="false">CONCATENATE(VLOOKUP(N12,'PMT2(D)'!$A$2:$L$65,3),"/",VLOOKUP(N12,'PMT2(D)'!$A$2:$L$65,7),"/",VLOOKUP(N12,'PMT2(D)'!$A$2:$L$65,8))</f>
        <v>1/2/3</v>
      </c>
      <c r="AG12" s="34" t="str">
        <f aca="false">CONCATENATE(VLOOKUP(O12,'PMT2(D)'!$A$2:$L$65,3),"/",VLOOKUP(O12,'PMT2(D)'!$A$2:$L$65,7),"/",VLOOKUP(O12,'PMT2(D)'!$A$2:$L$65,8))</f>
        <v>2/3/4</v>
      </c>
      <c r="AH12" s="34" t="str">
        <f aca="false">CONCATENATE(VLOOKUP(P12,'PMT2(D)'!$A$2:$L$65,3),"/",VLOOKUP(P12,'PMT2(D)'!$A$2:$L$65,7),"/",VLOOKUP(P12,'PMT2(D)'!$A$2:$L$65,8))</f>
        <v>2/3/5</v>
      </c>
      <c r="AI12" s="34" t="str">
        <f aca="false">CONCATENATE(VLOOKUP(Q12,'PMT2(D)'!$A$2:$L$65,3),"/",VLOOKUP(Q12,'PMT2(D)'!$A$2:$L$65,7),"/",VLOOKUP(Q12,'PMT2(D)'!$A$2:$L$65,8))</f>
        <v>2/2/3</v>
      </c>
      <c r="AJ12" s="34" t="str">
        <f aca="false">CONCATENATE(VLOOKUP(R12,'PMT2(D)'!$A$2:$L$65,3),"/",VLOOKUP(R12,'PMT2(D)'!$A$2:$L$65,7),"/",VLOOKUP(R12,'PMT2(D)'!$A$2:$L$65,8))</f>
        <v>2/2/2</v>
      </c>
    </row>
    <row r="13" customFormat="false" ht="24.45" hidden="false" customHeight="false" outlineLevel="0" collapsed="false">
      <c r="B13" s="34" t="n">
        <v>17</v>
      </c>
      <c r="C13" s="34" t="n">
        <v>18</v>
      </c>
      <c r="D13" s="34" t="n">
        <v>19</v>
      </c>
      <c r="E13" s="34" t="n">
        <v>20</v>
      </c>
      <c r="F13" s="34" t="n">
        <v>21</v>
      </c>
      <c r="G13" s="34" t="n">
        <v>22</v>
      </c>
      <c r="H13" s="34" t="n">
        <v>23</v>
      </c>
      <c r="I13" s="34" t="n">
        <v>24</v>
      </c>
      <c r="K13" s="34" t="n">
        <v>59</v>
      </c>
      <c r="L13" s="34" t="n">
        <v>51</v>
      </c>
      <c r="M13" s="34" t="n">
        <v>43</v>
      </c>
      <c r="N13" s="34" t="n">
        <v>35</v>
      </c>
      <c r="O13" s="34" t="n">
        <v>27</v>
      </c>
      <c r="P13" s="34" t="n">
        <v>19</v>
      </c>
      <c r="Q13" s="34" t="n">
        <v>11</v>
      </c>
      <c r="R13" s="34" t="n">
        <v>3</v>
      </c>
      <c r="T13" s="34" t="str">
        <f aca="false">CONCATENATE(VLOOKUP(B13,'PMT0(A)'!$A$2:$L$65,3),"/",VLOOKUP(B13,'PMT0(A)'!$A$2:$L$65,7),"/",VLOOKUP(B13,'PMT0(A)'!$A$2:$L$65,8))</f>
        <v>2/4/3</v>
      </c>
      <c r="U13" s="34" t="str">
        <f aca="false">CONCATENATE(VLOOKUP(C13,'PMT0(A)'!$A$2:$L$65,3),"/",VLOOKUP(C13,'PMT0(A)'!$A$2:$L$65,7),"/",VLOOKUP(C13,'PMT0(A)'!$A$2:$L$65,8))</f>
        <v>2/4/2</v>
      </c>
      <c r="V13" s="34" t="str">
        <f aca="false">CONCATENATE(VLOOKUP(D13,'PMT0(A)'!$A$2:$L$65,3),"/",VLOOKUP(D13,'PMT0(A)'!$A$2:$L$65,7),"/",VLOOKUP(D13,'PMT0(A)'!$A$2:$L$65,8))</f>
        <v>2/5/4</v>
      </c>
      <c r="W13" s="34" t="str">
        <f aca="false">CONCATENATE(VLOOKUP(E13,'PMT0(A)'!$A$2:$L$65,3),"/",VLOOKUP(E13,'PMT0(A)'!$A$2:$L$65,7),"/",VLOOKUP(E13,'PMT0(A)'!$A$2:$L$65,8))</f>
        <v>2/5/5</v>
      </c>
      <c r="X13" s="34" t="str">
        <f aca="false">CONCATENATE(VLOOKUP(F13,'PMT0(A)'!$A$2:$L$65,3),"/",VLOOKUP(F13,'PMT0(A)'!$A$2:$L$65,7),"/",VLOOKUP(F13,'PMT0(A)'!$A$2:$L$65,8))</f>
        <v>1/4/2</v>
      </c>
      <c r="Y13" s="34" t="str">
        <f aca="false">CONCATENATE(VLOOKUP(G13,'PMT0(A)'!$A$2:$L$65,3),"/",VLOOKUP(G13,'PMT0(A)'!$A$2:$L$65,7),"/",VLOOKUP(G13,'PMT0(A)'!$A$2:$L$65,8))</f>
        <v>1/4/3</v>
      </c>
      <c r="Z13" s="34" t="str">
        <f aca="false">CONCATENATE(VLOOKUP(H13,'PMT0(A)'!$A$2:$L$65,3),"/",VLOOKUP(H13,'PMT0(A)'!$A$2:$L$65,7),"/",VLOOKUP(H13,'PMT0(A)'!$A$2:$L$65,8))</f>
        <v>1/5/5</v>
      </c>
      <c r="AA13" s="34" t="str">
        <f aca="false">CONCATENATE(VLOOKUP(I13,'PMT0(A)'!$A$2:$L$65,3),"/",VLOOKUP(I13,'PMT0(A)'!$A$2:$L$65,7),"/",VLOOKUP(I13,'PMT0(A)'!$A$2:$L$65,8))</f>
        <v>1/5/4</v>
      </c>
      <c r="AC13" s="34" t="str">
        <f aca="false">CONCATENATE(VLOOKUP(K13,'PMT2(D)'!$A$2:$L$65,3),"/",VLOOKUP(K13,'PMT2(D)'!$A$2:$L$65,7),"/",VLOOKUP(K13,'PMT2(D)'!$A$2:$L$65,8))</f>
        <v>1/3/3</v>
      </c>
      <c r="AD13" s="34" t="str">
        <f aca="false">CONCATENATE(VLOOKUP(L13,'PMT2(D)'!$A$2:$L$65,3),"/",VLOOKUP(L13,'PMT2(D)'!$A$2:$L$65,7),"/",VLOOKUP(L13,'PMT2(D)'!$A$2:$L$65,8))</f>
        <v>1/3/2</v>
      </c>
      <c r="AE13" s="34" t="str">
        <f aca="false">CONCATENATE(VLOOKUP(M13,'PMT2(D)'!$A$2:$L$65,3),"/",VLOOKUP(M13,'PMT2(D)'!$A$2:$L$65,7),"/",VLOOKUP(M13,'PMT2(D)'!$A$2:$L$65,8))</f>
        <v>1/2/4</v>
      </c>
      <c r="AF13" s="34" t="str">
        <f aca="false">CONCATENATE(VLOOKUP(N13,'PMT2(D)'!$A$2:$L$65,3),"/",VLOOKUP(N13,'PMT2(D)'!$A$2:$L$65,7),"/",VLOOKUP(N13,'PMT2(D)'!$A$2:$L$65,8))</f>
        <v>1/2/5</v>
      </c>
      <c r="AG13" s="34" t="str">
        <f aca="false">CONCATENATE(VLOOKUP(O13,'PMT2(D)'!$A$2:$L$65,3),"/",VLOOKUP(O13,'PMT2(D)'!$A$2:$L$65,7),"/",VLOOKUP(O13,'PMT2(D)'!$A$2:$L$65,8))</f>
        <v>2/3/2</v>
      </c>
      <c r="AH13" s="34" t="str">
        <f aca="false">CONCATENATE(VLOOKUP(P13,'PMT2(D)'!$A$2:$L$65,3),"/",VLOOKUP(P13,'PMT2(D)'!$A$2:$L$65,7),"/",VLOOKUP(P13,'PMT2(D)'!$A$2:$L$65,8))</f>
        <v>2/3/3</v>
      </c>
      <c r="AI13" s="34" t="str">
        <f aca="false">CONCATENATE(VLOOKUP(Q13,'PMT2(D)'!$A$2:$L$65,3),"/",VLOOKUP(Q13,'PMT2(D)'!$A$2:$L$65,7),"/",VLOOKUP(Q13,'PMT2(D)'!$A$2:$L$65,8))</f>
        <v>2/2/5</v>
      </c>
      <c r="AJ13" s="34" t="str">
        <f aca="false">CONCATENATE(VLOOKUP(R13,'PMT2(D)'!$A$2:$L$65,3),"/",VLOOKUP(R13,'PMT2(D)'!$A$2:$L$65,7),"/",VLOOKUP(R13,'PMT2(D)'!$A$2:$L$65,8))</f>
        <v>2/2/4</v>
      </c>
    </row>
    <row r="14" customFormat="false" ht="24.45" hidden="false" customHeight="false" outlineLevel="0" collapsed="false">
      <c r="B14" s="34" t="n">
        <v>25</v>
      </c>
      <c r="C14" s="34" t="n">
        <v>26</v>
      </c>
      <c r="D14" s="34" t="n">
        <v>27</v>
      </c>
      <c r="E14" s="34" t="n">
        <v>28</v>
      </c>
      <c r="F14" s="34" t="n">
        <v>29</v>
      </c>
      <c r="G14" s="34" t="n">
        <v>30</v>
      </c>
      <c r="H14" s="34" t="n">
        <v>31</v>
      </c>
      <c r="I14" s="34" t="n">
        <v>32</v>
      </c>
      <c r="K14" s="34" t="n">
        <v>60</v>
      </c>
      <c r="L14" s="34" t="n">
        <v>52</v>
      </c>
      <c r="M14" s="34" t="n">
        <v>44</v>
      </c>
      <c r="N14" s="34" t="n">
        <v>36</v>
      </c>
      <c r="O14" s="34" t="n">
        <v>28</v>
      </c>
      <c r="P14" s="44" t="n">
        <v>20</v>
      </c>
      <c r="Q14" s="34" t="n">
        <v>12</v>
      </c>
      <c r="R14" s="34" t="n">
        <v>4</v>
      </c>
      <c r="T14" s="34" t="str">
        <f aca="false">CONCATENATE(VLOOKUP(B14,'PMT0(A)'!$A$2:$L$65,3),"/",VLOOKUP(B14,'PMT0(A)'!$A$2:$L$65,7),"/",VLOOKUP(B14,'PMT0(A)'!$A$2:$L$65,8))</f>
        <v>2/4/1</v>
      </c>
      <c r="U14" s="34" t="str">
        <f aca="false">CONCATENATE(VLOOKUP(C14,'PMT0(A)'!$A$2:$L$65,3),"/",VLOOKUP(C14,'PMT0(A)'!$A$2:$L$65,7),"/",VLOOKUP(C14,'PMT0(A)'!$A$2:$L$65,8))</f>
        <v>2/4/0</v>
      </c>
      <c r="V14" s="34" t="str">
        <f aca="false">CONCATENATE(VLOOKUP(D14,'PMT0(A)'!$A$2:$L$65,3),"/",VLOOKUP(D14,'PMT0(A)'!$A$2:$L$65,7),"/",VLOOKUP(D14,'PMT0(A)'!$A$2:$L$65,8))</f>
        <v>2/5/7</v>
      </c>
      <c r="W14" s="34" t="str">
        <f aca="false">CONCATENATE(VLOOKUP(E14,'PMT0(A)'!$A$2:$L$65,3),"/",VLOOKUP(E14,'PMT0(A)'!$A$2:$L$65,7),"/",VLOOKUP(E14,'PMT0(A)'!$A$2:$L$65,8))</f>
        <v>2/5/6</v>
      </c>
      <c r="X14" s="34" t="str">
        <f aca="false">CONCATENATE(VLOOKUP(F14,'PMT0(A)'!$A$2:$L$65,3),"/",VLOOKUP(F14,'PMT0(A)'!$A$2:$L$65,7),"/",VLOOKUP(F14,'PMT0(A)'!$A$2:$L$65,8))</f>
        <v>1/4/1</v>
      </c>
      <c r="Y14" s="34" t="str">
        <f aca="false">CONCATENATE(VLOOKUP(G14,'PMT0(A)'!$A$2:$L$65,3),"/",VLOOKUP(G14,'PMT0(A)'!$A$2:$L$65,7),"/",VLOOKUP(G14,'PMT0(A)'!$A$2:$L$65,8))</f>
        <v>1/4/0</v>
      </c>
      <c r="Z14" s="34" t="str">
        <f aca="false">CONCATENATE(VLOOKUP(H14,'PMT0(A)'!$A$2:$L$65,3),"/",VLOOKUP(H14,'PMT0(A)'!$A$2:$L$65,7),"/",VLOOKUP(H14,'PMT0(A)'!$A$2:$L$65,8))</f>
        <v>1/5/7</v>
      </c>
      <c r="AA14" s="34" t="str">
        <f aca="false">CONCATENATE(VLOOKUP(I14,'PMT0(A)'!$A$2:$L$65,3),"/",VLOOKUP(I14,'PMT0(A)'!$A$2:$L$65,7),"/",VLOOKUP(I14,'PMT0(A)'!$A$2:$L$65,8))</f>
        <v>1/5/6</v>
      </c>
      <c r="AC14" s="34" t="str">
        <f aca="false">CONCATENATE(VLOOKUP(K14,'PMT2(D)'!$A$2:$L$65,3),"/",VLOOKUP(K14,'PMT2(D)'!$A$2:$L$65,7),"/",VLOOKUP(K14,'PMT2(D)'!$A$2:$L$65,8))</f>
        <v>1/3/1</v>
      </c>
      <c r="AD14" s="34" t="str">
        <f aca="false">CONCATENATE(VLOOKUP(L14,'PMT2(D)'!$A$2:$L$65,3),"/",VLOOKUP(L14,'PMT2(D)'!$A$2:$L$65,7),"/",VLOOKUP(L14,'PMT2(D)'!$A$2:$L$65,8))</f>
        <v>1/3/0</v>
      </c>
      <c r="AE14" s="34" t="str">
        <f aca="false">CONCATENATE(VLOOKUP(M14,'PMT2(D)'!$A$2:$L$65,3),"/",VLOOKUP(M14,'PMT2(D)'!$A$2:$L$65,7),"/",VLOOKUP(M14,'PMT2(D)'!$A$2:$L$65,8))</f>
        <v>1/2/7</v>
      </c>
      <c r="AF14" s="34" t="str">
        <f aca="false">CONCATENATE(VLOOKUP(N14,'PMT2(D)'!$A$2:$L$65,3),"/",VLOOKUP(N14,'PMT2(D)'!$A$2:$L$65,7),"/",VLOOKUP(N14,'PMT2(D)'!$A$2:$L$65,8))</f>
        <v>1/2/6</v>
      </c>
      <c r="AG14" s="34" t="str">
        <f aca="false">CONCATENATE(VLOOKUP(O14,'PMT2(D)'!$A$2:$L$65,3),"/",VLOOKUP(O14,'PMT2(D)'!$A$2:$L$65,7),"/",VLOOKUP(O14,'PMT2(D)'!$A$2:$L$65,8))</f>
        <v>2/3/1</v>
      </c>
      <c r="AH14" s="34" t="str">
        <f aca="false">CONCATENATE(VLOOKUP(P14,'PMT2(D)'!$A$2:$L$65,3),"/",VLOOKUP(P14,'PMT2(D)'!$A$2:$L$65,7),"/",VLOOKUP(P14,'PMT2(D)'!$A$2:$L$65,8))</f>
        <v>2/3/0</v>
      </c>
      <c r="AI14" s="34" t="str">
        <f aca="false">CONCATENATE(VLOOKUP(Q14,'PMT2(D)'!$A$2:$L$65,3),"/",VLOOKUP(Q14,'PMT2(D)'!$A$2:$L$65,7),"/",VLOOKUP(Q14,'PMT2(D)'!$A$2:$L$65,8))</f>
        <v>2/2/7</v>
      </c>
      <c r="AJ14" s="34" t="str">
        <f aca="false">CONCATENATE(VLOOKUP(R14,'PMT2(D)'!$A$2:$L$65,3),"/",VLOOKUP(R14,'PMT2(D)'!$A$2:$L$65,7),"/",VLOOKUP(R14,'PMT2(D)'!$A$2:$L$65,8))</f>
        <v>2/2/6</v>
      </c>
    </row>
    <row r="15" customFormat="false" ht="24.45" hidden="false" customHeight="false" outlineLevel="0" collapsed="false">
      <c r="B15" s="34" t="n">
        <v>33</v>
      </c>
      <c r="C15" s="34" t="n">
        <v>34</v>
      </c>
      <c r="D15" s="34" t="n">
        <v>35</v>
      </c>
      <c r="E15" s="34" t="n">
        <v>36</v>
      </c>
      <c r="F15" s="45" t="n">
        <v>37</v>
      </c>
      <c r="G15" s="45" t="n">
        <v>38</v>
      </c>
      <c r="H15" s="45" t="n">
        <v>39</v>
      </c>
      <c r="I15" s="45" t="n">
        <v>40</v>
      </c>
      <c r="K15" s="34" t="n">
        <v>61</v>
      </c>
      <c r="L15" s="34" t="n">
        <v>53</v>
      </c>
      <c r="M15" s="34" t="n">
        <v>45</v>
      </c>
      <c r="N15" s="34" t="n">
        <v>37</v>
      </c>
      <c r="O15" s="34" t="n">
        <v>29</v>
      </c>
      <c r="P15" s="34" t="n">
        <v>21</v>
      </c>
      <c r="Q15" s="34" t="n">
        <v>13</v>
      </c>
      <c r="R15" s="34" t="n">
        <v>5</v>
      </c>
      <c r="T15" s="34" t="str">
        <f aca="false">CONCATENATE(VLOOKUP(B15,'PMT0(A)'!$A$2:$L$65,3),"/",VLOOKUP(B15,'PMT0(A)'!$A$2:$L$65,7),"/",VLOOKUP(B15,'PMT0(A)'!$A$2:$L$65,8))</f>
        <v>2/6/6</v>
      </c>
      <c r="U15" s="34" t="str">
        <f aca="false">CONCATENATE(VLOOKUP(C15,'PMT0(A)'!$A$2:$L$65,3),"/",VLOOKUP(C15,'PMT0(A)'!$A$2:$L$65,7),"/",VLOOKUP(C15,'PMT0(A)'!$A$2:$L$65,8))</f>
        <v>2/6/7</v>
      </c>
      <c r="V15" s="34" t="str">
        <f aca="false">CONCATENATE(VLOOKUP(D15,'PMT0(A)'!$A$2:$L$65,3),"/",VLOOKUP(D15,'PMT0(A)'!$A$2:$L$65,7),"/",VLOOKUP(D15,'PMT0(A)'!$A$2:$L$65,8))</f>
        <v>2/7/1</v>
      </c>
      <c r="W15" s="34" t="str">
        <f aca="false">CONCATENATE(VLOOKUP(E15,'PMT0(A)'!$A$2:$L$65,3),"/",VLOOKUP(E15,'PMT0(A)'!$A$2:$L$65,7),"/",VLOOKUP(E15,'PMT0(A)'!$A$2:$L$65,8))</f>
        <v>2/7/0</v>
      </c>
      <c r="X15" s="34" t="str">
        <f aca="false">CONCATENATE(VLOOKUP(F15,'PMT0(A)'!$A$2:$L$65,3),"/",VLOOKUP(F15,'PMT0(A)'!$A$2:$L$65,7),"/",VLOOKUP(F15,'PMT0(A)'!$A$2:$L$65,8))</f>
        <v>1/6/7</v>
      </c>
      <c r="Y15" s="34" t="str">
        <f aca="false">CONCATENATE(VLOOKUP(G15,'PMT0(A)'!$A$2:$L$65,3),"/",VLOOKUP(G15,'PMT0(A)'!$A$2:$L$65,7),"/",VLOOKUP(G15,'PMT0(A)'!$A$2:$L$65,8))</f>
        <v>1/6/6</v>
      </c>
      <c r="Z15" s="34" t="str">
        <f aca="false">CONCATENATE(VLOOKUP(H15,'PMT0(A)'!$A$2:$L$65,3),"/",VLOOKUP(H15,'PMT0(A)'!$A$2:$L$65,7),"/",VLOOKUP(H15,'PMT0(A)'!$A$2:$L$65,8))</f>
        <v>1/7/0</v>
      </c>
      <c r="AA15" s="34" t="str">
        <f aca="false">CONCATENATE(VLOOKUP(I15,'PMT0(A)'!$A$2:$L$65,3),"/",VLOOKUP(I15,'PMT0(A)'!$A$2:$L$65,7),"/",VLOOKUP(I15,'PMT0(A)'!$A$2:$L$65,8))</f>
        <v>1/7/1</v>
      </c>
      <c r="AC15" s="34" t="str">
        <f aca="false">CONCATENATE(VLOOKUP(K15,'PMT2(D)'!$A$2:$L$65,3),"/",VLOOKUP(K15,'PMT2(D)'!$A$2:$L$65,7),"/",VLOOKUP(K15,'PMT2(D)'!$A$2:$L$65,8))</f>
        <v>1/1/6</v>
      </c>
      <c r="AD15" s="34" t="str">
        <f aca="false">CONCATENATE(VLOOKUP(L15,'PMT2(D)'!$A$2:$L$65,3),"/",VLOOKUP(L15,'PMT2(D)'!$A$2:$L$65,7),"/",VLOOKUP(L15,'PMT2(D)'!$A$2:$L$65,8))</f>
        <v>1/1/7</v>
      </c>
      <c r="AE15" s="34" t="str">
        <f aca="false">CONCATENATE(VLOOKUP(M15,'PMT2(D)'!$A$2:$L$65,3),"/",VLOOKUP(M15,'PMT2(D)'!$A$2:$L$65,7),"/",VLOOKUP(M15,'PMT2(D)'!$A$2:$L$65,8))</f>
        <v>1/0/1</v>
      </c>
      <c r="AF15" s="34" t="str">
        <f aca="false">CONCATENATE(VLOOKUP(N15,'PMT2(D)'!$A$2:$L$65,3),"/",VLOOKUP(N15,'PMT2(D)'!$A$2:$L$65,7),"/",VLOOKUP(N15,'PMT2(D)'!$A$2:$L$65,8))</f>
        <v>1/0/0</v>
      </c>
      <c r="AG15" s="34" t="str">
        <f aca="false">CONCATENATE(VLOOKUP(O15,'PMT2(D)'!$A$2:$L$65,3),"/",VLOOKUP(O15,'PMT2(D)'!$A$2:$L$65,7),"/",VLOOKUP(O15,'PMT2(D)'!$A$2:$L$65,8))</f>
        <v>2/1/7</v>
      </c>
      <c r="AH15" s="34" t="str">
        <f aca="false">CONCATENATE(VLOOKUP(P15,'PMT2(D)'!$A$2:$L$65,3),"/",VLOOKUP(P15,'PMT2(D)'!$A$2:$L$65,7),"/",VLOOKUP(P15,'PMT2(D)'!$A$2:$L$65,8))</f>
        <v>2/1/6</v>
      </c>
      <c r="AI15" s="34" t="str">
        <f aca="false">CONCATENATE(VLOOKUP(Q15,'PMT2(D)'!$A$2:$L$65,3),"/",VLOOKUP(Q15,'PMT2(D)'!$A$2:$L$65,7),"/",VLOOKUP(Q15,'PMT2(D)'!$A$2:$L$65,8))</f>
        <v>2/0/0</v>
      </c>
      <c r="AJ15" s="34" t="str">
        <f aca="false">CONCATENATE(VLOOKUP(R15,'PMT2(D)'!$A$2:$L$65,3),"/",VLOOKUP(R15,'PMT2(D)'!$A$2:$L$65,7),"/",VLOOKUP(R15,'PMT2(D)'!$A$2:$L$65,8))</f>
        <v>2/0/1</v>
      </c>
    </row>
    <row r="16" customFormat="false" ht="24.45" hidden="false" customHeight="false" outlineLevel="0" collapsed="false">
      <c r="B16" s="34" t="n">
        <v>41</v>
      </c>
      <c r="C16" s="34" t="n">
        <v>42</v>
      </c>
      <c r="D16" s="34" t="n">
        <v>43</v>
      </c>
      <c r="E16" s="34" t="n">
        <v>44</v>
      </c>
      <c r="F16" s="45" t="n">
        <v>45</v>
      </c>
      <c r="G16" s="45" t="n">
        <v>46</v>
      </c>
      <c r="H16" s="45" t="n">
        <v>47</v>
      </c>
      <c r="I16" s="45" t="n">
        <v>48</v>
      </c>
      <c r="K16" s="34" t="n">
        <v>62</v>
      </c>
      <c r="L16" s="34" t="n">
        <v>54</v>
      </c>
      <c r="M16" s="34" t="n">
        <v>46</v>
      </c>
      <c r="N16" s="34" t="n">
        <v>38</v>
      </c>
      <c r="O16" s="34" t="n">
        <v>30</v>
      </c>
      <c r="P16" s="34" t="n">
        <v>22</v>
      </c>
      <c r="Q16" s="34" t="n">
        <v>14</v>
      </c>
      <c r="R16" s="34" t="n">
        <v>6</v>
      </c>
      <c r="T16" s="34" t="str">
        <f aca="false">CONCATENATE(VLOOKUP(B16,'PMT0(A)'!$A$2:$L$65,3),"/",VLOOKUP(B16,'PMT0(A)'!$A$2:$L$65,7),"/",VLOOKUP(B16,'PMT0(A)'!$A$2:$L$65,8))</f>
        <v>2/6/4</v>
      </c>
      <c r="U16" s="34" t="str">
        <f aca="false">CONCATENATE(VLOOKUP(C16,'PMT0(A)'!$A$2:$L$65,3),"/",VLOOKUP(C16,'PMT0(A)'!$A$2:$L$65,7),"/",VLOOKUP(C16,'PMT0(A)'!$A$2:$L$65,8))</f>
        <v>2/6/5</v>
      </c>
      <c r="V16" s="34" t="str">
        <f aca="false">CONCATENATE(VLOOKUP(D16,'PMT0(A)'!$A$2:$L$65,3),"/",VLOOKUP(D16,'PMT0(A)'!$A$2:$L$65,7),"/",VLOOKUP(D16,'PMT0(A)'!$A$2:$L$65,8))</f>
        <v>2/7/3</v>
      </c>
      <c r="W16" s="34" t="str">
        <f aca="false">CONCATENATE(VLOOKUP(E16,'PMT0(A)'!$A$2:$L$65,3),"/",VLOOKUP(E16,'PMT0(A)'!$A$2:$L$65,7),"/",VLOOKUP(E16,'PMT0(A)'!$A$2:$L$65,8))</f>
        <v>2/7/2</v>
      </c>
      <c r="X16" s="34" t="str">
        <f aca="false">CONCATENATE(VLOOKUP(F16,'PMT0(A)'!$A$2:$L$65,3),"/",VLOOKUP(F16,'PMT0(A)'!$A$2:$L$65,7),"/",VLOOKUP(F16,'PMT0(A)'!$A$2:$L$65,8))</f>
        <v>1/6/5</v>
      </c>
      <c r="Y16" s="34" t="str">
        <f aca="false">CONCATENATE(VLOOKUP(G16,'PMT0(A)'!$A$2:$L$65,3),"/",VLOOKUP(G16,'PMT0(A)'!$A$2:$L$65,7),"/",VLOOKUP(G16,'PMT0(A)'!$A$2:$L$65,8))</f>
        <v>1/6/4</v>
      </c>
      <c r="Z16" s="34" t="str">
        <f aca="false">CONCATENATE(VLOOKUP(H16,'PMT0(A)'!$A$2:$L$65,3),"/",VLOOKUP(H16,'PMT0(A)'!$A$2:$L$65,7),"/",VLOOKUP(H16,'PMT0(A)'!$A$2:$L$65,8))</f>
        <v>1/7/2</v>
      </c>
      <c r="AA16" s="34" t="str">
        <f aca="false">CONCATENATE(VLOOKUP(I16,'PMT0(A)'!$A$2:$L$65,3),"/",VLOOKUP(I16,'PMT0(A)'!$A$2:$L$65,7),"/",VLOOKUP(I16,'PMT0(A)'!$A$2:$L$65,8))</f>
        <v>1/7/3</v>
      </c>
      <c r="AC16" s="34" t="str">
        <f aca="false">CONCATENATE(VLOOKUP(K16,'PMT2(D)'!$A$2:$L$65,3),"/",VLOOKUP(K16,'PMT2(D)'!$A$2:$L$65,7),"/",VLOOKUP(K16,'PMT2(D)'!$A$2:$L$65,8))</f>
        <v>1/1/4</v>
      </c>
      <c r="AD16" s="34" t="str">
        <f aca="false">CONCATENATE(VLOOKUP(L16,'PMT2(D)'!$A$2:$L$65,3),"/",VLOOKUP(L16,'PMT2(D)'!$A$2:$L$65,7),"/",VLOOKUP(L16,'PMT2(D)'!$A$2:$L$65,8))</f>
        <v>1/1/5</v>
      </c>
      <c r="AE16" s="34" t="str">
        <f aca="false">CONCATENATE(VLOOKUP(M16,'PMT2(D)'!$A$2:$L$65,3),"/",VLOOKUP(M16,'PMT2(D)'!$A$2:$L$65,7),"/",VLOOKUP(M16,'PMT2(D)'!$A$2:$L$65,8))</f>
        <v>1/0/3</v>
      </c>
      <c r="AF16" s="34" t="str">
        <f aca="false">CONCATENATE(VLOOKUP(N16,'PMT2(D)'!$A$2:$L$65,3),"/",VLOOKUP(N16,'PMT2(D)'!$A$2:$L$65,7),"/",VLOOKUP(N16,'PMT2(D)'!$A$2:$L$65,8))</f>
        <v>1/0/2</v>
      </c>
      <c r="AG16" s="34" t="str">
        <f aca="false">CONCATENATE(VLOOKUP(O16,'PMT2(D)'!$A$2:$L$65,3),"/",VLOOKUP(O16,'PMT2(D)'!$A$2:$L$65,7),"/",VLOOKUP(O16,'PMT2(D)'!$A$2:$L$65,8))</f>
        <v>2/1/5</v>
      </c>
      <c r="AH16" s="34" t="str">
        <f aca="false">CONCATENATE(VLOOKUP(P16,'PMT2(D)'!$A$2:$L$65,3),"/",VLOOKUP(P16,'PMT2(D)'!$A$2:$L$65,7),"/",VLOOKUP(P16,'PMT2(D)'!$A$2:$L$65,8))</f>
        <v>2/1/4</v>
      </c>
      <c r="AI16" s="34" t="str">
        <f aca="false">CONCATENATE(VLOOKUP(Q16,'PMT2(D)'!$A$2:$L$65,3),"/",VLOOKUP(Q16,'PMT2(D)'!$A$2:$L$65,7),"/",VLOOKUP(Q16,'PMT2(D)'!$A$2:$L$65,8))</f>
        <v>2/0/2</v>
      </c>
      <c r="AJ16" s="34" t="str">
        <f aca="false">CONCATENATE(VLOOKUP(R16,'PMT2(D)'!$A$2:$L$65,3),"/",VLOOKUP(R16,'PMT2(D)'!$A$2:$L$65,7),"/",VLOOKUP(R16,'PMT2(D)'!$A$2:$L$65,8))</f>
        <v>2/0/3</v>
      </c>
    </row>
    <row r="17" customFormat="false" ht="24.45" hidden="false" customHeight="false" outlineLevel="0" collapsed="false">
      <c r="B17" s="46" t="n">
        <v>49</v>
      </c>
      <c r="C17" s="34" t="n">
        <v>50</v>
      </c>
      <c r="D17" s="34" t="n">
        <v>51</v>
      </c>
      <c r="E17" s="34" t="n">
        <v>52</v>
      </c>
      <c r="F17" s="45" t="n">
        <v>53</v>
      </c>
      <c r="G17" s="45" t="n">
        <v>54</v>
      </c>
      <c r="H17" s="45" t="n">
        <v>55</v>
      </c>
      <c r="I17" s="45" t="n">
        <v>56</v>
      </c>
      <c r="K17" s="34" t="n">
        <v>63</v>
      </c>
      <c r="L17" s="34" t="n">
        <v>55</v>
      </c>
      <c r="M17" s="34" t="n">
        <v>47</v>
      </c>
      <c r="N17" s="44" t="n">
        <v>39</v>
      </c>
      <c r="O17" s="34" t="n">
        <v>31</v>
      </c>
      <c r="P17" s="34" t="n">
        <v>23</v>
      </c>
      <c r="Q17" s="34" t="n">
        <v>15</v>
      </c>
      <c r="R17" s="34" t="n">
        <v>7</v>
      </c>
      <c r="T17" s="34" t="str">
        <f aca="false">CONCATENATE(VLOOKUP(B17,'PMT0(A)'!$A$2:$L$65,3),"/",VLOOKUP(B17,'PMT0(A)'!$A$2:$L$65,7),"/",VLOOKUP(B17,'PMT0(A)'!$A$2:$L$65,8))</f>
        <v>2/6/2</v>
      </c>
      <c r="U17" s="34" t="str">
        <f aca="false">CONCATENATE(VLOOKUP(C17,'PMT0(A)'!$A$2:$L$65,3),"/",VLOOKUP(C17,'PMT0(A)'!$A$2:$L$65,7),"/",VLOOKUP(C17,'PMT0(A)'!$A$2:$L$65,8))</f>
        <v>2/6/3</v>
      </c>
      <c r="V17" s="34" t="str">
        <f aca="false">CONCATENATE(VLOOKUP(D17,'PMT0(A)'!$A$2:$L$65,3),"/",VLOOKUP(D17,'PMT0(A)'!$A$2:$L$65,7),"/",VLOOKUP(D17,'PMT0(A)'!$A$2:$L$65,8))</f>
        <v>2/7/5</v>
      </c>
      <c r="W17" s="34" t="str">
        <f aca="false">CONCATENATE(VLOOKUP(E17,'PMT0(A)'!$A$2:$L$65,3),"/",VLOOKUP(E17,'PMT0(A)'!$A$2:$L$65,7),"/",VLOOKUP(E17,'PMT0(A)'!$A$2:$L$65,8))</f>
        <v>2/7/4</v>
      </c>
      <c r="X17" s="34" t="str">
        <f aca="false">CONCATENATE(VLOOKUP(F17,'PMT0(A)'!$A$2:$L$65,3),"/",VLOOKUP(F17,'PMT0(A)'!$A$2:$L$65,7),"/",VLOOKUP(F17,'PMT0(A)'!$A$2:$L$65,8))</f>
        <v>1/6/3</v>
      </c>
      <c r="Y17" s="34" t="str">
        <f aca="false">CONCATENATE(VLOOKUP(G17,'PMT0(A)'!$A$2:$L$65,3),"/",VLOOKUP(G17,'PMT0(A)'!$A$2:$L$65,7),"/",VLOOKUP(G17,'PMT0(A)'!$A$2:$L$65,8))</f>
        <v>1/6/2</v>
      </c>
      <c r="Z17" s="34" t="str">
        <f aca="false">CONCATENATE(VLOOKUP(H17,'PMT0(A)'!$A$2:$L$65,3),"/",VLOOKUP(H17,'PMT0(A)'!$A$2:$L$65,7),"/",VLOOKUP(H17,'PMT0(A)'!$A$2:$L$65,8))</f>
        <v>1/7/4</v>
      </c>
      <c r="AA17" s="34" t="str">
        <f aca="false">CONCATENATE(VLOOKUP(I17,'PMT0(A)'!$A$2:$L$65,3),"/",VLOOKUP(I17,'PMT0(A)'!$A$2:$L$65,7),"/",VLOOKUP(I17,'PMT0(A)'!$A$2:$L$65,8))</f>
        <v>1/7/5</v>
      </c>
      <c r="AC17" s="34" t="str">
        <f aca="false">CONCATENATE(VLOOKUP(K17,'PMT2(D)'!$A$2:$L$65,3),"/",VLOOKUP(K17,'PMT2(D)'!$A$2:$L$65,7),"/",VLOOKUP(K17,'PMT2(D)'!$A$2:$L$65,8))</f>
        <v>1/1/2</v>
      </c>
      <c r="AD17" s="34" t="str">
        <f aca="false">CONCATENATE(VLOOKUP(L17,'PMT2(D)'!$A$2:$L$65,3),"/",VLOOKUP(L17,'PMT2(D)'!$A$2:$L$65,7),"/",VLOOKUP(L17,'PMT2(D)'!$A$2:$L$65,8))</f>
        <v>1/1/3</v>
      </c>
      <c r="AE17" s="34" t="str">
        <f aca="false">CONCATENATE(VLOOKUP(M17,'PMT2(D)'!$A$2:$L$65,3),"/",VLOOKUP(M17,'PMT2(D)'!$A$2:$L$65,7),"/",VLOOKUP(M17,'PMT2(D)'!$A$2:$L$65,8))</f>
        <v>1/0/5</v>
      </c>
      <c r="AF17" s="34" t="str">
        <f aca="false">CONCATENATE(VLOOKUP(N17,'PMT2(D)'!$A$2:$L$65,3),"/",VLOOKUP(N17,'PMT2(D)'!$A$2:$L$65,7),"/",VLOOKUP(N17,'PMT2(D)'!$A$2:$L$65,8))</f>
        <v>1/0/4</v>
      </c>
      <c r="AG17" s="34" t="str">
        <f aca="false">CONCATENATE(VLOOKUP(O17,'PMT2(D)'!$A$2:$L$65,3),"/",VLOOKUP(O17,'PMT2(D)'!$A$2:$L$65,7),"/",VLOOKUP(O17,'PMT2(D)'!$A$2:$L$65,8))</f>
        <v>2/1/3</v>
      </c>
      <c r="AH17" s="34" t="str">
        <f aca="false">CONCATENATE(VLOOKUP(P17,'PMT2(D)'!$A$2:$L$65,3),"/",VLOOKUP(P17,'PMT2(D)'!$A$2:$L$65,7),"/",VLOOKUP(P17,'PMT2(D)'!$A$2:$L$65,8))</f>
        <v>2/1/2</v>
      </c>
      <c r="AI17" s="34" t="str">
        <f aca="false">CONCATENATE(VLOOKUP(Q17,'PMT2(D)'!$A$2:$L$65,3),"/",VLOOKUP(Q17,'PMT2(D)'!$A$2:$L$65,7),"/",VLOOKUP(Q17,'PMT2(D)'!$A$2:$L$65,8))</f>
        <v>2/0/4</v>
      </c>
      <c r="AJ17" s="34" t="str">
        <f aca="false">CONCATENATE(VLOOKUP(R17,'PMT2(D)'!$A$2:$L$65,3),"/",VLOOKUP(R17,'PMT2(D)'!$A$2:$L$65,7),"/",VLOOKUP(R17,'PMT2(D)'!$A$2:$L$65,8))</f>
        <v>2/0/5</v>
      </c>
    </row>
    <row r="18" customFormat="false" ht="24.45" hidden="false" customHeight="false" outlineLevel="0" collapsed="false">
      <c r="B18" s="34" t="n">
        <v>57</v>
      </c>
      <c r="C18" s="34" t="n">
        <v>58</v>
      </c>
      <c r="D18" s="34" t="n">
        <v>59</v>
      </c>
      <c r="E18" s="34" t="n">
        <v>60</v>
      </c>
      <c r="F18" s="45" t="n">
        <v>61</v>
      </c>
      <c r="G18" s="45" t="n">
        <v>62</v>
      </c>
      <c r="H18" s="45" t="n">
        <v>63</v>
      </c>
      <c r="I18" s="45" t="n">
        <v>64</v>
      </c>
      <c r="K18" s="34" t="n">
        <v>64</v>
      </c>
      <c r="L18" s="34" t="n">
        <v>56</v>
      </c>
      <c r="M18" s="34" t="n">
        <v>48</v>
      </c>
      <c r="N18" s="34" t="n">
        <v>40</v>
      </c>
      <c r="O18" s="34" t="n">
        <v>32</v>
      </c>
      <c r="P18" s="34" t="n">
        <v>24</v>
      </c>
      <c r="Q18" s="44" t="n">
        <v>16</v>
      </c>
      <c r="R18" s="34" t="n">
        <v>8</v>
      </c>
      <c r="T18" s="34" t="str">
        <f aca="false">CONCATENATE(VLOOKUP(B18,'PMT0(A)'!$A$2:$L$65,3),"/",VLOOKUP(B18,'PMT0(A)'!$A$2:$L$65,7),"/",VLOOKUP(B18,'PMT0(A)'!$A$2:$L$65,8))</f>
        <v>2/6/0</v>
      </c>
      <c r="U18" s="34" t="str">
        <f aca="false">CONCATENATE(VLOOKUP(C18,'PMT0(A)'!$A$2:$L$65,3),"/",VLOOKUP(C18,'PMT0(A)'!$A$2:$L$65,7),"/",VLOOKUP(C18,'PMT0(A)'!$A$2:$L$65,8))</f>
        <v>2/6/1</v>
      </c>
      <c r="V18" s="34" t="str">
        <f aca="false">CONCATENATE(VLOOKUP(D18,'PMT0(A)'!$A$2:$L$65,3),"/",VLOOKUP(D18,'PMT0(A)'!$A$2:$L$65,7),"/",VLOOKUP(D18,'PMT0(A)'!$A$2:$L$65,8))</f>
        <v>2/7/7</v>
      </c>
      <c r="W18" s="34" t="str">
        <f aca="false">CONCATENATE(VLOOKUP(E18,'PMT0(A)'!$A$2:$L$65,3),"/",VLOOKUP(E18,'PMT0(A)'!$A$2:$L$65,7),"/",VLOOKUP(E18,'PMT0(A)'!$A$2:$L$65,8))</f>
        <v>2/7/6</v>
      </c>
      <c r="X18" s="34" t="str">
        <f aca="false">CONCATENATE(VLOOKUP(F18,'PMT0(A)'!$A$2:$L$65,3),"/",VLOOKUP(F18,'PMT0(A)'!$A$2:$L$65,7),"/",VLOOKUP(F18,'PMT0(A)'!$A$2:$L$65,8))</f>
        <v>1/6/1</v>
      </c>
      <c r="Y18" s="34" t="str">
        <f aca="false">CONCATENATE(VLOOKUP(G18,'PMT0(A)'!$A$2:$L$65,3),"/",VLOOKUP(G18,'PMT0(A)'!$A$2:$L$65,7),"/",VLOOKUP(G18,'PMT0(A)'!$A$2:$L$65,8))</f>
        <v>1/6/0</v>
      </c>
      <c r="Z18" s="34" t="str">
        <f aca="false">CONCATENATE(VLOOKUP(H18,'PMT0(A)'!$A$2:$L$65,3),"/",VLOOKUP(H18,'PMT0(A)'!$A$2:$L$65,7),"/",VLOOKUP(H18,'PMT0(A)'!$A$2:$L$65,8))</f>
        <v>1/7/6</v>
      </c>
      <c r="AA18" s="34" t="str">
        <f aca="false">CONCATENATE(VLOOKUP(I18,'PMT0(A)'!$A$2:$L$65,3),"/",VLOOKUP(I18,'PMT0(A)'!$A$2:$L$65,7),"/",VLOOKUP(I18,'PMT0(A)'!$A$2:$L$65,8))</f>
        <v>1/7/7</v>
      </c>
      <c r="AC18" s="34" t="str">
        <f aca="false">CONCATENATE(VLOOKUP(K18,'PMT2(D)'!$A$2:$L$65,3),"/",VLOOKUP(K18,'PMT2(D)'!$A$2:$L$65,7),"/",VLOOKUP(K18,'PMT2(D)'!$A$2:$L$65,8))</f>
        <v>1/1/0</v>
      </c>
      <c r="AD18" s="34" t="str">
        <f aca="false">CONCATENATE(VLOOKUP(L18,'PMT2(D)'!$A$2:$L$65,3),"/",VLOOKUP(L18,'PMT2(D)'!$A$2:$L$65,7),"/",VLOOKUP(L18,'PMT2(D)'!$A$2:$L$65,8))</f>
        <v>1/1/1</v>
      </c>
      <c r="AE18" s="34" t="str">
        <f aca="false">CONCATENATE(VLOOKUP(M18,'PMT2(D)'!$A$2:$L$65,3),"/",VLOOKUP(M18,'PMT2(D)'!$A$2:$L$65,7),"/",VLOOKUP(M18,'PMT2(D)'!$A$2:$L$65,8))</f>
        <v>1/0/7</v>
      </c>
      <c r="AF18" s="34" t="str">
        <f aca="false">CONCATENATE(VLOOKUP(N18,'PMT2(D)'!$A$2:$L$65,3),"/",VLOOKUP(N18,'PMT2(D)'!$A$2:$L$65,7),"/",VLOOKUP(N18,'PMT2(D)'!$A$2:$L$65,8))</f>
        <v>1/0/6</v>
      </c>
      <c r="AG18" s="34" t="str">
        <f aca="false">CONCATENATE(VLOOKUP(O18,'PMT2(D)'!$A$2:$L$65,3),"/",VLOOKUP(O18,'PMT2(D)'!$A$2:$L$65,7),"/",VLOOKUP(O18,'PMT2(D)'!$A$2:$L$65,8))</f>
        <v>2/1/1</v>
      </c>
      <c r="AH18" s="34" t="str">
        <f aca="false">CONCATENATE(VLOOKUP(P18,'PMT2(D)'!$A$2:$L$65,3),"/",VLOOKUP(P18,'PMT2(D)'!$A$2:$L$65,7),"/",VLOOKUP(P18,'PMT2(D)'!$A$2:$L$65,8))</f>
        <v>2/1/0</v>
      </c>
      <c r="AI18" s="34" t="str">
        <f aca="false">CONCATENATE(VLOOKUP(Q18,'PMT2(D)'!$A$2:$L$65,3),"/",VLOOKUP(Q18,'PMT2(D)'!$A$2:$L$65,7),"/",VLOOKUP(Q18,'PMT2(D)'!$A$2:$L$65,8))</f>
        <v>2/0/6</v>
      </c>
      <c r="AJ18" s="34" t="str">
        <f aca="false">CONCATENATE(VLOOKUP(R18,'PMT2(D)'!$A$2:$L$65,3),"/",VLOOKUP(R18,'PMT2(D)'!$A$2:$L$65,7),"/",VLOOKUP(R18,'PMT2(D)'!$A$2:$L$65,8))</f>
        <v>2/0/7</v>
      </c>
    </row>
    <row r="19" customFormat="false" ht="15.75" hidden="false" customHeight="false" outlineLevel="0" collapsed="false"/>
    <row r="20" customFormat="false" ht="27" hidden="false" customHeight="false" outlineLevel="0" collapsed="false">
      <c r="B20" s="36" t="s">
        <v>1422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customFormat="false" ht="26.25" hidden="false" customHeight="false" outlineLevel="0" collapsed="false">
      <c r="B21" s="37" t="s">
        <v>1423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</sheetData>
  <mergeCells count="2">
    <mergeCell ref="B20:R20"/>
    <mergeCell ref="B21:R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65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2" activePane="bottomLeft" state="frozen"/>
      <selection pane="topLeft" activeCell="A1" activeCellId="0" sqref="A1"/>
      <selection pane="bottomLeft" activeCell="AA2" activeCellId="0" sqref="AA2"/>
    </sheetView>
  </sheetViews>
  <sheetFormatPr defaultColWidth="9.13671875" defaultRowHeight="26.25" zeroHeight="false" outlineLevelRow="0" outlineLevelCol="0"/>
  <cols>
    <col collapsed="false" customWidth="true" hidden="false" outlineLevel="0" max="3" min="1" style="1" width="11.57"/>
    <col collapsed="false" customWidth="true" hidden="false" outlineLevel="0" max="4" min="4" style="2" width="11.57"/>
    <col collapsed="false" customWidth="true" hidden="false" outlineLevel="0" max="11" min="5" style="1" width="11.57"/>
    <col collapsed="false" customWidth="true" hidden="false" outlineLevel="0" max="18" min="12" style="3" width="11.57"/>
    <col collapsed="false" customWidth="false" hidden="false" outlineLevel="0" max="1024" min="19" style="1" width="9.13"/>
  </cols>
  <sheetData>
    <row r="1" s="26" customFormat="true" ht="127.5" hidden="false" customHeight="false" outlineLevel="0" collapsed="false">
      <c r="A1" s="25" t="s">
        <v>1</v>
      </c>
      <c r="B1" s="25" t="s">
        <v>0</v>
      </c>
      <c r="C1" s="25" t="s">
        <v>359</v>
      </c>
      <c r="D1" s="25" t="s">
        <v>360</v>
      </c>
      <c r="E1" s="25" t="s">
        <v>361</v>
      </c>
      <c r="F1" s="25" t="s">
        <v>5</v>
      </c>
      <c r="G1" s="25" t="s">
        <v>6</v>
      </c>
      <c r="H1" s="25" t="s">
        <v>7</v>
      </c>
      <c r="I1" s="25" t="s">
        <v>362</v>
      </c>
      <c r="J1" s="25" t="s">
        <v>9</v>
      </c>
      <c r="K1" s="25" t="s">
        <v>363</v>
      </c>
      <c r="L1" s="25" t="s">
        <v>364</v>
      </c>
      <c r="M1" s="25" t="s">
        <v>365</v>
      </c>
      <c r="N1" s="25" t="s">
        <v>366</v>
      </c>
      <c r="O1" s="25" t="s">
        <v>367</v>
      </c>
      <c r="P1" s="25" t="s">
        <v>368</v>
      </c>
      <c r="Q1" s="25" t="s">
        <v>369</v>
      </c>
      <c r="R1" s="25" t="s">
        <v>370</v>
      </c>
      <c r="T1" s="25" t="s">
        <v>371</v>
      </c>
      <c r="U1" s="25" t="s">
        <v>372</v>
      </c>
      <c r="V1" s="25" t="s">
        <v>373</v>
      </c>
      <c r="W1" s="25" t="s">
        <v>374</v>
      </c>
      <c r="X1" s="25" t="s">
        <v>375</v>
      </c>
      <c r="Y1" s="25" t="s">
        <v>376</v>
      </c>
      <c r="Z1" s="25" t="s">
        <v>377</v>
      </c>
      <c r="AA1" s="25" t="s">
        <v>378</v>
      </c>
    </row>
    <row r="2" customFormat="false" ht="26.25" hidden="false" customHeight="false" outlineLevel="0" collapsed="false">
      <c r="A2" s="10" t="n">
        <v>1</v>
      </c>
      <c r="B2" s="10" t="s">
        <v>10</v>
      </c>
      <c r="C2" s="10" t="n">
        <f aca="true">INDIRECT("Baseboard!$C"&amp;($A2+1))</f>
        <v>2</v>
      </c>
      <c r="D2" s="10" t="n">
        <f aca="true">INDIRECT("Baseboard!$D"&amp;($A2+1))</f>
        <v>2</v>
      </c>
      <c r="E2" s="10" t="n">
        <f aca="true">INDIRECT("Baseboard!$E"&amp;($A2+1))</f>
        <v>39</v>
      </c>
      <c r="F2" s="10" t="str">
        <f aca="true">INDIRECT("FEB!$D"&amp;(40*($D2-1)+$E2+1))</f>
        <v>in32</v>
      </c>
      <c r="G2" s="10" t="n">
        <f aca="true">INDIRECT("FEB!$E"&amp;(40*($D2-1)+$E2+1))</f>
        <v>4</v>
      </c>
      <c r="H2" s="10" t="n">
        <f aca="true">INDIRECT("FEB!$F"&amp;(40*($D2-1)+$E2+1))</f>
        <v>7</v>
      </c>
      <c r="I2" s="10" t="n">
        <f aca="true">INDIRECT("FEB!$A"&amp;(40*($D2-1)+$E2+1))</f>
        <v>67</v>
      </c>
      <c r="J2" s="10" t="n">
        <f aca="true">INDIRECT("BackBoard!$C"&amp;(100*($C2-1)+$I2+1))</f>
        <v>95</v>
      </c>
      <c r="K2" s="10" t="n">
        <f aca="true">INDIRECT("ECSEARRAY!$C"&amp;($J2+1))</f>
        <v>0</v>
      </c>
      <c r="L2" s="10" t="str">
        <f aca="true">INDIRECT("ECSEARRAY!$D"&amp;($J2+1))</f>
        <v>H26</v>
      </c>
      <c r="M2" s="10" t="n">
        <f aca="true">INDIRECT("ECSEARRAY!$C"&amp;($J2+181))</f>
        <v>1</v>
      </c>
      <c r="N2" s="10" t="str">
        <f aca="true">INDIRECT("ECSEARRAY!$D"&amp;($J2+181))</f>
        <v>R23</v>
      </c>
      <c r="O2" s="10" t="n">
        <f aca="true">INDIRECT("ECSEARRAY!$C"&amp;($J2+361))</f>
        <v>1</v>
      </c>
      <c r="P2" s="10" t="str">
        <f aca="true">INDIRECT("ECSEARRAY!$D"&amp;($J2+361))</f>
        <v>A13</v>
      </c>
      <c r="Q2" s="10" t="n">
        <f aca="true">INDIRECT("ECSEARRAY!$C"&amp;($J2+541))</f>
        <v>2</v>
      </c>
      <c r="R2" s="10" t="str">
        <f aca="true">INDIRECT("ECSEARRAY!$D"&amp;($J2+541))</f>
        <v>C21</v>
      </c>
      <c r="S2" s="10"/>
      <c r="T2" s="10" t="n">
        <f aca="true">INDIRECT("ECSEARRAY!$F"&amp;($J2+1))</f>
        <v>1</v>
      </c>
      <c r="U2" s="10" t="n">
        <f aca="true">INDIRECT("ECSEARRAY!$G"&amp;($J2+1))</f>
        <v>25</v>
      </c>
      <c r="V2" s="10" t="n">
        <f aca="true">INDIRECT("ECSEARRAY!$F"&amp;($J2+181))</f>
        <v>2</v>
      </c>
      <c r="W2" s="10" t="n">
        <f aca="true">INDIRECT("ECSEARRAY!$G"&amp;($J2+181))</f>
        <v>72</v>
      </c>
      <c r="X2" s="10" t="n">
        <f aca="true">INDIRECT("ECSEARRAY!$F"&amp;($J2+361))</f>
        <v>3</v>
      </c>
      <c r="Y2" s="10" t="n">
        <f aca="true">INDIRECT("ECSEARRAY!$G"&amp;($J2+361))</f>
        <v>45</v>
      </c>
      <c r="Z2" s="10" t="n">
        <f aca="true">INDIRECT("ECSEARRAY!$F"&amp;($J2+541))</f>
        <v>5</v>
      </c>
      <c r="AA2" s="10" t="n">
        <f aca="true">INDIRECT("ECSEARRAY!$G"&amp;($J2+541))</f>
        <v>32</v>
      </c>
    </row>
    <row r="3" customFormat="false" ht="26.25" hidden="false" customHeight="false" outlineLevel="0" collapsed="false">
      <c r="A3" s="10" t="n">
        <v>2</v>
      </c>
      <c r="B3" s="10" t="s">
        <v>10</v>
      </c>
      <c r="C3" s="10" t="n">
        <f aca="true">INDIRECT("Baseboard!$C"&amp;($A3+1))</f>
        <v>2</v>
      </c>
      <c r="D3" s="10" t="n">
        <f aca="true">INDIRECT("Baseboard!$D"&amp;($A3+1))</f>
        <v>2</v>
      </c>
      <c r="E3" s="10" t="n">
        <f aca="true">INDIRECT("Baseboard!$E"&amp;($A3+1))</f>
        <v>37</v>
      </c>
      <c r="F3" s="10" t="str">
        <f aca="true">INDIRECT("FEB!$D"&amp;(40*($D3-1)+$E3+1))</f>
        <v>in34</v>
      </c>
      <c r="G3" s="10" t="n">
        <f aca="true">INDIRECT("FEB!$E"&amp;(40*($D3-1)+$E3+1))</f>
        <v>4</v>
      </c>
      <c r="H3" s="10" t="n">
        <f aca="true">INDIRECT("FEB!$F"&amp;(40*($D3-1)+$E3+1))</f>
        <v>6</v>
      </c>
      <c r="I3" s="10" t="n">
        <f aca="true">INDIRECT("FEB!$A"&amp;(40*($D3-1)+$E3+1))</f>
        <v>69</v>
      </c>
      <c r="J3" s="10" t="n">
        <f aca="true">INDIRECT("BackBoard!$C"&amp;(100*($C3-1)+$I3+1))</f>
        <v>101</v>
      </c>
      <c r="K3" s="10" t="n">
        <f aca="true">INDIRECT("ECSEARRAY!$C"&amp;($J3+1))</f>
        <v>0</v>
      </c>
      <c r="L3" s="10" t="str">
        <f aca="true">INDIRECT("ECSEARRAY!$D"&amp;($J3+1))</f>
        <v>H23</v>
      </c>
      <c r="M3" s="10" t="n">
        <f aca="true">INDIRECT("ECSEARRAY!$C"&amp;($J3+181))</f>
        <v>1</v>
      </c>
      <c r="N3" s="10" t="str">
        <f aca="true">INDIRECT("ECSEARRAY!$D"&amp;($J3+181))</f>
        <v>R22</v>
      </c>
      <c r="O3" s="10" t="n">
        <f aca="true">INDIRECT("ECSEARRAY!$C"&amp;($J3+361))</f>
        <v>1</v>
      </c>
      <c r="P3" s="10" t="str">
        <f aca="true">INDIRECT("ECSEARRAY!$D"&amp;($J3+361))</f>
        <v>C14</v>
      </c>
      <c r="Q3" s="10" t="n">
        <f aca="true">INDIRECT("ECSEARRAY!$C"&amp;($J3+541))</f>
        <v>2</v>
      </c>
      <c r="R3" s="10" t="str">
        <f aca="true">INDIRECT("ECSEARRAY!$D"&amp;($J3+541))</f>
        <v>A22</v>
      </c>
      <c r="S3" s="10"/>
      <c r="T3" s="10" t="n">
        <f aca="true">INDIRECT("ECSEARRAY!$F"&amp;($J3+1))</f>
        <v>1</v>
      </c>
      <c r="U3" s="10" t="n">
        <f aca="true">INDIRECT("ECSEARRAY!$G"&amp;($J3+1))</f>
        <v>26</v>
      </c>
      <c r="V3" s="10" t="n">
        <f aca="true">INDIRECT("ECSEARRAY!$F"&amp;($J3+181))</f>
        <v>2</v>
      </c>
      <c r="W3" s="10" t="n">
        <f aca="true">INDIRECT("ECSEARRAY!$G"&amp;($J3+181))</f>
        <v>73</v>
      </c>
      <c r="X3" s="10" t="n">
        <f aca="true">INDIRECT("ECSEARRAY!$F"&amp;($J3+361))</f>
        <v>3</v>
      </c>
      <c r="Y3" s="10" t="n">
        <f aca="true">INDIRECT("ECSEARRAY!$G"&amp;($J3+361))</f>
        <v>55</v>
      </c>
      <c r="Z3" s="10" t="n">
        <f aca="true">INDIRECT("ECSEARRAY!$F"&amp;($J3+541))</f>
        <v>5</v>
      </c>
      <c r="AA3" s="10" t="n">
        <f aca="true">INDIRECT("ECSEARRAY!$G"&amp;($J3+541))</f>
        <v>42</v>
      </c>
    </row>
    <row r="4" customFormat="false" ht="26.25" hidden="false" customHeight="false" outlineLevel="0" collapsed="false">
      <c r="A4" s="10" t="n">
        <v>3</v>
      </c>
      <c r="B4" s="10" t="s">
        <v>10</v>
      </c>
      <c r="C4" s="10" t="n">
        <f aca="true">INDIRECT("Baseboard!$C"&amp;($A4+1))</f>
        <v>2</v>
      </c>
      <c r="D4" s="10" t="n">
        <f aca="true">INDIRECT("Baseboard!$D"&amp;($A4+1))</f>
        <v>2</v>
      </c>
      <c r="E4" s="10" t="n">
        <f aca="true">INDIRECT("Baseboard!$E"&amp;($A4+1))</f>
        <v>40</v>
      </c>
      <c r="F4" s="10" t="str">
        <f aca="true">INDIRECT("FEB!$D"&amp;(40*($D4-1)+$E4+1))</f>
        <v>in33</v>
      </c>
      <c r="G4" s="10" t="n">
        <f aca="true">INDIRECT("FEB!$E"&amp;(40*($D4-1)+$E4+1))</f>
        <v>5</v>
      </c>
      <c r="H4" s="10" t="n">
        <f aca="true">INDIRECT("FEB!$F"&amp;(40*($D4-1)+$E4+1))</f>
        <v>0</v>
      </c>
      <c r="I4" s="10" t="n">
        <f aca="true">INDIRECT("FEB!$A"&amp;(40*($D4-1)+$E4+1))</f>
        <v>68</v>
      </c>
      <c r="J4" s="10" t="n">
        <f aca="true">INDIRECT("BackBoard!$C"&amp;(100*($C4-1)+$I4+1))</f>
        <v>96</v>
      </c>
      <c r="K4" s="10" t="n">
        <f aca="true">INDIRECT("ECSEARRAY!$C"&amp;($J4+1))</f>
        <v>0</v>
      </c>
      <c r="L4" s="10" t="str">
        <f aca="true">INDIRECT("ECSEARRAY!$D"&amp;($J4+1))</f>
        <v>G26</v>
      </c>
      <c r="M4" s="10" t="n">
        <f aca="true">INDIRECT("ECSEARRAY!$C"&amp;($J4+181))</f>
        <v>1</v>
      </c>
      <c r="N4" s="10" t="str">
        <f aca="true">INDIRECT("ECSEARRAY!$D"&amp;($J4+181))</f>
        <v>T24</v>
      </c>
      <c r="O4" s="10" t="n">
        <f aca="true">INDIRECT("ECSEARRAY!$C"&amp;($J4+361))</f>
        <v>1</v>
      </c>
      <c r="P4" s="10" t="str">
        <f aca="true">INDIRECT("ECSEARRAY!$D"&amp;($J4+361))</f>
        <v>A12</v>
      </c>
      <c r="Q4" s="10" t="n">
        <f aca="true">INDIRECT("ECSEARRAY!$C"&amp;($J4+541))</f>
        <v>2</v>
      </c>
      <c r="R4" s="10" t="str">
        <f aca="true">INDIRECT("ECSEARRAY!$D"&amp;($J4+541))</f>
        <v>B21</v>
      </c>
      <c r="S4" s="10"/>
      <c r="T4" s="10" t="n">
        <f aca="true">INDIRECT("ECSEARRAY!$F"&amp;($J4+1))</f>
        <v>1</v>
      </c>
      <c r="U4" s="10" t="n">
        <f aca="true">INDIRECT("ECSEARRAY!$G"&amp;($J4+1))</f>
        <v>21</v>
      </c>
      <c r="V4" s="10" t="n">
        <f aca="true">INDIRECT("ECSEARRAY!$F"&amp;($J4+181))</f>
        <v>2</v>
      </c>
      <c r="W4" s="10" t="n">
        <f aca="true">INDIRECT("ECSEARRAY!$G"&amp;($J4+181))</f>
        <v>71</v>
      </c>
      <c r="X4" s="10" t="n">
        <f aca="true">INDIRECT("ECSEARRAY!$F"&amp;($J4+361))</f>
        <v>3</v>
      </c>
      <c r="Y4" s="10" t="n">
        <f aca="true">INDIRECT("ECSEARRAY!$G"&amp;($J4+361))</f>
        <v>44</v>
      </c>
      <c r="Z4" s="10" t="n">
        <f aca="true">INDIRECT("ECSEARRAY!$F"&amp;($J4+541))</f>
        <v>5</v>
      </c>
      <c r="AA4" s="10" t="n">
        <f aca="true">INDIRECT("ECSEARRAY!$G"&amp;($J4+541))</f>
        <v>31</v>
      </c>
    </row>
    <row r="5" customFormat="false" ht="26.25" hidden="false" customHeight="false" outlineLevel="0" collapsed="false">
      <c r="A5" s="10" t="n">
        <v>4</v>
      </c>
      <c r="B5" s="10" t="s">
        <v>10</v>
      </c>
      <c r="C5" s="10" t="n">
        <f aca="true">INDIRECT("Baseboard!$C"&amp;($A5+1))</f>
        <v>2</v>
      </c>
      <c r="D5" s="10" t="n">
        <f aca="true">INDIRECT("Baseboard!$D"&amp;($A5+1))</f>
        <v>2</v>
      </c>
      <c r="E5" s="10" t="n">
        <f aca="true">INDIRECT("Baseboard!$E"&amp;($A5+1))</f>
        <v>38</v>
      </c>
      <c r="F5" s="10" t="str">
        <f aca="true">INDIRECT("FEB!$D"&amp;(40*($D5-1)+$E5+1))</f>
        <v>in35</v>
      </c>
      <c r="G5" s="10" t="n">
        <f aca="true">INDIRECT("FEB!$E"&amp;(40*($D5-1)+$E5+1))</f>
        <v>5</v>
      </c>
      <c r="H5" s="10" t="n">
        <f aca="true">INDIRECT("FEB!$F"&amp;(40*($D5-1)+$E5+1))</f>
        <v>1</v>
      </c>
      <c r="I5" s="10" t="n">
        <f aca="true">INDIRECT("FEB!$A"&amp;(40*($D5-1)+$E5+1))</f>
        <v>70</v>
      </c>
      <c r="J5" s="10" t="n">
        <f aca="true">INDIRECT("BackBoard!$C"&amp;(100*($C5-1)+$I5+1))</f>
        <v>102</v>
      </c>
      <c r="K5" s="10" t="n">
        <f aca="true">INDIRECT("ECSEARRAY!$C"&amp;($J5+1))</f>
        <v>0</v>
      </c>
      <c r="L5" s="10" t="str">
        <f aca="true">INDIRECT("ECSEARRAY!$D"&amp;($J5+1))</f>
        <v>H24</v>
      </c>
      <c r="M5" s="10" t="n">
        <f aca="true">INDIRECT("ECSEARRAY!$C"&amp;($J5+181))</f>
        <v>1</v>
      </c>
      <c r="N5" s="10" t="str">
        <f aca="true">INDIRECT("ECSEARRAY!$D"&amp;($J5+181))</f>
        <v>T23</v>
      </c>
      <c r="O5" s="10" t="n">
        <f aca="true">INDIRECT("ECSEARRAY!$C"&amp;($J5+361))</f>
        <v>1</v>
      </c>
      <c r="P5" s="10" t="str">
        <f aca="true">INDIRECT("ECSEARRAY!$D"&amp;($J5+361))</f>
        <v>C13</v>
      </c>
      <c r="Q5" s="10" t="n">
        <f aca="true">INDIRECT("ECSEARRAY!$C"&amp;($J5+541))</f>
        <v>2</v>
      </c>
      <c r="R5" s="10" t="str">
        <f aca="true">INDIRECT("ECSEARRAY!$D"&amp;($J5+541))</f>
        <v>D21</v>
      </c>
      <c r="S5" s="10"/>
      <c r="T5" s="10" t="n">
        <f aca="true">INDIRECT("ECSEARRAY!$F"&amp;($J5+1))</f>
        <v>1</v>
      </c>
      <c r="U5" s="10" t="n">
        <f aca="true">INDIRECT("ECSEARRAY!$G"&amp;($J5+1))</f>
        <v>27</v>
      </c>
      <c r="V5" s="10" t="n">
        <f aca="true">INDIRECT("ECSEARRAY!$F"&amp;($J5+181))</f>
        <v>2</v>
      </c>
      <c r="W5" s="10" t="n">
        <f aca="true">INDIRECT("ECSEARRAY!$G"&amp;($J5+181))</f>
        <v>66</v>
      </c>
      <c r="X5" s="10" t="n">
        <f aca="true">INDIRECT("ECSEARRAY!$F"&amp;($J5+361))</f>
        <v>3</v>
      </c>
      <c r="Y5" s="10" t="n">
        <f aca="true">INDIRECT("ECSEARRAY!$G"&amp;($J5+361))</f>
        <v>54</v>
      </c>
      <c r="Z5" s="10" t="n">
        <f aca="true">INDIRECT("ECSEARRAY!$F"&amp;($J5+541))</f>
        <v>5</v>
      </c>
      <c r="AA5" s="10" t="n">
        <f aca="true">INDIRECT("ECSEARRAY!$G"&amp;($J5+541))</f>
        <v>36</v>
      </c>
    </row>
    <row r="6" customFormat="false" ht="26.25" hidden="false" customHeight="false" outlineLevel="0" collapsed="false">
      <c r="A6" s="17" t="n">
        <v>5</v>
      </c>
      <c r="B6" s="17" t="s">
        <v>10</v>
      </c>
      <c r="C6" s="17" t="n">
        <f aca="true">INDIRECT("Baseboard!$C"&amp;($A6+1))</f>
        <v>1</v>
      </c>
      <c r="D6" s="17" t="n">
        <f aca="true">INDIRECT("Baseboard!$D"&amp;($A6+1))</f>
        <v>2</v>
      </c>
      <c r="E6" s="17" t="n">
        <f aca="true">INDIRECT("Baseboard!$E"&amp;($A6+1))</f>
        <v>37</v>
      </c>
      <c r="F6" s="17" t="str">
        <f aca="true">INDIRECT("FEB!$D"&amp;(40*($D6-1)+$E6+1))</f>
        <v>in34</v>
      </c>
      <c r="G6" s="17" t="n">
        <f aca="true">INDIRECT("FEB!$E"&amp;(40*($D6-1)+$E6+1))</f>
        <v>4</v>
      </c>
      <c r="H6" s="17" t="n">
        <f aca="true">INDIRECT("FEB!$F"&amp;(40*($D6-1)+$E6+1))</f>
        <v>6</v>
      </c>
      <c r="I6" s="17" t="n">
        <f aca="true">INDIRECT("FEB!$A"&amp;(40*($D6-1)+$E6+1))</f>
        <v>69</v>
      </c>
      <c r="J6" s="17" t="n">
        <f aca="true">INDIRECT("BackBoard!$C"&amp;(100*($C6-1)+$I6+1))</f>
        <v>97</v>
      </c>
      <c r="K6" s="17" t="n">
        <f aca="true">INDIRECT("ECSEARRAY!$C"&amp;($J6+1))</f>
        <v>0</v>
      </c>
      <c r="L6" s="17" t="str">
        <f aca="true">INDIRECT("ECSEARRAY!$D"&amp;($J6+1))</f>
        <v>K18</v>
      </c>
      <c r="M6" s="17" t="n">
        <f aca="true">INDIRECT("ECSEARRAY!$C"&amp;($J6+181))</f>
        <v>1</v>
      </c>
      <c r="N6" s="17" t="str">
        <f aca="true">INDIRECT("ECSEARRAY!$D"&amp;($J6+181))</f>
        <v>P18</v>
      </c>
      <c r="O6" s="17" t="n">
        <f aca="true">INDIRECT("ECSEARRAY!$C"&amp;($J6+361))</f>
        <v>1</v>
      </c>
      <c r="P6" s="17" t="str">
        <f aca="true">INDIRECT("ECSEARRAY!$D"&amp;($J6+361))</f>
        <v>G14</v>
      </c>
      <c r="Q6" s="17" t="n">
        <f aca="true">INDIRECT("ECSEARRAY!$C"&amp;($J6+541))</f>
        <v>2</v>
      </c>
      <c r="R6" s="17" t="str">
        <f aca="true">INDIRECT("ECSEARRAY!$D"&amp;($J6+541))</f>
        <v>G24</v>
      </c>
      <c r="S6" s="17"/>
      <c r="T6" s="17" t="n">
        <f aca="true">INDIRECT("ECSEARRAY!$F"&amp;($J6+1))</f>
        <v>0</v>
      </c>
      <c r="U6" s="17" t="n">
        <f aca="true">INDIRECT("ECSEARRAY!$G"&amp;($J6+1))</f>
        <v>2</v>
      </c>
      <c r="V6" s="17" t="n">
        <f aca="true">INDIRECT("ECSEARRAY!$F"&amp;($J6+181))</f>
        <v>2</v>
      </c>
      <c r="W6" s="17" t="n">
        <f aca="true">INDIRECT("ECSEARRAY!$G"&amp;($J6+181))</f>
        <v>52</v>
      </c>
      <c r="X6" s="17" t="n">
        <f aca="true">INDIRECT("ECSEARRAY!$F"&amp;($J6+361))</f>
        <v>3</v>
      </c>
      <c r="Y6" s="17" t="n">
        <f aca="true">INDIRECT("ECSEARRAY!$G"&amp;($J6+361))</f>
        <v>79</v>
      </c>
      <c r="Z6" s="17" t="n">
        <f aca="true">INDIRECT("ECSEARRAY!$F"&amp;($J6+541))</f>
        <v>5</v>
      </c>
      <c r="AA6" s="17" t="n">
        <f aca="true">INDIRECT("ECSEARRAY!$G"&amp;($J6+541))</f>
        <v>84</v>
      </c>
    </row>
    <row r="7" customFormat="false" ht="26.25" hidden="false" customHeight="false" outlineLevel="0" collapsed="false">
      <c r="A7" s="17" t="n">
        <v>6</v>
      </c>
      <c r="B7" s="17" t="s">
        <v>10</v>
      </c>
      <c r="C7" s="17" t="n">
        <f aca="true">INDIRECT("Baseboard!$C"&amp;($A7+1))</f>
        <v>1</v>
      </c>
      <c r="D7" s="17" t="n">
        <f aca="true">INDIRECT("Baseboard!$D"&amp;($A7+1))</f>
        <v>2</v>
      </c>
      <c r="E7" s="17" t="n">
        <f aca="true">INDIRECT("Baseboard!$E"&amp;($A7+1))</f>
        <v>39</v>
      </c>
      <c r="F7" s="17" t="str">
        <f aca="true">INDIRECT("FEB!$D"&amp;(40*($D7-1)+$E7+1))</f>
        <v>in32</v>
      </c>
      <c r="G7" s="17" t="n">
        <f aca="true">INDIRECT("FEB!$E"&amp;(40*($D7-1)+$E7+1))</f>
        <v>4</v>
      </c>
      <c r="H7" s="17" t="n">
        <f aca="true">INDIRECT("FEB!$F"&amp;(40*($D7-1)+$E7+1))</f>
        <v>7</v>
      </c>
      <c r="I7" s="17" t="n">
        <f aca="true">INDIRECT("FEB!$A"&amp;(40*($D7-1)+$E7+1))</f>
        <v>67</v>
      </c>
      <c r="J7" s="17" t="n">
        <f aca="true">INDIRECT("BackBoard!$C"&amp;(100*($C7-1)+$I7+1))</f>
        <v>91</v>
      </c>
      <c r="K7" s="17" t="n">
        <f aca="true">INDIRECT("ECSEARRAY!$C"&amp;($J7+1))</f>
        <v>0</v>
      </c>
      <c r="L7" s="17" t="str">
        <f aca="true">INDIRECT("ECSEARRAY!$D"&amp;($J7+1))</f>
        <v>H22</v>
      </c>
      <c r="M7" s="17" t="n">
        <f aca="true">INDIRECT("ECSEARRAY!$C"&amp;($J7+181))</f>
        <v>1</v>
      </c>
      <c r="N7" s="17" t="str">
        <f aca="true">INDIRECT("ECSEARRAY!$D"&amp;($J7+181))</f>
        <v>R20</v>
      </c>
      <c r="O7" s="17" t="n">
        <f aca="true">INDIRECT("ECSEARRAY!$C"&amp;($J7+361))</f>
        <v>1</v>
      </c>
      <c r="P7" s="17" t="str">
        <f aca="true">INDIRECT("ECSEARRAY!$D"&amp;($J7+361))</f>
        <v>F13</v>
      </c>
      <c r="Q7" s="17" t="n">
        <f aca="true">INDIRECT("ECSEARRAY!$C"&amp;($J7+541))</f>
        <v>2</v>
      </c>
      <c r="R7" s="17" t="str">
        <f aca="true">INDIRECT("ECSEARRAY!$D"&amp;($J7+541))</f>
        <v>F22</v>
      </c>
      <c r="S7" s="17"/>
      <c r="T7" s="17" t="n">
        <f aca="true">INDIRECT("ECSEARRAY!$F"&amp;($J7+1))</f>
        <v>1</v>
      </c>
      <c r="U7" s="17" t="n">
        <f aca="true">INDIRECT("ECSEARRAY!$G"&amp;($J7+1))</f>
        <v>80</v>
      </c>
      <c r="V7" s="17" t="n">
        <f aca="true">INDIRECT("ECSEARRAY!$F"&amp;($J7+181))</f>
        <v>2</v>
      </c>
      <c r="W7" s="17" t="n">
        <f aca="true">INDIRECT("ECSEARRAY!$G"&amp;($J7+181))</f>
        <v>68</v>
      </c>
      <c r="X7" s="17" t="n">
        <f aca="true">INDIRECT("ECSEARRAY!$F"&amp;($J7+361))</f>
        <v>3</v>
      </c>
      <c r="Y7" s="17" t="n">
        <f aca="true">INDIRECT("ECSEARRAY!$G"&amp;($J7+361))</f>
        <v>69</v>
      </c>
      <c r="Z7" s="17" t="n">
        <f aca="true">INDIRECT("ECSEARRAY!$F"&amp;($J7+541))</f>
        <v>5</v>
      </c>
      <c r="AA7" s="17" t="n">
        <f aca="true">INDIRECT("ECSEARRAY!$G"&amp;($J7+541))</f>
        <v>85</v>
      </c>
    </row>
    <row r="8" customFormat="false" ht="26.25" hidden="false" customHeight="false" outlineLevel="0" collapsed="false">
      <c r="A8" s="17" t="n">
        <v>7</v>
      </c>
      <c r="B8" s="17" t="s">
        <v>10</v>
      </c>
      <c r="C8" s="17" t="n">
        <f aca="true">INDIRECT("Baseboard!$C"&amp;($A8+1))</f>
        <v>1</v>
      </c>
      <c r="D8" s="17" t="n">
        <f aca="true">INDIRECT("Baseboard!$D"&amp;($A8+1))</f>
        <v>2</v>
      </c>
      <c r="E8" s="17" t="n">
        <f aca="true">INDIRECT("Baseboard!$E"&amp;($A8+1))</f>
        <v>38</v>
      </c>
      <c r="F8" s="17" t="str">
        <f aca="true">INDIRECT("FEB!$D"&amp;(40*($D8-1)+$E8+1))</f>
        <v>in35</v>
      </c>
      <c r="G8" s="17" t="n">
        <f aca="true">INDIRECT("FEB!$E"&amp;(40*($D8-1)+$E8+1))</f>
        <v>5</v>
      </c>
      <c r="H8" s="17" t="n">
        <f aca="true">INDIRECT("FEB!$F"&amp;(40*($D8-1)+$E8+1))</f>
        <v>1</v>
      </c>
      <c r="I8" s="17" t="n">
        <f aca="true">INDIRECT("FEB!$A"&amp;(40*($D8-1)+$E8+1))</f>
        <v>70</v>
      </c>
      <c r="J8" s="17" t="n">
        <f aca="true">INDIRECT("BackBoard!$C"&amp;(100*($C8-1)+$I8+1))</f>
        <v>98</v>
      </c>
      <c r="K8" s="17" t="n">
        <f aca="true">INDIRECT("ECSEARRAY!$C"&amp;($J8+1))</f>
        <v>0</v>
      </c>
      <c r="L8" s="17" t="str">
        <f aca="true">INDIRECT("ECSEARRAY!$D"&amp;($J8+1))</f>
        <v>H21</v>
      </c>
      <c r="M8" s="17" t="n">
        <f aca="true">INDIRECT("ECSEARRAY!$C"&amp;($J8+181))</f>
        <v>1</v>
      </c>
      <c r="N8" s="17" t="str">
        <f aca="true">INDIRECT("ECSEARRAY!$D"&amp;($J8+181))</f>
        <v>P19</v>
      </c>
      <c r="O8" s="17" t="n">
        <f aca="true">INDIRECT("ECSEARRAY!$C"&amp;($J8+361))</f>
        <v>1</v>
      </c>
      <c r="P8" s="17" t="str">
        <f aca="true">INDIRECT("ECSEARRAY!$D"&amp;($J8+361))</f>
        <v>G12</v>
      </c>
      <c r="Q8" s="17" t="n">
        <f aca="true">INDIRECT("ECSEARRAY!$C"&amp;($J8+541))</f>
        <v>2</v>
      </c>
      <c r="R8" s="17" t="str">
        <f aca="true">INDIRECT("ECSEARRAY!$D"&amp;($J8+541))</f>
        <v>J18</v>
      </c>
      <c r="S8" s="17"/>
      <c r="T8" s="17" t="n">
        <f aca="true">INDIRECT("ECSEARRAY!$F"&amp;($J8+1))</f>
        <v>1</v>
      </c>
      <c r="U8" s="17" t="n">
        <f aca="true">INDIRECT("ECSEARRAY!$G"&amp;($J8+1))</f>
        <v>83</v>
      </c>
      <c r="V8" s="17" t="n">
        <f aca="true">INDIRECT("ECSEARRAY!$F"&amp;($J8+181))</f>
        <v>2</v>
      </c>
      <c r="W8" s="17" t="n">
        <f aca="true">INDIRECT("ECSEARRAY!$G"&amp;($J8+181))</f>
        <v>83</v>
      </c>
      <c r="X8" s="17" t="n">
        <f aca="true">INDIRECT("ECSEARRAY!$F"&amp;($J8+361))</f>
        <v>3</v>
      </c>
      <c r="Y8" s="17" t="n">
        <f aca="true">INDIRECT("ECSEARRAY!$G"&amp;($J8+361))</f>
        <v>68</v>
      </c>
      <c r="Z8" s="17" t="n">
        <f aca="true">INDIRECT("ECSEARRAY!$F"&amp;($J8+541))</f>
        <v>4</v>
      </c>
      <c r="AA8" s="17" t="n">
        <f aca="true">INDIRECT("ECSEARRAY!$G"&amp;($J8+541))</f>
        <v>11</v>
      </c>
    </row>
    <row r="9" customFormat="false" ht="26.25" hidden="false" customHeight="false" outlineLevel="0" collapsed="false">
      <c r="A9" s="17" t="n">
        <v>8</v>
      </c>
      <c r="B9" s="17" t="s">
        <v>10</v>
      </c>
      <c r="C9" s="17" t="n">
        <f aca="true">INDIRECT("Baseboard!$C"&amp;($A9+1))</f>
        <v>1</v>
      </c>
      <c r="D9" s="17" t="n">
        <f aca="true">INDIRECT("Baseboard!$D"&amp;($A9+1))</f>
        <v>2</v>
      </c>
      <c r="E9" s="17" t="n">
        <f aca="true">INDIRECT("Baseboard!$E"&amp;($A9+1))</f>
        <v>40</v>
      </c>
      <c r="F9" s="17" t="str">
        <f aca="true">INDIRECT("FEB!$D"&amp;(40*($D9-1)+$E9+1))</f>
        <v>in33</v>
      </c>
      <c r="G9" s="17" t="n">
        <f aca="true">INDIRECT("FEB!$E"&amp;(40*($D9-1)+$E9+1))</f>
        <v>5</v>
      </c>
      <c r="H9" s="17" t="n">
        <f aca="true">INDIRECT("FEB!$F"&amp;(40*($D9-1)+$E9+1))</f>
        <v>0</v>
      </c>
      <c r="I9" s="17" t="n">
        <f aca="true">INDIRECT("FEB!$A"&amp;(40*($D9-1)+$E9+1))</f>
        <v>68</v>
      </c>
      <c r="J9" s="17" t="n">
        <f aca="true">INDIRECT("BackBoard!$C"&amp;(100*($C9-1)+$I9+1))</f>
        <v>92</v>
      </c>
      <c r="K9" s="17" t="n">
        <f aca="true">INDIRECT("ECSEARRAY!$C"&amp;($J9+1))</f>
        <v>0</v>
      </c>
      <c r="L9" s="17" t="str">
        <f aca="true">INDIRECT("ECSEARRAY!$D"&amp;($J9+1))</f>
        <v>J19</v>
      </c>
      <c r="M9" s="17" t="n">
        <f aca="true">INDIRECT("ECSEARRAY!$C"&amp;($J9+181))</f>
        <v>1</v>
      </c>
      <c r="N9" s="17" t="str">
        <f aca="true">INDIRECT("ECSEARRAY!$D"&amp;($J9+181))</f>
        <v>R21</v>
      </c>
      <c r="O9" s="17" t="n">
        <f aca="true">INDIRECT("ECSEARRAY!$C"&amp;($J9+361))</f>
        <v>1</v>
      </c>
      <c r="P9" s="17" t="str">
        <f aca="true">INDIRECT("ECSEARRAY!$D"&amp;($J9+361))</f>
        <v>F12</v>
      </c>
      <c r="Q9" s="17" t="n">
        <f aca="true">INDIRECT("ECSEARRAY!$C"&amp;($J9+541))</f>
        <v>2</v>
      </c>
      <c r="R9" s="17" t="str">
        <f aca="true">INDIRECT("ECSEARRAY!$D"&amp;($J9+541))</f>
        <v>K17</v>
      </c>
      <c r="S9" s="17"/>
      <c r="T9" s="17" t="n">
        <f aca="true">INDIRECT("ECSEARRAY!$F"&amp;($J9+1))</f>
        <v>0</v>
      </c>
      <c r="U9" s="17" t="n">
        <f aca="true">INDIRECT("ECSEARRAY!$G"&amp;($J9+1))</f>
        <v>10</v>
      </c>
      <c r="V9" s="17" t="n">
        <f aca="true">INDIRECT("ECSEARRAY!$F"&amp;($J9+181))</f>
        <v>2</v>
      </c>
      <c r="W9" s="17" t="n">
        <f aca="true">INDIRECT("ECSEARRAY!$G"&amp;($J9+181))</f>
        <v>75</v>
      </c>
      <c r="X9" s="17" t="n">
        <f aca="true">INDIRECT("ECSEARRAY!$F"&amp;($J9+361))</f>
        <v>3</v>
      </c>
      <c r="Y9" s="17" t="n">
        <f aca="true">INDIRECT("ECSEARRAY!$G"&amp;($J9+361))</f>
        <v>67</v>
      </c>
      <c r="Z9" s="17" t="n">
        <f aca="true">INDIRECT("ECSEARRAY!$F"&amp;($J9+541))</f>
        <v>4</v>
      </c>
      <c r="AA9" s="17" t="n">
        <f aca="true">INDIRECT("ECSEARRAY!$G"&amp;($J9+541))</f>
        <v>6</v>
      </c>
    </row>
    <row r="10" customFormat="false" ht="26.25" hidden="false" customHeight="false" outlineLevel="0" collapsed="false">
      <c r="A10" s="18" t="n">
        <v>9</v>
      </c>
      <c r="B10" s="18" t="s">
        <v>10</v>
      </c>
      <c r="C10" s="10" t="n">
        <f aca="true">INDIRECT("Baseboard!$C"&amp;($A10+1))</f>
        <v>2</v>
      </c>
      <c r="D10" s="10" t="n">
        <f aca="true">INDIRECT("Baseboard!$D"&amp;($A10+1))</f>
        <v>2</v>
      </c>
      <c r="E10" s="10" t="n">
        <f aca="true">INDIRECT("Baseboard!$E"&amp;($A10+1))</f>
        <v>35</v>
      </c>
      <c r="F10" s="10" t="str">
        <f aca="true">INDIRECT("FEB!$D"&amp;(40*($D10-1)+$E10+1))</f>
        <v>in36</v>
      </c>
      <c r="G10" s="10" t="n">
        <f aca="true">INDIRECT("FEB!$E"&amp;(40*($D10-1)+$E10+1))</f>
        <v>4</v>
      </c>
      <c r="H10" s="10" t="n">
        <f aca="true">INDIRECT("FEB!$F"&amp;(40*($D10-1)+$E10+1))</f>
        <v>5</v>
      </c>
      <c r="I10" s="10" t="n">
        <f aca="true">INDIRECT("FEB!$A"&amp;(40*($D10-1)+$E10+1))</f>
        <v>71</v>
      </c>
      <c r="J10" s="10" t="n">
        <f aca="true">INDIRECT("BackBoard!$C"&amp;(100*($C10-1)+$I10+1))</f>
        <v>107</v>
      </c>
      <c r="K10" s="10" t="n">
        <f aca="true">INDIRECT("ECSEARRAY!$C"&amp;($J10+1))</f>
        <v>0</v>
      </c>
      <c r="L10" s="10" t="str">
        <f aca="true">INDIRECT("ECSEARRAY!$D"&amp;($J10+1))</f>
        <v>J25</v>
      </c>
      <c r="M10" s="10" t="n">
        <f aca="true">INDIRECT("ECSEARRAY!$C"&amp;($J10+181))</f>
        <v>1</v>
      </c>
      <c r="N10" s="10" t="str">
        <f aca="true">INDIRECT("ECSEARRAY!$D"&amp;($J10+181))</f>
        <v>T20</v>
      </c>
      <c r="O10" s="10" t="n">
        <f aca="true">INDIRECT("ECSEARRAY!$C"&amp;($J10+361))</f>
        <v>1</v>
      </c>
      <c r="P10" s="10" t="str">
        <f aca="true">INDIRECT("ECSEARRAY!$D"&amp;($J10+361))</f>
        <v>B14</v>
      </c>
      <c r="Q10" s="10" t="n">
        <f aca="true">INDIRECT("ECSEARRAY!$C"&amp;($J10+541))</f>
        <v>2</v>
      </c>
      <c r="R10" s="10" t="str">
        <f aca="true">INDIRECT("ECSEARRAY!$D"&amp;($J10+541))</f>
        <v>C22</v>
      </c>
      <c r="S10" s="10"/>
      <c r="T10" s="10" t="n">
        <f aca="true">INDIRECT("ECSEARRAY!$F"&amp;($J10+1))</f>
        <v>1</v>
      </c>
      <c r="U10" s="10" t="n">
        <f aca="true">INDIRECT("ECSEARRAY!$G"&amp;($J10+1))</f>
        <v>28</v>
      </c>
      <c r="V10" s="10" t="n">
        <f aca="true">INDIRECT("ECSEARRAY!$F"&amp;($J10+181))</f>
        <v>2</v>
      </c>
      <c r="W10" s="10" t="n">
        <f aca="true">INDIRECT("ECSEARRAY!$G"&amp;($J10+181))</f>
        <v>69</v>
      </c>
      <c r="X10" s="10" t="n">
        <f aca="true">INDIRECT("ECSEARRAY!$F"&amp;($J10+361))</f>
        <v>3</v>
      </c>
      <c r="Y10" s="10" t="n">
        <f aca="true">INDIRECT("ECSEARRAY!$G"&amp;($J10+361))</f>
        <v>51</v>
      </c>
      <c r="Z10" s="10" t="n">
        <f aca="true">INDIRECT("ECSEARRAY!$F"&amp;($J10+541))</f>
        <v>5</v>
      </c>
      <c r="AA10" s="10" t="n">
        <f aca="true">INDIRECT("ECSEARRAY!$G"&amp;($J10+541))</f>
        <v>35</v>
      </c>
    </row>
    <row r="11" customFormat="false" ht="26.25" hidden="false" customHeight="false" outlineLevel="0" collapsed="false">
      <c r="A11" s="18" t="n">
        <v>10</v>
      </c>
      <c r="B11" s="18" t="s">
        <v>10</v>
      </c>
      <c r="C11" s="10" t="n">
        <f aca="true">INDIRECT("Baseboard!$C"&amp;($A11+1))</f>
        <v>2</v>
      </c>
      <c r="D11" s="10" t="n">
        <f aca="true">INDIRECT("Baseboard!$D"&amp;($A11+1))</f>
        <v>2</v>
      </c>
      <c r="E11" s="10" t="n">
        <f aca="true">INDIRECT("Baseboard!$E"&amp;($A11+1))</f>
        <v>33</v>
      </c>
      <c r="F11" s="10" t="str">
        <f aca="true">INDIRECT("FEB!$D"&amp;(40*($D11-1)+$E11+1))</f>
        <v>in38</v>
      </c>
      <c r="G11" s="10" t="n">
        <f aca="true">INDIRECT("FEB!$E"&amp;(40*($D11-1)+$E11+1))</f>
        <v>4</v>
      </c>
      <c r="H11" s="10" t="n">
        <f aca="true">INDIRECT("FEB!$F"&amp;(40*($D11-1)+$E11+1))</f>
        <v>4</v>
      </c>
      <c r="I11" s="10" t="n">
        <f aca="true">INDIRECT("FEB!$A"&amp;(40*($D11-1)+$E11+1))</f>
        <v>73</v>
      </c>
      <c r="J11" s="10" t="n">
        <f aca="true">INDIRECT("BackBoard!$C"&amp;(100*($C11-1)+$I11+1))</f>
        <v>113</v>
      </c>
      <c r="K11" s="10" t="n">
        <f aca="true">INDIRECT("ECSEARRAY!$C"&amp;($J11+1))</f>
        <v>0</v>
      </c>
      <c r="L11" s="10" t="str">
        <f aca="true">INDIRECT("ECSEARRAY!$D"&amp;($J11+1))</f>
        <v>K25</v>
      </c>
      <c r="M11" s="10" t="n">
        <f aca="true">INDIRECT("ECSEARRAY!$C"&amp;($J11+181))</f>
        <v>1</v>
      </c>
      <c r="N11" s="10" t="str">
        <f aca="true">INDIRECT("ECSEARRAY!$D"&amp;($J11+181))</f>
        <v>T19</v>
      </c>
      <c r="O11" s="10" t="n">
        <f aca="true">INDIRECT("ECSEARRAY!$C"&amp;($J11+361))</f>
        <v>1</v>
      </c>
      <c r="P11" s="10" t="str">
        <f aca="true">INDIRECT("ECSEARRAY!$D"&amp;($J11+361))</f>
        <v>A15</v>
      </c>
      <c r="Q11" s="10" t="n">
        <f aca="true">INDIRECT("ECSEARRAY!$C"&amp;($J11+541))</f>
        <v>2</v>
      </c>
      <c r="R11" s="10" t="str">
        <f aca="true">INDIRECT("ECSEARRAY!$D"&amp;($J11+541))</f>
        <v>A24</v>
      </c>
      <c r="S11" s="10"/>
      <c r="T11" s="10" t="n">
        <f aca="true">INDIRECT("ECSEARRAY!$F"&amp;($J11+1))</f>
        <v>1</v>
      </c>
      <c r="U11" s="10" t="n">
        <f aca="true">INDIRECT("ECSEARRAY!$G"&amp;($J11+1))</f>
        <v>13</v>
      </c>
      <c r="V11" s="10" t="n">
        <f aca="true">INDIRECT("ECSEARRAY!$F"&amp;($J11+181))</f>
        <v>2</v>
      </c>
      <c r="W11" s="10" t="n">
        <f aca="true">INDIRECT("ECSEARRAY!$G"&amp;($J11+181))</f>
        <v>62</v>
      </c>
      <c r="X11" s="10" t="n">
        <f aca="true">INDIRECT("ECSEARRAY!$F"&amp;($J11+361))</f>
        <v>3</v>
      </c>
      <c r="Y11" s="10" t="n">
        <f aca="true">INDIRECT("ECSEARRAY!$G"&amp;($J11+361))</f>
        <v>46</v>
      </c>
      <c r="Z11" s="10" t="n">
        <f aca="true">INDIRECT("ECSEARRAY!$F"&amp;($J11+541))</f>
        <v>5</v>
      </c>
      <c r="AA11" s="10" t="n">
        <f aca="true">INDIRECT("ECSEARRAY!$G"&amp;($J11+541))</f>
        <v>39</v>
      </c>
    </row>
    <row r="12" customFormat="false" ht="26.25" hidden="false" customHeight="false" outlineLevel="0" collapsed="false">
      <c r="A12" s="18" t="n">
        <v>11</v>
      </c>
      <c r="B12" s="18" t="s">
        <v>10</v>
      </c>
      <c r="C12" s="10" t="n">
        <f aca="true">INDIRECT("Baseboard!$C"&amp;($A12+1))</f>
        <v>2</v>
      </c>
      <c r="D12" s="10" t="n">
        <f aca="true">INDIRECT("Baseboard!$D"&amp;($A12+1))</f>
        <v>2</v>
      </c>
      <c r="E12" s="10" t="n">
        <f aca="true">INDIRECT("Baseboard!$E"&amp;($A12+1))</f>
        <v>36</v>
      </c>
      <c r="F12" s="10" t="str">
        <f aca="true">INDIRECT("FEB!$D"&amp;(40*($D12-1)+$E12+1))</f>
        <v>in37</v>
      </c>
      <c r="G12" s="10" t="n">
        <f aca="true">INDIRECT("FEB!$E"&amp;(40*($D12-1)+$E12+1))</f>
        <v>5</v>
      </c>
      <c r="H12" s="10" t="n">
        <f aca="true">INDIRECT("FEB!$F"&amp;(40*($D12-1)+$E12+1))</f>
        <v>2</v>
      </c>
      <c r="I12" s="10" t="n">
        <f aca="true">INDIRECT("FEB!$A"&amp;(40*($D12-1)+$E12+1))</f>
        <v>72</v>
      </c>
      <c r="J12" s="10" t="n">
        <f aca="true">INDIRECT("BackBoard!$C"&amp;(100*($C12-1)+$I12+1))</f>
        <v>108</v>
      </c>
      <c r="K12" s="10" t="n">
        <f aca="true">INDIRECT("ECSEARRAY!$C"&amp;($J12+1))</f>
        <v>0</v>
      </c>
      <c r="L12" s="10" t="str">
        <f aca="true">INDIRECT("ECSEARRAY!$D"&amp;($J12+1))</f>
        <v>J26</v>
      </c>
      <c r="M12" s="10" t="n">
        <f aca="true">INDIRECT("ECSEARRAY!$C"&amp;($J12+181))</f>
        <v>1</v>
      </c>
      <c r="N12" s="10" t="str">
        <f aca="true">INDIRECT("ECSEARRAY!$D"&amp;($J12+181))</f>
        <v>T22</v>
      </c>
      <c r="O12" s="10" t="n">
        <f aca="true">INDIRECT("ECSEARRAY!$C"&amp;($J12+361))</f>
        <v>1</v>
      </c>
      <c r="P12" s="10" t="str">
        <f aca="true">INDIRECT("ECSEARRAY!$D"&amp;($J12+361))</f>
        <v>A14</v>
      </c>
      <c r="Q12" s="10" t="n">
        <f aca="true">INDIRECT("ECSEARRAY!$C"&amp;($J12+541))</f>
        <v>2</v>
      </c>
      <c r="R12" s="10" t="str">
        <f aca="true">INDIRECT("ECSEARRAY!$D"&amp;($J12+541))</f>
        <v>B22</v>
      </c>
      <c r="S12" s="10"/>
      <c r="T12" s="10" t="n">
        <f aca="true">INDIRECT("ECSEARRAY!$F"&amp;($J12+1))</f>
        <v>1</v>
      </c>
      <c r="U12" s="10" t="n">
        <f aca="true">INDIRECT("ECSEARRAY!$G"&amp;($J12+1))</f>
        <v>24</v>
      </c>
      <c r="V12" s="10" t="n">
        <f aca="true">INDIRECT("ECSEARRAY!$F"&amp;($J12+181))</f>
        <v>2</v>
      </c>
      <c r="W12" s="10" t="n">
        <f aca="true">INDIRECT("ECSEARRAY!$G"&amp;($J12+181))</f>
        <v>67</v>
      </c>
      <c r="X12" s="10" t="n">
        <f aca="true">INDIRECT("ECSEARRAY!$F"&amp;($J12+361))</f>
        <v>3</v>
      </c>
      <c r="Y12" s="10" t="n">
        <f aca="true">INDIRECT("ECSEARRAY!$G"&amp;($J12+361))</f>
        <v>50</v>
      </c>
      <c r="Z12" s="10" t="n">
        <f aca="true">INDIRECT("ECSEARRAY!$F"&amp;($J12+541))</f>
        <v>5</v>
      </c>
      <c r="AA12" s="10" t="n">
        <f aca="true">INDIRECT("ECSEARRAY!$G"&amp;($J12+541))</f>
        <v>43</v>
      </c>
    </row>
    <row r="13" customFormat="false" ht="26.25" hidden="false" customHeight="false" outlineLevel="0" collapsed="false">
      <c r="A13" s="18" t="n">
        <v>12</v>
      </c>
      <c r="B13" s="18" t="s">
        <v>10</v>
      </c>
      <c r="C13" s="10" t="n">
        <f aca="true">INDIRECT("Baseboard!$C"&amp;($A13+1))</f>
        <v>2</v>
      </c>
      <c r="D13" s="10" t="n">
        <f aca="true">INDIRECT("Baseboard!$D"&amp;($A13+1))</f>
        <v>2</v>
      </c>
      <c r="E13" s="10" t="n">
        <f aca="true">INDIRECT("Baseboard!$E"&amp;($A13+1))</f>
        <v>34</v>
      </c>
      <c r="F13" s="10" t="str">
        <f aca="true">INDIRECT("FEB!$D"&amp;(40*($D13-1)+$E13+1))</f>
        <v>in39</v>
      </c>
      <c r="G13" s="10" t="n">
        <f aca="true">INDIRECT("FEB!$E"&amp;(40*($D13-1)+$E13+1))</f>
        <v>5</v>
      </c>
      <c r="H13" s="10" t="n">
        <f aca="true">INDIRECT("FEB!$F"&amp;(40*($D13-1)+$E13+1))</f>
        <v>3</v>
      </c>
      <c r="I13" s="10" t="n">
        <f aca="true">INDIRECT("FEB!$A"&amp;(40*($D13-1)+$E13+1))</f>
        <v>74</v>
      </c>
      <c r="J13" s="10" t="n">
        <f aca="true">INDIRECT("BackBoard!$C"&amp;(100*($C13-1)+$I13+1))</f>
        <v>114</v>
      </c>
      <c r="K13" s="10" t="n">
        <f aca="true">INDIRECT("ECSEARRAY!$C"&amp;($J13+1))</f>
        <v>0</v>
      </c>
      <c r="L13" s="10" t="str">
        <f aca="true">INDIRECT("ECSEARRAY!$D"&amp;($J13+1))</f>
        <v>K26</v>
      </c>
      <c r="M13" s="10" t="n">
        <f aca="true">INDIRECT("ECSEARRAY!$C"&amp;($J13+181))</f>
        <v>1</v>
      </c>
      <c r="N13" s="10" t="str">
        <f aca="true">INDIRECT("ECSEARRAY!$D"&amp;($J13+181))</f>
        <v>U20</v>
      </c>
      <c r="O13" s="10" t="n">
        <f aca="true">INDIRECT("ECSEARRAY!$C"&amp;($J13+361))</f>
        <v>1</v>
      </c>
      <c r="P13" s="10" t="str">
        <f aca="true">INDIRECT("ECSEARRAY!$D"&amp;($J13+361))</f>
        <v>B15</v>
      </c>
      <c r="Q13" s="10" t="n">
        <f aca="true">INDIRECT("ECSEARRAY!$C"&amp;($J13+541))</f>
        <v>2</v>
      </c>
      <c r="R13" s="10" t="str">
        <f aca="true">INDIRECT("ECSEARRAY!$D"&amp;($J13+541))</f>
        <v>A23</v>
      </c>
      <c r="S13" s="10"/>
      <c r="T13" s="10" t="n">
        <f aca="true">INDIRECT("ECSEARRAY!$F"&amp;($J13+1))</f>
        <v>1</v>
      </c>
      <c r="U13" s="10" t="n">
        <f aca="true">INDIRECT("ECSEARRAY!$G"&amp;($J13+1))</f>
        <v>12</v>
      </c>
      <c r="V13" s="10" t="n">
        <f aca="true">INDIRECT("ECSEARRAY!$F"&amp;($J13+181))</f>
        <v>2</v>
      </c>
      <c r="W13" s="10" t="n">
        <f aca="true">INDIRECT("ECSEARRAY!$G"&amp;($J13+181))</f>
        <v>64</v>
      </c>
      <c r="X13" s="10" t="n">
        <f aca="true">INDIRECT("ECSEARRAY!$F"&amp;($J13+361))</f>
        <v>3</v>
      </c>
      <c r="Y13" s="10" t="n">
        <f aca="true">INDIRECT("ECSEARRAY!$G"&amp;($J13+361))</f>
        <v>47</v>
      </c>
      <c r="Z13" s="10" t="n">
        <f aca="true">INDIRECT("ECSEARRAY!$F"&amp;($J13+541))</f>
        <v>5</v>
      </c>
      <c r="AA13" s="10" t="n">
        <f aca="true">INDIRECT("ECSEARRAY!$G"&amp;($J13+541))</f>
        <v>40</v>
      </c>
    </row>
    <row r="14" customFormat="false" ht="26.25" hidden="false" customHeight="false" outlineLevel="0" collapsed="false">
      <c r="A14" s="17" t="n">
        <v>13</v>
      </c>
      <c r="B14" s="17" t="s">
        <v>10</v>
      </c>
      <c r="C14" s="17" t="n">
        <f aca="true">INDIRECT("Baseboard!$C"&amp;($A14+1))</f>
        <v>1</v>
      </c>
      <c r="D14" s="17" t="n">
        <f aca="true">INDIRECT("Baseboard!$D"&amp;($A14+1))</f>
        <v>2</v>
      </c>
      <c r="E14" s="17" t="n">
        <f aca="true">INDIRECT("Baseboard!$E"&amp;($A14+1))</f>
        <v>33</v>
      </c>
      <c r="F14" s="17" t="str">
        <f aca="true">INDIRECT("FEB!$D"&amp;(40*($D14-1)+$E14+1))</f>
        <v>in38</v>
      </c>
      <c r="G14" s="17" t="n">
        <f aca="true">INDIRECT("FEB!$E"&amp;(40*($D14-1)+$E14+1))</f>
        <v>4</v>
      </c>
      <c r="H14" s="17" t="n">
        <f aca="true">INDIRECT("FEB!$F"&amp;(40*($D14-1)+$E14+1))</f>
        <v>4</v>
      </c>
      <c r="I14" s="17" t="n">
        <f aca="true">INDIRECT("FEB!$A"&amp;(40*($D14-1)+$E14+1))</f>
        <v>73</v>
      </c>
      <c r="J14" s="17" t="n">
        <f aca="true">INDIRECT("BackBoard!$C"&amp;(100*($C14-1)+$I14+1))</f>
        <v>109</v>
      </c>
      <c r="K14" s="17" t="n">
        <f aca="true">INDIRECT("ECSEARRAY!$C"&amp;($J14+1))</f>
        <v>0</v>
      </c>
      <c r="L14" s="17" t="str">
        <f aca="true">INDIRECT("ECSEARRAY!$D"&amp;($J14+1))</f>
        <v>K21</v>
      </c>
      <c r="M14" s="17" t="n">
        <f aca="true">INDIRECT("ECSEARRAY!$C"&amp;($J14+181))</f>
        <v>1</v>
      </c>
      <c r="N14" s="17" t="str">
        <f aca="true">INDIRECT("ECSEARRAY!$D"&amp;($J14+181))</f>
        <v>P16</v>
      </c>
      <c r="O14" s="17" t="n">
        <f aca="true">INDIRECT("ECSEARRAY!$C"&amp;($J14+361))</f>
        <v>1</v>
      </c>
      <c r="P14" s="17" t="str">
        <f aca="true">INDIRECT("ECSEARRAY!$D"&amp;($J14+361))</f>
        <v>F15</v>
      </c>
      <c r="Q14" s="17" t="n">
        <f aca="true">INDIRECT("ECSEARRAY!$C"&amp;($J14+541))</f>
        <v>2</v>
      </c>
      <c r="R14" s="17" t="str">
        <f aca="true">INDIRECT("ECSEARRAY!$D"&amp;($J14+541))</f>
        <v>K18</v>
      </c>
      <c r="S14" s="17"/>
      <c r="T14" s="17" t="n">
        <f aca="true">INDIRECT("ECSEARRAY!$F"&amp;($J14+1))</f>
        <v>0</v>
      </c>
      <c r="U14" s="17" t="n">
        <f aca="true">INDIRECT("ECSEARRAY!$G"&amp;($J14+1))</f>
        <v>14</v>
      </c>
      <c r="V14" s="17" t="n">
        <f aca="true">INDIRECT("ECSEARRAY!$F"&amp;($J14+181))</f>
        <v>2</v>
      </c>
      <c r="W14" s="17" t="n">
        <f aca="true">INDIRECT("ECSEARRAY!$G"&amp;($J14+181))</f>
        <v>61</v>
      </c>
      <c r="X14" s="17" t="n">
        <f aca="true">INDIRECT("ECSEARRAY!$F"&amp;($J14+361))</f>
        <v>2</v>
      </c>
      <c r="Y14" s="17" t="n">
        <f aca="true">INDIRECT("ECSEARRAY!$G"&amp;($J14+361))</f>
        <v>34</v>
      </c>
      <c r="Z14" s="17" t="n">
        <f aca="true">INDIRECT("ECSEARRAY!$F"&amp;($J14+541))</f>
        <v>4</v>
      </c>
      <c r="AA14" s="17" t="n">
        <f aca="true">INDIRECT("ECSEARRAY!$G"&amp;($J14+541))</f>
        <v>2</v>
      </c>
    </row>
    <row r="15" customFormat="false" ht="26.25" hidden="false" customHeight="false" outlineLevel="0" collapsed="false">
      <c r="A15" s="17" t="n">
        <v>14</v>
      </c>
      <c r="B15" s="17" t="s">
        <v>10</v>
      </c>
      <c r="C15" s="17" t="n">
        <f aca="true">INDIRECT("Baseboard!$C"&amp;($A15+1))</f>
        <v>1</v>
      </c>
      <c r="D15" s="17" t="n">
        <f aca="true">INDIRECT("Baseboard!$D"&amp;($A15+1))</f>
        <v>2</v>
      </c>
      <c r="E15" s="17" t="n">
        <f aca="true">INDIRECT("Baseboard!$E"&amp;($A15+1))</f>
        <v>35</v>
      </c>
      <c r="F15" s="17" t="str">
        <f aca="true">INDIRECT("FEB!$D"&amp;(40*($D15-1)+$E15+1))</f>
        <v>in36</v>
      </c>
      <c r="G15" s="17" t="n">
        <f aca="true">INDIRECT("FEB!$E"&amp;(40*($D15-1)+$E15+1))</f>
        <v>4</v>
      </c>
      <c r="H15" s="17" t="n">
        <f aca="true">INDIRECT("FEB!$F"&amp;(40*($D15-1)+$E15+1))</f>
        <v>5</v>
      </c>
      <c r="I15" s="17" t="n">
        <f aca="true">INDIRECT("FEB!$A"&amp;(40*($D15-1)+$E15+1))</f>
        <v>71</v>
      </c>
      <c r="J15" s="17" t="n">
        <f aca="true">INDIRECT("BackBoard!$C"&amp;(100*($C15-1)+$I15+1))</f>
        <v>103</v>
      </c>
      <c r="K15" s="17" t="n">
        <f aca="true">INDIRECT("ECSEARRAY!$C"&amp;($J15+1))</f>
        <v>0</v>
      </c>
      <c r="L15" s="17" t="str">
        <f aca="true">INDIRECT("ECSEARRAY!$D"&amp;($J15+1))</f>
        <v>K22</v>
      </c>
      <c r="M15" s="17" t="n">
        <f aca="true">INDIRECT("ECSEARRAY!$C"&amp;($J15+181))</f>
        <v>1</v>
      </c>
      <c r="N15" s="17" t="str">
        <f aca="true">INDIRECT("ECSEARRAY!$D"&amp;($J15+181))</f>
        <v>N17</v>
      </c>
      <c r="O15" s="17" t="n">
        <f aca="true">INDIRECT("ECSEARRAY!$C"&amp;($J15+361))</f>
        <v>1</v>
      </c>
      <c r="P15" s="17" t="str">
        <f aca="true">INDIRECT("ECSEARRAY!$D"&amp;($J15+361))</f>
        <v>F14</v>
      </c>
      <c r="Q15" s="17" t="n">
        <f aca="true">INDIRECT("ECSEARRAY!$C"&amp;($J15+541))</f>
        <v>2</v>
      </c>
      <c r="R15" s="17" t="str">
        <f aca="true">INDIRECT("ECSEARRAY!$D"&amp;($J15+541))</f>
        <v>H22</v>
      </c>
      <c r="S15" s="17"/>
      <c r="T15" s="17" t="n">
        <f aca="true">INDIRECT("ECSEARRAY!$F"&amp;($J15+1))</f>
        <v>0</v>
      </c>
      <c r="U15" s="17" t="n">
        <f aca="true">INDIRECT("ECSEARRAY!$G"&amp;($J15+1))</f>
        <v>79</v>
      </c>
      <c r="V15" s="17" t="n">
        <f aca="true">INDIRECT("ECSEARRAY!$F"&amp;($J15+181))</f>
        <v>2</v>
      </c>
      <c r="W15" s="17" t="n">
        <f aca="true">INDIRECT("ECSEARRAY!$G"&amp;($J15+181))</f>
        <v>60</v>
      </c>
      <c r="X15" s="17" t="n">
        <f aca="true">INDIRECT("ECSEARRAY!$F"&amp;($J15+361))</f>
        <v>3</v>
      </c>
      <c r="Y15" s="17" t="n">
        <f aca="true">INDIRECT("ECSEARRAY!$G"&amp;($J15+361))</f>
        <v>70</v>
      </c>
      <c r="Z15" s="17" t="n">
        <f aca="true">INDIRECT("ECSEARRAY!$F"&amp;($J15+541))</f>
        <v>5</v>
      </c>
      <c r="AA15" s="17" t="n">
        <f aca="true">INDIRECT("ECSEARRAY!$G"&amp;($J15+541))</f>
        <v>80</v>
      </c>
    </row>
    <row r="16" customFormat="false" ht="26.25" hidden="false" customHeight="false" outlineLevel="0" collapsed="false">
      <c r="A16" s="17" t="n">
        <v>15</v>
      </c>
      <c r="B16" s="17" t="s">
        <v>10</v>
      </c>
      <c r="C16" s="17" t="n">
        <f aca="true">INDIRECT("Baseboard!$C"&amp;($A16+1))</f>
        <v>1</v>
      </c>
      <c r="D16" s="17" t="n">
        <f aca="true">INDIRECT("Baseboard!$D"&amp;($A16+1))</f>
        <v>2</v>
      </c>
      <c r="E16" s="17" t="n">
        <f aca="true">INDIRECT("Baseboard!$E"&amp;($A16+1))</f>
        <v>34</v>
      </c>
      <c r="F16" s="17" t="str">
        <f aca="true">INDIRECT("FEB!$D"&amp;(40*($D16-1)+$E16+1))</f>
        <v>in39</v>
      </c>
      <c r="G16" s="17" t="n">
        <f aca="true">INDIRECT("FEB!$E"&amp;(40*($D16-1)+$E16+1))</f>
        <v>5</v>
      </c>
      <c r="H16" s="17" t="n">
        <f aca="true">INDIRECT("FEB!$F"&amp;(40*($D16-1)+$E16+1))</f>
        <v>3</v>
      </c>
      <c r="I16" s="17" t="n">
        <f aca="true">INDIRECT("FEB!$A"&amp;(40*($D16-1)+$E16+1))</f>
        <v>74</v>
      </c>
      <c r="J16" s="17" t="n">
        <f aca="true">INDIRECT("BackBoard!$C"&amp;(100*($C16-1)+$I16+1))</f>
        <v>110</v>
      </c>
      <c r="K16" s="17" t="n">
        <f aca="true">INDIRECT("ECSEARRAY!$C"&amp;($J16+1))</f>
        <v>0</v>
      </c>
      <c r="L16" s="17" t="str">
        <f aca="true">INDIRECT("ECSEARRAY!$D"&amp;($J16+1))</f>
        <v>J20</v>
      </c>
      <c r="M16" s="17" t="n">
        <f aca="true">INDIRECT("ECSEARRAY!$C"&amp;($J16+181))</f>
        <v>1</v>
      </c>
      <c r="N16" s="17" t="str">
        <f aca="true">INDIRECT("ECSEARRAY!$D"&amp;($J16+181))</f>
        <v>R17</v>
      </c>
      <c r="O16" s="17" t="n">
        <f aca="true">INDIRECT("ECSEARRAY!$C"&amp;($J16+361))</f>
        <v>1</v>
      </c>
      <c r="P16" s="17" t="str">
        <f aca="true">INDIRECT("ECSEARRAY!$D"&amp;($J16+361))</f>
        <v>E15</v>
      </c>
      <c r="Q16" s="17" t="n">
        <f aca="true">INDIRECT("ECSEARRAY!$C"&amp;($J16+541))</f>
        <v>2</v>
      </c>
      <c r="R16" s="17" t="str">
        <f aca="true">INDIRECT("ECSEARRAY!$D"&amp;($J16+541))</f>
        <v>H21</v>
      </c>
      <c r="S16" s="17"/>
      <c r="T16" s="17" t="n">
        <f aca="true">INDIRECT("ECSEARRAY!$F"&amp;($J16+1))</f>
        <v>0</v>
      </c>
      <c r="U16" s="17" t="n">
        <f aca="true">INDIRECT("ECSEARRAY!$G"&amp;($J16+1))</f>
        <v>12</v>
      </c>
      <c r="V16" s="17" t="n">
        <f aca="true">INDIRECT("ECSEARRAY!$F"&amp;($J16+181))</f>
        <v>2</v>
      </c>
      <c r="W16" s="17" t="n">
        <f aca="true">INDIRECT("ECSEARRAY!$G"&amp;($J16+181))</f>
        <v>58</v>
      </c>
      <c r="X16" s="17" t="n">
        <f aca="true">INDIRECT("ECSEARRAY!$F"&amp;($J16+361))</f>
        <v>2</v>
      </c>
      <c r="Y16" s="17" t="n">
        <f aca="true">INDIRECT("ECSEARRAY!$G"&amp;($J16+361))</f>
        <v>31</v>
      </c>
      <c r="Z16" s="17" t="n">
        <f aca="true">INDIRECT("ECSEARRAY!$F"&amp;($J16+541))</f>
        <v>5</v>
      </c>
      <c r="AA16" s="17" t="n">
        <f aca="true">INDIRECT("ECSEARRAY!$G"&amp;($J16+541))</f>
        <v>83</v>
      </c>
    </row>
    <row r="17" customFormat="false" ht="26.25" hidden="false" customHeight="false" outlineLevel="0" collapsed="false">
      <c r="A17" s="17" t="n">
        <v>16</v>
      </c>
      <c r="B17" s="17" t="s">
        <v>10</v>
      </c>
      <c r="C17" s="17" t="n">
        <f aca="true">INDIRECT("Baseboard!$C"&amp;($A17+1))</f>
        <v>1</v>
      </c>
      <c r="D17" s="17" t="n">
        <f aca="true">INDIRECT("Baseboard!$D"&amp;($A17+1))</f>
        <v>2</v>
      </c>
      <c r="E17" s="17" t="n">
        <f aca="true">INDIRECT("Baseboard!$E"&amp;($A17+1))</f>
        <v>36</v>
      </c>
      <c r="F17" s="17" t="str">
        <f aca="true">INDIRECT("FEB!$D"&amp;(40*($D17-1)+$E17+1))</f>
        <v>in37</v>
      </c>
      <c r="G17" s="17" t="n">
        <f aca="true">INDIRECT("FEB!$E"&amp;(40*($D17-1)+$E17+1))</f>
        <v>5</v>
      </c>
      <c r="H17" s="17" t="n">
        <f aca="true">INDIRECT("FEB!$F"&amp;(40*($D17-1)+$E17+1))</f>
        <v>2</v>
      </c>
      <c r="I17" s="17" t="n">
        <f aca="true">INDIRECT("FEB!$A"&amp;(40*($D17-1)+$E17+1))</f>
        <v>72</v>
      </c>
      <c r="J17" s="17" t="n">
        <f aca="true">INDIRECT("BackBoard!$C"&amp;(100*($C17-1)+$I17+1))</f>
        <v>104</v>
      </c>
      <c r="K17" s="17" t="n">
        <f aca="true">INDIRECT("ECSEARRAY!$C"&amp;($J17+1))</f>
        <v>0</v>
      </c>
      <c r="L17" s="17" t="str">
        <f aca="true">INDIRECT("ECSEARRAY!$D"&amp;($J17+1))</f>
        <v>J21</v>
      </c>
      <c r="M17" s="17" t="n">
        <f aca="true">INDIRECT("ECSEARRAY!$C"&amp;($J17+181))</f>
        <v>1</v>
      </c>
      <c r="N17" s="17" t="str">
        <f aca="true">INDIRECT("ECSEARRAY!$D"&amp;($J17+181))</f>
        <v>R18</v>
      </c>
      <c r="O17" s="17" t="n">
        <f aca="true">INDIRECT("ECSEARRAY!$C"&amp;($J17+361))</f>
        <v>1</v>
      </c>
      <c r="P17" s="17" t="str">
        <f aca="true">INDIRECT("ECSEARRAY!$D"&amp;($J17+361))</f>
        <v>D14</v>
      </c>
      <c r="Q17" s="17" t="n">
        <f aca="true">INDIRECT("ECSEARRAY!$C"&amp;($J17+541))</f>
        <v>2</v>
      </c>
      <c r="R17" s="17" t="str">
        <f aca="true">INDIRECT("ECSEARRAY!$D"&amp;($J17+541))</f>
        <v>J19</v>
      </c>
      <c r="S17" s="17"/>
      <c r="T17" s="17" t="n">
        <f aca="true">INDIRECT("ECSEARRAY!$F"&amp;($J17+1))</f>
        <v>1</v>
      </c>
      <c r="U17" s="17" t="n">
        <f aca="true">INDIRECT("ECSEARRAY!$G"&amp;($J17+1))</f>
        <v>81</v>
      </c>
      <c r="V17" s="17" t="n">
        <f aca="true">INDIRECT("ECSEARRAY!$F"&amp;($J17+181))</f>
        <v>2</v>
      </c>
      <c r="W17" s="17" t="n">
        <f aca="true">INDIRECT("ECSEARRAY!$G"&amp;($J17+181))</f>
        <v>53</v>
      </c>
      <c r="X17" s="17" t="n">
        <f aca="true">INDIRECT("ECSEARRAY!$F"&amp;($J17+361))</f>
        <v>3</v>
      </c>
      <c r="Y17" s="17" t="n">
        <f aca="true">INDIRECT("ECSEARRAY!$G"&amp;($J17+361))</f>
        <v>66</v>
      </c>
      <c r="Z17" s="17" t="n">
        <f aca="true">INDIRECT("ECSEARRAY!$F"&amp;($J17+541))</f>
        <v>4</v>
      </c>
      <c r="AA17" s="17" t="n">
        <f aca="true">INDIRECT("ECSEARRAY!$G"&amp;($J17+541))</f>
        <v>10</v>
      </c>
    </row>
    <row r="18" customFormat="false" ht="26.25" hidden="false" customHeight="false" outlineLevel="0" collapsed="false">
      <c r="A18" s="18" t="n">
        <v>17</v>
      </c>
      <c r="B18" s="18" t="s">
        <v>10</v>
      </c>
      <c r="C18" s="10" t="n">
        <f aca="true">INDIRECT("Baseboard!$C"&amp;($A18+1))</f>
        <v>2</v>
      </c>
      <c r="D18" s="10" t="n">
        <f aca="true">INDIRECT("Baseboard!$D"&amp;($A18+1))</f>
        <v>2</v>
      </c>
      <c r="E18" s="10" t="n">
        <f aca="true">INDIRECT("Baseboard!$E"&amp;($A18+1))</f>
        <v>31</v>
      </c>
      <c r="F18" s="10" t="str">
        <f aca="true">INDIRECT("FEB!$D"&amp;(40*($D18-1)+$E18+1))</f>
        <v>in40</v>
      </c>
      <c r="G18" s="10" t="n">
        <f aca="true">INDIRECT("FEB!$E"&amp;(40*($D18-1)+$E18+1))</f>
        <v>4</v>
      </c>
      <c r="H18" s="10" t="n">
        <f aca="true">INDIRECT("FEB!$F"&amp;(40*($D18-1)+$E18+1))</f>
        <v>3</v>
      </c>
      <c r="I18" s="10" t="n">
        <f aca="true">INDIRECT("FEB!$A"&amp;(40*($D18-1)+$E18+1))</f>
        <v>75</v>
      </c>
      <c r="J18" s="10" t="n">
        <f aca="true">INDIRECT("BackBoard!$C"&amp;(100*($C18-1)+$I18+1))</f>
        <v>119</v>
      </c>
      <c r="K18" s="10" t="n">
        <f aca="true">INDIRECT("ECSEARRAY!$C"&amp;($J18+1))</f>
        <v>0</v>
      </c>
      <c r="L18" s="10" t="str">
        <f aca="true">INDIRECT("ECSEARRAY!$D"&amp;($J18+1))</f>
        <v>L25</v>
      </c>
      <c r="M18" s="10" t="n">
        <f aca="true">INDIRECT("ECSEARRAY!$C"&amp;($J18+181))</f>
        <v>1</v>
      </c>
      <c r="N18" s="10" t="str">
        <f aca="true">INDIRECT("ECSEARRAY!$D"&amp;($J18+181))</f>
        <v>T17</v>
      </c>
      <c r="O18" s="10" t="n">
        <f aca="true">INDIRECT("ECSEARRAY!$C"&amp;($J18+361))</f>
        <v>1</v>
      </c>
      <c r="P18" s="10" t="str">
        <f aca="true">INDIRECT("ECSEARRAY!$D"&amp;($J18+361))</f>
        <v>D16</v>
      </c>
      <c r="Q18" s="10" t="n">
        <f aca="true">INDIRECT("ECSEARRAY!$C"&amp;($J18+541))</f>
        <v>2</v>
      </c>
      <c r="R18" s="10" t="str">
        <f aca="true">INDIRECT("ECSEARRAY!$D"&amp;($J18+541))</f>
        <v>C23</v>
      </c>
      <c r="S18" s="10"/>
      <c r="T18" s="10" t="n">
        <f aca="true">INDIRECT("ECSEARRAY!$F"&amp;($J18+1))</f>
        <v>1</v>
      </c>
      <c r="U18" s="10" t="n">
        <f aca="true">INDIRECT("ECSEARRAY!$G"&amp;($J18+1))</f>
        <v>8</v>
      </c>
      <c r="V18" s="10" t="n">
        <f aca="true">INDIRECT("ECSEARRAY!$F"&amp;($J18+181))</f>
        <v>2</v>
      </c>
      <c r="W18" s="10" t="n">
        <f aca="true">INDIRECT("ECSEARRAY!$G"&amp;($J18+181))</f>
        <v>54</v>
      </c>
      <c r="X18" s="10" t="n">
        <f aca="true">INDIRECT("ECSEARRAY!$F"&amp;($J18+361))</f>
        <v>2</v>
      </c>
      <c r="Y18" s="10" t="n">
        <f aca="true">INDIRECT("ECSEARRAY!$G"&amp;($J18+361))</f>
        <v>38</v>
      </c>
      <c r="Z18" s="10" t="n">
        <f aca="true">INDIRECT("ECSEARRAY!$F"&amp;($J18+541))</f>
        <v>4</v>
      </c>
      <c r="AA18" s="10" t="n">
        <f aca="true">INDIRECT("ECSEARRAY!$G"&amp;($J18+541))</f>
        <v>16</v>
      </c>
    </row>
    <row r="19" customFormat="false" ht="26.25" hidden="false" customHeight="false" outlineLevel="0" collapsed="false">
      <c r="A19" s="18" t="n">
        <v>18</v>
      </c>
      <c r="B19" s="18" t="s">
        <v>10</v>
      </c>
      <c r="C19" s="10" t="n">
        <f aca="true">INDIRECT("Baseboard!$C"&amp;($A19+1))</f>
        <v>2</v>
      </c>
      <c r="D19" s="10" t="n">
        <f aca="true">INDIRECT("Baseboard!$D"&amp;($A19+1))</f>
        <v>2</v>
      </c>
      <c r="E19" s="10" t="n">
        <f aca="true">INDIRECT("Baseboard!$E"&amp;($A19+1))</f>
        <v>29</v>
      </c>
      <c r="F19" s="10" t="str">
        <f aca="true">INDIRECT("FEB!$D"&amp;(40*($D19-1)+$E19+1))</f>
        <v>in42</v>
      </c>
      <c r="G19" s="10" t="n">
        <f aca="true">INDIRECT("FEB!$E"&amp;(40*($D19-1)+$E19+1))</f>
        <v>4</v>
      </c>
      <c r="H19" s="10" t="n">
        <f aca="true">INDIRECT("FEB!$F"&amp;(40*($D19-1)+$E19+1))</f>
        <v>2</v>
      </c>
      <c r="I19" s="10" t="n">
        <f aca="true">INDIRECT("FEB!$A"&amp;(40*($D19-1)+$E19+1))</f>
        <v>77</v>
      </c>
      <c r="J19" s="10" t="n">
        <f aca="true">INDIRECT("BackBoard!$C"&amp;(100*($C19-1)+$I19+1))</f>
        <v>125</v>
      </c>
      <c r="K19" s="10" t="n">
        <f aca="true">INDIRECT("ECSEARRAY!$C"&amp;($J19+1))</f>
        <v>0</v>
      </c>
      <c r="L19" s="10" t="str">
        <f aca="true">INDIRECT("ECSEARRAY!$D"&amp;($J19+1))</f>
        <v>M26</v>
      </c>
      <c r="M19" s="10" t="n">
        <f aca="true">INDIRECT("ECSEARRAY!$C"&amp;($J19+181))</f>
        <v>0</v>
      </c>
      <c r="N19" s="10" t="str">
        <f aca="true">INDIRECT("ECSEARRAY!$D"&amp;($J19+181))</f>
        <v>D9</v>
      </c>
      <c r="O19" s="10" t="n">
        <f aca="true">INDIRECT("ECSEARRAY!$C"&amp;($J19+361))</f>
        <v>1</v>
      </c>
      <c r="P19" s="10" t="str">
        <f aca="true">INDIRECT("ECSEARRAY!$D"&amp;($J19+361))</f>
        <v>C16</v>
      </c>
      <c r="Q19" s="10" t="n">
        <f aca="true">INDIRECT("ECSEARRAY!$C"&amp;($J19+541))</f>
        <v>2</v>
      </c>
      <c r="R19" s="10" t="str">
        <f aca="true">INDIRECT("ECSEARRAY!$D"&amp;($J19+541))</f>
        <v>C26</v>
      </c>
      <c r="S19" s="10"/>
      <c r="T19" s="10" t="n">
        <f aca="true">INDIRECT("ECSEARRAY!$F"&amp;($J19+1))</f>
        <v>1</v>
      </c>
      <c r="U19" s="10" t="n">
        <f aca="true">INDIRECT("ECSEARRAY!$G"&amp;($J19+1))</f>
        <v>4</v>
      </c>
      <c r="V19" s="10" t="n">
        <f aca="true">INDIRECT("ECSEARRAY!$F"&amp;($J19+181))</f>
        <v>1</v>
      </c>
      <c r="W19" s="10" t="n">
        <f aca="true">INDIRECT("ECSEARRAY!$G"&amp;($J19+181))</f>
        <v>62</v>
      </c>
      <c r="X19" s="10" t="n">
        <f aca="true">INDIRECT("ECSEARRAY!$F"&amp;($J19+361))</f>
        <v>2</v>
      </c>
      <c r="Y19" s="10" t="n">
        <f aca="true">INDIRECT("ECSEARRAY!$G"&amp;($J19+361))</f>
        <v>49</v>
      </c>
      <c r="Z19" s="10" t="n">
        <f aca="true">INDIRECT("ECSEARRAY!$F"&amp;($J19+541))</f>
        <v>5</v>
      </c>
      <c r="AA19" s="10" t="n">
        <f aca="true">INDIRECT("ECSEARRAY!$G"&amp;($J19+541))</f>
        <v>38</v>
      </c>
    </row>
    <row r="20" customFormat="false" ht="26.25" hidden="false" customHeight="false" outlineLevel="0" collapsed="false">
      <c r="A20" s="18" t="n">
        <v>19</v>
      </c>
      <c r="B20" s="18" t="s">
        <v>10</v>
      </c>
      <c r="C20" s="10" t="n">
        <f aca="true">INDIRECT("Baseboard!$C"&amp;($A20+1))</f>
        <v>2</v>
      </c>
      <c r="D20" s="10" t="n">
        <f aca="true">INDIRECT("Baseboard!$D"&amp;($A20+1))</f>
        <v>2</v>
      </c>
      <c r="E20" s="10" t="n">
        <f aca="true">INDIRECT("Baseboard!$E"&amp;($A20+1))</f>
        <v>32</v>
      </c>
      <c r="F20" s="10" t="str">
        <f aca="true">INDIRECT("FEB!$D"&amp;(40*($D20-1)+$E20+1))</f>
        <v>in41</v>
      </c>
      <c r="G20" s="10" t="n">
        <f aca="true">INDIRECT("FEB!$E"&amp;(40*($D20-1)+$E20+1))</f>
        <v>5</v>
      </c>
      <c r="H20" s="10" t="n">
        <f aca="true">INDIRECT("FEB!$F"&amp;(40*($D20-1)+$E20+1))</f>
        <v>4</v>
      </c>
      <c r="I20" s="10" t="n">
        <f aca="true">INDIRECT("FEB!$A"&amp;(40*($D20-1)+$E20+1))</f>
        <v>76</v>
      </c>
      <c r="J20" s="10" t="n">
        <f aca="true">INDIRECT("BackBoard!$C"&amp;(100*($C20-1)+$I20+1))</f>
        <v>120</v>
      </c>
      <c r="K20" s="10" t="n">
        <f aca="true">INDIRECT("ECSEARRAY!$C"&amp;($J20+1))</f>
        <v>0</v>
      </c>
      <c r="L20" s="10" t="str">
        <f aca="true">INDIRECT("ECSEARRAY!$D"&amp;($J20+1))</f>
        <v>K23</v>
      </c>
      <c r="M20" s="10" t="n">
        <f aca="true">INDIRECT("ECSEARRAY!$C"&amp;($J20+181))</f>
        <v>1</v>
      </c>
      <c r="N20" s="10" t="str">
        <f aca="true">INDIRECT("ECSEARRAY!$D"&amp;($J20+181))</f>
        <v>T18</v>
      </c>
      <c r="O20" s="10" t="n">
        <f aca="true">INDIRECT("ECSEARRAY!$C"&amp;($J20+361))</f>
        <v>1</v>
      </c>
      <c r="P20" s="10" t="str">
        <f aca="true">INDIRECT("ECSEARRAY!$D"&amp;($J20+361))</f>
        <v>D15</v>
      </c>
      <c r="Q20" s="10" t="n">
        <f aca="true">INDIRECT("ECSEARRAY!$C"&amp;($J20+541))</f>
        <v>2</v>
      </c>
      <c r="R20" s="10" t="str">
        <f aca="true">INDIRECT("ECSEARRAY!$D"&amp;($J20+541))</f>
        <v>B24</v>
      </c>
      <c r="S20" s="10"/>
      <c r="T20" s="10" t="n">
        <f aca="true">INDIRECT("ECSEARRAY!$F"&amp;($J20+1))</f>
        <v>1</v>
      </c>
      <c r="U20" s="10" t="n">
        <f aca="true">INDIRECT("ECSEARRAY!$G"&amp;($J20+1))</f>
        <v>29</v>
      </c>
      <c r="V20" s="10" t="n">
        <f aca="true">INDIRECT("ECSEARRAY!$F"&amp;($J20+181))</f>
        <v>2</v>
      </c>
      <c r="W20" s="10" t="n">
        <f aca="true">INDIRECT("ECSEARRAY!$G"&amp;($J20+181))</f>
        <v>63</v>
      </c>
      <c r="X20" s="10" t="n">
        <f aca="true">INDIRECT("ECSEARRAY!$F"&amp;($J20+361))</f>
        <v>2</v>
      </c>
      <c r="Y20" s="10" t="n">
        <f aca="true">INDIRECT("ECSEARRAY!$G"&amp;($J20+361))</f>
        <v>39</v>
      </c>
      <c r="Z20" s="10" t="n">
        <f aca="true">INDIRECT("ECSEARRAY!$F"&amp;($J20+541))</f>
        <v>4</v>
      </c>
      <c r="AA20" s="10" t="n">
        <f aca="true">INDIRECT("ECSEARRAY!$G"&amp;($J20+541))</f>
        <v>15</v>
      </c>
    </row>
    <row r="21" customFormat="false" ht="26.25" hidden="false" customHeight="false" outlineLevel="0" collapsed="false">
      <c r="A21" s="18" t="n">
        <v>20</v>
      </c>
      <c r="B21" s="18" t="s">
        <v>10</v>
      </c>
      <c r="C21" s="10" t="n">
        <f aca="true">INDIRECT("Baseboard!$C"&amp;($A21+1))</f>
        <v>2</v>
      </c>
      <c r="D21" s="10" t="n">
        <f aca="true">INDIRECT("Baseboard!$D"&amp;($A21+1))</f>
        <v>2</v>
      </c>
      <c r="E21" s="10" t="n">
        <f aca="true">INDIRECT("Baseboard!$E"&amp;($A21+1))</f>
        <v>30</v>
      </c>
      <c r="F21" s="10" t="str">
        <f aca="true">INDIRECT("FEB!$D"&amp;(40*($D21-1)+$E21+1))</f>
        <v>in43</v>
      </c>
      <c r="G21" s="10" t="n">
        <f aca="true">INDIRECT("FEB!$E"&amp;(40*($D21-1)+$E21+1))</f>
        <v>5</v>
      </c>
      <c r="H21" s="10" t="n">
        <f aca="true">INDIRECT("FEB!$F"&amp;(40*($D21-1)+$E21+1))</f>
        <v>5</v>
      </c>
      <c r="I21" s="10" t="n">
        <f aca="true">INDIRECT("FEB!$A"&amp;(40*($D21-1)+$E21+1))</f>
        <v>78</v>
      </c>
      <c r="J21" s="10" t="n">
        <f aca="true">INDIRECT("BackBoard!$C"&amp;(100*($C21-1)+$I21+1))</f>
        <v>126</v>
      </c>
      <c r="K21" s="10" t="n">
        <f aca="true">INDIRECT("ECSEARRAY!$C"&amp;($J21+1))</f>
        <v>0</v>
      </c>
      <c r="L21" s="10" t="str">
        <f aca="true">INDIRECT("ECSEARRAY!$D"&amp;($J21+1))</f>
        <v>M25</v>
      </c>
      <c r="M21" s="10" t="n">
        <f aca="true">INDIRECT("ECSEARRAY!$C"&amp;($J21+181))</f>
        <v>1</v>
      </c>
      <c r="N21" s="10" t="str">
        <f aca="true">INDIRECT("ECSEARRAY!$D"&amp;($J21+181))</f>
        <v>U17</v>
      </c>
      <c r="O21" s="10" t="n">
        <f aca="true">INDIRECT("ECSEARRAY!$C"&amp;($J21+361))</f>
        <v>1</v>
      </c>
      <c r="P21" s="10" t="str">
        <f aca="true">INDIRECT("ECSEARRAY!$D"&amp;($J21+361))</f>
        <v>B16</v>
      </c>
      <c r="Q21" s="10" t="n">
        <f aca="true">INDIRECT("ECSEARRAY!$C"&amp;($J21+541))</f>
        <v>2</v>
      </c>
      <c r="R21" s="10" t="str">
        <f aca="true">INDIRECT("ECSEARRAY!$D"&amp;($J21+541))</f>
        <v>B26</v>
      </c>
      <c r="S21" s="10"/>
      <c r="T21" s="10" t="n">
        <f aca="true">INDIRECT("ECSEARRAY!$F"&amp;($J21+1))</f>
        <v>1</v>
      </c>
      <c r="U21" s="10" t="n">
        <f aca="true">INDIRECT("ECSEARRAY!$G"&amp;($J21+1))</f>
        <v>9</v>
      </c>
      <c r="V21" s="10" t="n">
        <f aca="true">INDIRECT("ECSEARRAY!$F"&amp;($J21+181))</f>
        <v>2</v>
      </c>
      <c r="W21" s="10" t="n">
        <f aca="true">INDIRECT("ECSEARRAY!$G"&amp;($J21+181))</f>
        <v>55</v>
      </c>
      <c r="X21" s="10" t="n">
        <f aca="true">INDIRECT("ECSEARRAY!$F"&amp;($J21+361))</f>
        <v>2</v>
      </c>
      <c r="Y21" s="10" t="n">
        <f aca="true">INDIRECT("ECSEARRAY!$G"&amp;($J21+361))</f>
        <v>48</v>
      </c>
      <c r="Z21" s="10" t="n">
        <f aca="true">INDIRECT("ECSEARRAY!$F"&amp;($J21+541))</f>
        <v>5</v>
      </c>
      <c r="AA21" s="10" t="n">
        <f aca="true">INDIRECT("ECSEARRAY!$G"&amp;($J21+541))</f>
        <v>41</v>
      </c>
    </row>
    <row r="22" customFormat="false" ht="26.25" hidden="false" customHeight="false" outlineLevel="0" collapsed="false">
      <c r="A22" s="17" t="n">
        <v>21</v>
      </c>
      <c r="B22" s="17" t="s">
        <v>10</v>
      </c>
      <c r="C22" s="17" t="n">
        <f aca="true">INDIRECT("Baseboard!$C"&amp;($A22+1))</f>
        <v>1</v>
      </c>
      <c r="D22" s="17" t="n">
        <f aca="true">INDIRECT("Baseboard!$D"&amp;($A22+1))</f>
        <v>2</v>
      </c>
      <c r="E22" s="17" t="n">
        <f aca="true">INDIRECT("Baseboard!$E"&amp;($A22+1))</f>
        <v>29</v>
      </c>
      <c r="F22" s="17" t="str">
        <f aca="true">INDIRECT("FEB!$D"&amp;(40*($D22-1)+$E22+1))</f>
        <v>in42</v>
      </c>
      <c r="G22" s="17" t="n">
        <f aca="true">INDIRECT("FEB!$E"&amp;(40*($D22-1)+$E22+1))</f>
        <v>4</v>
      </c>
      <c r="H22" s="17" t="n">
        <f aca="true">INDIRECT("FEB!$F"&amp;(40*($D22-1)+$E22+1))</f>
        <v>2</v>
      </c>
      <c r="I22" s="17" t="n">
        <f aca="true">INDIRECT("FEB!$A"&amp;(40*($D22-1)+$E22+1))</f>
        <v>77</v>
      </c>
      <c r="J22" s="17" t="n">
        <f aca="true">INDIRECT("BackBoard!$C"&amp;(100*($C22-1)+$I22+1))</f>
        <v>121</v>
      </c>
      <c r="K22" s="17" t="n">
        <f aca="true">INDIRECT("ECSEARRAY!$C"&amp;($J22+1))</f>
        <v>0</v>
      </c>
      <c r="L22" s="17" t="str">
        <f aca="true">INDIRECT("ECSEARRAY!$D"&amp;($J22+1))</f>
        <v>L24</v>
      </c>
      <c r="M22" s="17" t="n">
        <f aca="true">INDIRECT("ECSEARRAY!$C"&amp;($J22+181))</f>
        <v>0</v>
      </c>
      <c r="N22" s="17" t="str">
        <f aca="true">INDIRECT("ECSEARRAY!$D"&amp;($J22+181))</f>
        <v>D8</v>
      </c>
      <c r="O22" s="17" t="n">
        <f aca="true">INDIRECT("ECSEARRAY!$C"&amp;($J22+361))</f>
        <v>1</v>
      </c>
      <c r="P22" s="17" t="str">
        <f aca="true">INDIRECT("ECSEARRAY!$D"&amp;($J22+361))</f>
        <v>D18</v>
      </c>
      <c r="Q22" s="17" t="n">
        <f aca="true">INDIRECT("ECSEARRAY!$C"&amp;($J22+541))</f>
        <v>2</v>
      </c>
      <c r="R22" s="17" t="str">
        <f aca="true">INDIRECT("ECSEARRAY!$D"&amp;($J22+541))</f>
        <v>K21</v>
      </c>
      <c r="S22" s="17"/>
      <c r="T22" s="17" t="n">
        <f aca="true">INDIRECT("ECSEARRAY!$F"&amp;($J22+1))</f>
        <v>0</v>
      </c>
      <c r="U22" s="17" t="n">
        <f aca="true">INDIRECT("ECSEARRAY!$G"&amp;($J22+1))</f>
        <v>84</v>
      </c>
      <c r="V22" s="17" t="n">
        <f aca="true">INDIRECT("ECSEARRAY!$F"&amp;($J22+181))</f>
        <v>1</v>
      </c>
      <c r="W22" s="17" t="n">
        <f aca="true">INDIRECT("ECSEARRAY!$G"&amp;($J22+181))</f>
        <v>76</v>
      </c>
      <c r="X22" s="17" t="n">
        <f aca="true">INDIRECT("ECSEARRAY!$F"&amp;($J22+361))</f>
        <v>2</v>
      </c>
      <c r="Y22" s="17" t="n">
        <f aca="true">INDIRECT("ECSEARRAY!$G"&amp;($J22+361))</f>
        <v>24</v>
      </c>
      <c r="Z22" s="17" t="n">
        <f aca="true">INDIRECT("ECSEARRAY!$F"&amp;($J22+541))</f>
        <v>4</v>
      </c>
      <c r="AA22" s="17" t="n">
        <f aca="true">INDIRECT("ECSEARRAY!$G"&amp;($J22+541))</f>
        <v>14</v>
      </c>
    </row>
    <row r="23" customFormat="false" ht="26.25" hidden="false" customHeight="false" outlineLevel="0" collapsed="false">
      <c r="A23" s="17" t="n">
        <v>22</v>
      </c>
      <c r="B23" s="17" t="s">
        <v>10</v>
      </c>
      <c r="C23" s="17" t="n">
        <f aca="true">INDIRECT("Baseboard!$C"&amp;($A23+1))</f>
        <v>1</v>
      </c>
      <c r="D23" s="17" t="n">
        <f aca="true">INDIRECT("Baseboard!$D"&amp;($A23+1))</f>
        <v>2</v>
      </c>
      <c r="E23" s="17" t="n">
        <f aca="true">INDIRECT("Baseboard!$E"&amp;($A23+1))</f>
        <v>31</v>
      </c>
      <c r="F23" s="17" t="str">
        <f aca="true">INDIRECT("FEB!$D"&amp;(40*($D23-1)+$E23+1))</f>
        <v>in40</v>
      </c>
      <c r="G23" s="17" t="n">
        <f aca="true">INDIRECT("FEB!$E"&amp;(40*($D23-1)+$E23+1))</f>
        <v>4</v>
      </c>
      <c r="H23" s="17" t="n">
        <f aca="true">INDIRECT("FEB!$F"&amp;(40*($D23-1)+$E23+1))</f>
        <v>3</v>
      </c>
      <c r="I23" s="17" t="n">
        <f aca="true">INDIRECT("FEB!$A"&amp;(40*($D23-1)+$E23+1))</f>
        <v>75</v>
      </c>
      <c r="J23" s="17" t="n">
        <f aca="true">INDIRECT("BackBoard!$C"&amp;(100*($C23-1)+$I23+1))</f>
        <v>115</v>
      </c>
      <c r="K23" s="17" t="n">
        <f aca="true">INDIRECT("ECSEARRAY!$C"&amp;($J23+1))</f>
        <v>0</v>
      </c>
      <c r="L23" s="17" t="str">
        <f aca="true">INDIRECT("ECSEARRAY!$D"&amp;($J23+1))</f>
        <v>L20</v>
      </c>
      <c r="M23" s="17" t="n">
        <f aca="true">INDIRECT("ECSEARRAY!$C"&amp;($J23+181))</f>
        <v>1</v>
      </c>
      <c r="N23" s="17" t="str">
        <f aca="true">INDIRECT("ECSEARRAY!$D"&amp;($J23+181))</f>
        <v>N16</v>
      </c>
      <c r="O23" s="17" t="n">
        <f aca="true">INDIRECT("ECSEARRAY!$C"&amp;($J23+361))</f>
        <v>1</v>
      </c>
      <c r="P23" s="17" t="str">
        <f aca="true">INDIRECT("ECSEARRAY!$D"&amp;($J23+361))</f>
        <v>E17</v>
      </c>
      <c r="Q23" s="17" t="n">
        <f aca="true">INDIRECT("ECSEARRAY!$C"&amp;($J23+541))</f>
        <v>2</v>
      </c>
      <c r="R23" s="17" t="str">
        <f aca="true">INDIRECT("ECSEARRAY!$D"&amp;($J23+541))</f>
        <v>K22</v>
      </c>
      <c r="S23" s="17"/>
      <c r="T23" s="17" t="n">
        <f aca="true">INDIRECT("ECSEARRAY!$F"&amp;($J23+1))</f>
        <v>0</v>
      </c>
      <c r="U23" s="17" t="n">
        <f aca="true">INDIRECT("ECSEARRAY!$G"&amp;($J23+1))</f>
        <v>8</v>
      </c>
      <c r="V23" s="17" t="n">
        <f aca="true">INDIRECT("ECSEARRAY!$F"&amp;($J23+181))</f>
        <v>3</v>
      </c>
      <c r="W23" s="17" t="n">
        <f aca="true">INDIRECT("ECSEARRAY!$G"&amp;($J23+181))</f>
        <v>14</v>
      </c>
      <c r="X23" s="17" t="n">
        <f aca="true">INDIRECT("ECSEARRAY!$F"&amp;($J23+361))</f>
        <v>2</v>
      </c>
      <c r="Y23" s="17" t="n">
        <f aca="true">INDIRECT("ECSEARRAY!$G"&amp;($J23+361))</f>
        <v>26</v>
      </c>
      <c r="Z23" s="17" t="n">
        <f aca="true">INDIRECT("ECSEARRAY!$F"&amp;($J23+541))</f>
        <v>4</v>
      </c>
      <c r="AA23" s="17" t="n">
        <f aca="true">INDIRECT("ECSEARRAY!$G"&amp;($J23+541))</f>
        <v>79</v>
      </c>
    </row>
    <row r="24" customFormat="false" ht="26.25" hidden="false" customHeight="false" outlineLevel="0" collapsed="false">
      <c r="A24" s="17" t="n">
        <v>23</v>
      </c>
      <c r="B24" s="17" t="s">
        <v>10</v>
      </c>
      <c r="C24" s="17" t="n">
        <f aca="true">INDIRECT("Baseboard!$C"&amp;($A24+1))</f>
        <v>1</v>
      </c>
      <c r="D24" s="17" t="n">
        <f aca="true">INDIRECT("Baseboard!$D"&amp;($A24+1))</f>
        <v>2</v>
      </c>
      <c r="E24" s="17" t="n">
        <f aca="true">INDIRECT("Baseboard!$E"&amp;($A24+1))</f>
        <v>30</v>
      </c>
      <c r="F24" s="17" t="str">
        <f aca="true">INDIRECT("FEB!$D"&amp;(40*($D24-1)+$E24+1))</f>
        <v>in43</v>
      </c>
      <c r="G24" s="17" t="n">
        <f aca="true">INDIRECT("FEB!$E"&amp;(40*($D24-1)+$E24+1))</f>
        <v>5</v>
      </c>
      <c r="H24" s="17" t="n">
        <f aca="true">INDIRECT("FEB!$F"&amp;(40*($D24-1)+$E24+1))</f>
        <v>5</v>
      </c>
      <c r="I24" s="17" t="n">
        <f aca="true">INDIRECT("FEB!$A"&amp;(40*($D24-1)+$E24+1))</f>
        <v>78</v>
      </c>
      <c r="J24" s="17" t="n">
        <f aca="true">INDIRECT("BackBoard!$C"&amp;(100*($C24-1)+$I24+1))</f>
        <v>122</v>
      </c>
      <c r="K24" s="17" t="n">
        <f aca="true">INDIRECT("ECSEARRAY!$C"&amp;($J24+1))</f>
        <v>0</v>
      </c>
      <c r="L24" s="17" t="str">
        <f aca="true">INDIRECT("ECSEARRAY!$D"&amp;($J24+1))</f>
        <v>M21</v>
      </c>
      <c r="M24" s="17" t="n">
        <f aca="true">INDIRECT("ECSEARRAY!$C"&amp;($J24+181))</f>
        <v>0</v>
      </c>
      <c r="N24" s="17" t="str">
        <f aca="true">INDIRECT("ECSEARRAY!$D"&amp;($J24+181))</f>
        <v>A8</v>
      </c>
      <c r="O24" s="17" t="n">
        <f aca="true">INDIRECT("ECSEARRAY!$C"&amp;($J24+361))</f>
        <v>1</v>
      </c>
      <c r="P24" s="17" t="str">
        <f aca="true">INDIRECT("ECSEARRAY!$D"&amp;($J24+361))</f>
        <v>C18</v>
      </c>
      <c r="Q24" s="17" t="n">
        <f aca="true">INDIRECT("ECSEARRAY!$C"&amp;($J24+541))</f>
        <v>2</v>
      </c>
      <c r="R24" s="17" t="str">
        <f aca="true">INDIRECT("ECSEARRAY!$D"&amp;($J24+541))</f>
        <v>J20</v>
      </c>
      <c r="S24" s="17"/>
      <c r="T24" s="17" t="n">
        <f aca="true">INDIRECT("ECSEARRAY!$F"&amp;($J24+1))</f>
        <v>0</v>
      </c>
      <c r="U24" s="17" t="n">
        <f aca="true">INDIRECT("ECSEARRAY!$G"&amp;($J24+1))</f>
        <v>81</v>
      </c>
      <c r="V24" s="17" t="n">
        <f aca="true">INDIRECT("ECSEARRAY!$F"&amp;($J24+181))</f>
        <v>0</v>
      </c>
      <c r="W24" s="17" t="n">
        <f aca="true">INDIRECT("ECSEARRAY!$G"&amp;($J24+181))</f>
        <v>65</v>
      </c>
      <c r="X24" s="17" t="n">
        <f aca="true">INDIRECT("ECSEARRAY!$F"&amp;($J24+361))</f>
        <v>2</v>
      </c>
      <c r="Y24" s="17" t="n">
        <f aca="true">INDIRECT("ECSEARRAY!$G"&amp;($J24+361))</f>
        <v>40</v>
      </c>
      <c r="Z24" s="17" t="n">
        <f aca="true">INDIRECT("ECSEARRAY!$F"&amp;($J24+541))</f>
        <v>4</v>
      </c>
      <c r="AA24" s="17" t="n">
        <f aca="true">INDIRECT("ECSEARRAY!$G"&amp;($J24+541))</f>
        <v>12</v>
      </c>
    </row>
    <row r="25" customFormat="false" ht="26.25" hidden="false" customHeight="false" outlineLevel="0" collapsed="false">
      <c r="A25" s="17" t="n">
        <v>24</v>
      </c>
      <c r="B25" s="17" t="s">
        <v>10</v>
      </c>
      <c r="C25" s="17" t="n">
        <f aca="true">INDIRECT("Baseboard!$C"&amp;($A25+1))</f>
        <v>1</v>
      </c>
      <c r="D25" s="17" t="n">
        <f aca="true">INDIRECT("Baseboard!$D"&amp;($A25+1))</f>
        <v>2</v>
      </c>
      <c r="E25" s="17" t="n">
        <f aca="true">INDIRECT("Baseboard!$E"&amp;($A25+1))</f>
        <v>32</v>
      </c>
      <c r="F25" s="17" t="str">
        <f aca="true">INDIRECT("FEB!$D"&amp;(40*($D25-1)+$E25+1))</f>
        <v>in41</v>
      </c>
      <c r="G25" s="17" t="n">
        <f aca="true">INDIRECT("FEB!$E"&amp;(40*($D25-1)+$E25+1))</f>
        <v>5</v>
      </c>
      <c r="H25" s="17" t="n">
        <f aca="true">INDIRECT("FEB!$F"&amp;(40*($D25-1)+$E25+1))</f>
        <v>4</v>
      </c>
      <c r="I25" s="17" t="n">
        <f aca="true">INDIRECT("FEB!$A"&amp;(40*($D25-1)+$E25+1))</f>
        <v>76</v>
      </c>
      <c r="J25" s="17" t="n">
        <f aca="true">INDIRECT("BackBoard!$C"&amp;(100*($C25-1)+$I25+1))</f>
        <v>116</v>
      </c>
      <c r="K25" s="17" t="n">
        <f aca="true">INDIRECT("ECSEARRAY!$C"&amp;($J25+1))</f>
        <v>0</v>
      </c>
      <c r="L25" s="17" t="str">
        <f aca="true">INDIRECT("ECSEARRAY!$D"&amp;($J25+1))</f>
        <v>K20</v>
      </c>
      <c r="M25" s="17" t="n">
        <f aca="true">INDIRECT("ECSEARRAY!$C"&amp;($J25+181))</f>
        <v>1</v>
      </c>
      <c r="N25" s="17" t="str">
        <f aca="true">INDIRECT("ECSEARRAY!$D"&amp;($J25+181))</f>
        <v>R16</v>
      </c>
      <c r="O25" s="17" t="n">
        <f aca="true">INDIRECT("ECSEARRAY!$C"&amp;($J25+361))</f>
        <v>1</v>
      </c>
      <c r="P25" s="17" t="str">
        <f aca="true">INDIRECT("ECSEARRAY!$D"&amp;($J25+361))</f>
        <v>E16</v>
      </c>
      <c r="Q25" s="17" t="n">
        <f aca="true">INDIRECT("ECSEARRAY!$C"&amp;($J25+541))</f>
        <v>2</v>
      </c>
      <c r="R25" s="17" t="str">
        <f aca="true">INDIRECT("ECSEARRAY!$D"&amp;($J25+541))</f>
        <v>J21</v>
      </c>
      <c r="S25" s="17"/>
      <c r="T25" s="17" t="n">
        <f aca="true">INDIRECT("ECSEARRAY!$F"&amp;($J25+1))</f>
        <v>0</v>
      </c>
      <c r="U25" s="17" t="n">
        <f aca="true">INDIRECT("ECSEARRAY!$G"&amp;($J25+1))</f>
        <v>13</v>
      </c>
      <c r="V25" s="17" t="n">
        <f aca="true">INDIRECT("ECSEARRAY!$F"&amp;($J25+181))</f>
        <v>2</v>
      </c>
      <c r="W25" s="17" t="n">
        <f aca="true">INDIRECT("ECSEARRAY!$G"&amp;($J25+181))</f>
        <v>59</v>
      </c>
      <c r="X25" s="17" t="n">
        <f aca="true">INDIRECT("ECSEARRAY!$F"&amp;($J25+361))</f>
        <v>2</v>
      </c>
      <c r="Y25" s="17" t="n">
        <f aca="true">INDIRECT("ECSEARRAY!$G"&amp;($J25+361))</f>
        <v>30</v>
      </c>
      <c r="Z25" s="17" t="n">
        <f aca="true">INDIRECT("ECSEARRAY!$F"&amp;($J25+541))</f>
        <v>5</v>
      </c>
      <c r="AA25" s="17" t="n">
        <f aca="true">INDIRECT("ECSEARRAY!$G"&amp;($J25+541))</f>
        <v>81</v>
      </c>
    </row>
    <row r="26" customFormat="false" ht="26.25" hidden="false" customHeight="false" outlineLevel="0" collapsed="false">
      <c r="A26" s="18" t="n">
        <v>25</v>
      </c>
      <c r="B26" s="18" t="s">
        <v>10</v>
      </c>
      <c r="C26" s="10" t="n">
        <f aca="true">INDIRECT("Baseboard!$C"&amp;($A26+1))</f>
        <v>2</v>
      </c>
      <c r="D26" s="10" t="n">
        <f aca="true">INDIRECT("Baseboard!$D"&amp;($A26+1))</f>
        <v>2</v>
      </c>
      <c r="E26" s="10" t="n">
        <f aca="true">INDIRECT("Baseboard!$E"&amp;($A26+1))</f>
        <v>27</v>
      </c>
      <c r="F26" s="10" t="str">
        <f aca="true">INDIRECT("FEB!$D"&amp;(40*($D26-1)+$E26+1))</f>
        <v>in44</v>
      </c>
      <c r="G26" s="10" t="n">
        <f aca="true">INDIRECT("FEB!$E"&amp;(40*($D26-1)+$E26+1))</f>
        <v>4</v>
      </c>
      <c r="H26" s="10" t="n">
        <f aca="true">INDIRECT("FEB!$F"&amp;(40*($D26-1)+$E26+1))</f>
        <v>1</v>
      </c>
      <c r="I26" s="10" t="n">
        <f aca="true">INDIRECT("FEB!$A"&amp;(40*($D26-1)+$E26+1))</f>
        <v>79</v>
      </c>
      <c r="J26" s="10" t="n">
        <f aca="true">INDIRECT("BackBoard!$C"&amp;(100*($C26-1)+$I26+1))</f>
        <v>131</v>
      </c>
      <c r="K26" s="10" t="n">
        <f aca="true">INDIRECT("ECSEARRAY!$C"&amp;($J26+1))</f>
        <v>0</v>
      </c>
      <c r="L26" s="10" t="str">
        <f aca="true">INDIRECT("ECSEARRAY!$D"&amp;($J26+1))</f>
        <v>N24</v>
      </c>
      <c r="M26" s="10" t="n">
        <f aca="true">INDIRECT("ECSEARRAY!$C"&amp;($J26+181))</f>
        <v>0</v>
      </c>
      <c r="N26" s="10" t="str">
        <f aca="true">INDIRECT("ECSEARRAY!$D"&amp;($J26+181))</f>
        <v>A9</v>
      </c>
      <c r="O26" s="10" t="n">
        <f aca="true">INDIRECT("ECSEARRAY!$C"&amp;($J26+361))</f>
        <v>1</v>
      </c>
      <c r="P26" s="10" t="str">
        <f aca="true">INDIRECT("ECSEARRAY!$D"&amp;($J26+361))</f>
        <v>B17</v>
      </c>
      <c r="Q26" s="10" t="n">
        <f aca="true">INDIRECT("ECSEARRAY!$C"&amp;($J26+541))</f>
        <v>2</v>
      </c>
      <c r="R26" s="10" t="str">
        <f aca="true">INDIRECT("ECSEARRAY!$D"&amp;($J26+541))</f>
        <v>D24</v>
      </c>
      <c r="S26" s="10"/>
      <c r="T26" s="10" t="n">
        <f aca="true">INDIRECT("ECSEARRAY!$F"&amp;($J26+1))</f>
        <v>1</v>
      </c>
      <c r="U26" s="10" t="n">
        <f aca="true">INDIRECT("ECSEARRAY!$G"&amp;($J26+1))</f>
        <v>6</v>
      </c>
      <c r="V26" s="10" t="n">
        <f aca="true">INDIRECT("ECSEARRAY!$F"&amp;($J26+181))</f>
        <v>1</v>
      </c>
      <c r="W26" s="10" t="n">
        <f aca="true">INDIRECT("ECSEARRAY!$G"&amp;($J26+181))</f>
        <v>61</v>
      </c>
      <c r="X26" s="10" t="n">
        <f aca="true">INDIRECT("ECSEARRAY!$F"&amp;($J26+361))</f>
        <v>2</v>
      </c>
      <c r="Y26" s="10" t="n">
        <f aca="true">INDIRECT("ECSEARRAY!$G"&amp;($J26+361))</f>
        <v>45</v>
      </c>
      <c r="Z26" s="10" t="n">
        <f aca="true">INDIRECT("ECSEARRAY!$F"&amp;($J26+541))</f>
        <v>5</v>
      </c>
      <c r="AA26" s="10" t="n">
        <f aca="true">INDIRECT("ECSEARRAY!$G"&amp;($J26+541))</f>
        <v>30</v>
      </c>
    </row>
    <row r="27" customFormat="false" ht="26.25" hidden="false" customHeight="false" outlineLevel="0" collapsed="false">
      <c r="A27" s="18" t="n">
        <v>26</v>
      </c>
      <c r="B27" s="18" t="s">
        <v>10</v>
      </c>
      <c r="C27" s="10" t="n">
        <f aca="true">INDIRECT("Baseboard!$C"&amp;($A27+1))</f>
        <v>2</v>
      </c>
      <c r="D27" s="10" t="n">
        <f aca="true">INDIRECT("Baseboard!$D"&amp;($A27+1))</f>
        <v>2</v>
      </c>
      <c r="E27" s="10" t="n">
        <f aca="true">INDIRECT("Baseboard!$E"&amp;($A27+1))</f>
        <v>25</v>
      </c>
      <c r="F27" s="10" t="str">
        <f aca="true">INDIRECT("FEB!$D"&amp;(40*($D27-1)+$E27+1))</f>
        <v>in46</v>
      </c>
      <c r="G27" s="10" t="n">
        <f aca="true">INDIRECT("FEB!$E"&amp;(40*($D27-1)+$E27+1))</f>
        <v>4</v>
      </c>
      <c r="H27" s="10" t="n">
        <f aca="true">INDIRECT("FEB!$F"&amp;(40*($D27-1)+$E27+1))</f>
        <v>0</v>
      </c>
      <c r="I27" s="10" t="n">
        <f aca="true">INDIRECT("FEB!$A"&amp;(40*($D27-1)+$E27+1))</f>
        <v>81</v>
      </c>
      <c r="J27" s="10" t="n">
        <f aca="true">INDIRECT("BackBoard!$C"&amp;(100*($C27-1)+$I27+1))</f>
        <v>137</v>
      </c>
      <c r="K27" s="10" t="n">
        <f aca="true">INDIRECT("ECSEARRAY!$C"&amp;($J27+1))</f>
        <v>0</v>
      </c>
      <c r="L27" s="10" t="str">
        <f aca="true">INDIRECT("ECSEARRAY!$D"&amp;($J27+1))</f>
        <v>P26</v>
      </c>
      <c r="M27" s="10" t="n">
        <f aca="true">INDIRECT("ECSEARRAY!$C"&amp;($J27+181))</f>
        <v>0</v>
      </c>
      <c r="N27" s="10" t="str">
        <f aca="true">INDIRECT("ECSEARRAY!$D"&amp;($J27+181))</f>
        <v>B10</v>
      </c>
      <c r="O27" s="10" t="n">
        <f aca="true">INDIRECT("ECSEARRAY!$C"&amp;($J27+361))</f>
        <v>1</v>
      </c>
      <c r="P27" s="10" t="str">
        <f aca="true">INDIRECT("ECSEARRAY!$D"&amp;($J27+361))</f>
        <v>A18</v>
      </c>
      <c r="Q27" s="10" t="n">
        <f aca="true">INDIRECT("ECSEARRAY!$C"&amp;($J27+541))</f>
        <v>2</v>
      </c>
      <c r="R27" s="10" t="str">
        <f aca="true">INDIRECT("ECSEARRAY!$D"&amp;($J27+541))</f>
        <v>D25</v>
      </c>
      <c r="S27" s="10"/>
      <c r="T27" s="10" t="n">
        <f aca="true">INDIRECT("ECSEARRAY!$F"&amp;($J27+1))</f>
        <v>1</v>
      </c>
      <c r="U27" s="10" t="n">
        <f aca="true">INDIRECT("ECSEARRAY!$G"&amp;($J27+1))</f>
        <v>10</v>
      </c>
      <c r="V27" s="10" t="n">
        <f aca="true">INDIRECT("ECSEARRAY!$F"&amp;($J27+181))</f>
        <v>1</v>
      </c>
      <c r="W27" s="10" t="n">
        <f aca="true">INDIRECT("ECSEARRAY!$G"&amp;($J27+181))</f>
        <v>49</v>
      </c>
      <c r="X27" s="10" t="n">
        <f aca="true">INDIRECT("ECSEARRAY!$F"&amp;($J27+361))</f>
        <v>2</v>
      </c>
      <c r="Y27" s="10" t="n">
        <f aca="true">INDIRECT("ECSEARRAY!$G"&amp;($J27+361))</f>
        <v>47</v>
      </c>
      <c r="Z27" s="10" t="n">
        <f aca="true">INDIRECT("ECSEARRAY!$F"&amp;($J27+541))</f>
        <v>5</v>
      </c>
      <c r="AA27" s="10" t="n">
        <f aca="true">INDIRECT("ECSEARRAY!$G"&amp;($J27+541))</f>
        <v>19</v>
      </c>
    </row>
    <row r="28" customFormat="false" ht="26.25" hidden="false" customHeight="false" outlineLevel="0" collapsed="false">
      <c r="A28" s="18" t="n">
        <v>27</v>
      </c>
      <c r="B28" s="18" t="s">
        <v>10</v>
      </c>
      <c r="C28" s="10" t="n">
        <f aca="true">INDIRECT("Baseboard!$C"&amp;($A28+1))</f>
        <v>2</v>
      </c>
      <c r="D28" s="10" t="n">
        <f aca="true">INDIRECT("Baseboard!$D"&amp;($A28+1))</f>
        <v>2</v>
      </c>
      <c r="E28" s="10" t="n">
        <f aca="true">INDIRECT("Baseboard!$E"&amp;($A28+1))</f>
        <v>26</v>
      </c>
      <c r="F28" s="10" t="str">
        <f aca="true">INDIRECT("FEB!$D"&amp;(40*($D28-1)+$E28+1))</f>
        <v>in47</v>
      </c>
      <c r="G28" s="10" t="n">
        <f aca="true">INDIRECT("FEB!$E"&amp;(40*($D28-1)+$E28+1))</f>
        <v>5</v>
      </c>
      <c r="H28" s="10" t="n">
        <f aca="true">INDIRECT("FEB!$F"&amp;(40*($D28-1)+$E28+1))</f>
        <v>7</v>
      </c>
      <c r="I28" s="10" t="n">
        <f aca="true">INDIRECT("FEB!$A"&amp;(40*($D28-1)+$E28+1))</f>
        <v>82</v>
      </c>
      <c r="J28" s="10" t="n">
        <f aca="true">INDIRECT("BackBoard!$C"&amp;(100*($C28-1)+$I28+1))</f>
        <v>138</v>
      </c>
      <c r="K28" s="10" t="n">
        <f aca="true">INDIRECT("ECSEARRAY!$C"&amp;($J28+1))</f>
        <v>0</v>
      </c>
      <c r="L28" s="10" t="str">
        <f aca="true">INDIRECT("ECSEARRAY!$D"&amp;($J28+1))</f>
        <v>N23</v>
      </c>
      <c r="M28" s="10" t="n">
        <f aca="true">INDIRECT("ECSEARRAY!$C"&amp;($J28+181))</f>
        <v>0</v>
      </c>
      <c r="N28" s="10" t="str">
        <f aca="true">INDIRECT("ECSEARRAY!$D"&amp;($J28+181))</f>
        <v>B9</v>
      </c>
      <c r="O28" s="10" t="n">
        <f aca="true">INDIRECT("ECSEARRAY!$C"&amp;($J28+361))</f>
        <v>1</v>
      </c>
      <c r="P28" s="10" t="str">
        <f aca="true">INDIRECT("ECSEARRAY!$D"&amp;($J28+361))</f>
        <v>C17</v>
      </c>
      <c r="Q28" s="10" t="n">
        <f aca="true">INDIRECT("ECSEARRAY!$C"&amp;($J28+541))</f>
        <v>2</v>
      </c>
      <c r="R28" s="10" t="str">
        <f aca="true">INDIRECT("ECSEARRAY!$D"&amp;($J28+541))</f>
        <v>D26</v>
      </c>
      <c r="S28" s="10"/>
      <c r="T28" s="10" t="n">
        <f aca="true">INDIRECT("ECSEARRAY!$F"&amp;($J28+1))</f>
        <v>0</v>
      </c>
      <c r="U28" s="10" t="n">
        <f aca="true">INDIRECT("ECSEARRAY!$G"&amp;($J28+1))</f>
        <v>78</v>
      </c>
      <c r="V28" s="10" t="n">
        <f aca="true">INDIRECT("ECSEARRAY!$F"&amp;($J28+181))</f>
        <v>1</v>
      </c>
      <c r="W28" s="10" t="n">
        <f aca="true">INDIRECT("ECSEARRAY!$G"&amp;($J28+181))</f>
        <v>58</v>
      </c>
      <c r="X28" s="10" t="n">
        <f aca="true">INDIRECT("ECSEARRAY!$F"&amp;($J28+361))</f>
        <v>2</v>
      </c>
      <c r="Y28" s="10" t="n">
        <f aca="true">INDIRECT("ECSEARRAY!$G"&amp;($J28+361))</f>
        <v>41</v>
      </c>
      <c r="Z28" s="10" t="n">
        <f aca="true">INDIRECT("ECSEARRAY!$F"&amp;($J28+541))</f>
        <v>5</v>
      </c>
      <c r="AA28" s="10" t="n">
        <f aca="true">INDIRECT("ECSEARRAY!$G"&amp;($J28+541))</f>
        <v>15</v>
      </c>
    </row>
    <row r="29" customFormat="false" ht="26.25" hidden="false" customHeight="false" outlineLevel="0" collapsed="false">
      <c r="A29" s="18" t="n">
        <v>28</v>
      </c>
      <c r="B29" s="18" t="s">
        <v>10</v>
      </c>
      <c r="C29" s="10" t="n">
        <f aca="true">INDIRECT("Baseboard!$C"&amp;($A29+1))</f>
        <v>2</v>
      </c>
      <c r="D29" s="10" t="n">
        <f aca="true">INDIRECT("Baseboard!$D"&amp;($A29+1))</f>
        <v>2</v>
      </c>
      <c r="E29" s="10" t="n">
        <f aca="true">INDIRECT("Baseboard!$E"&amp;($A29+1))</f>
        <v>28</v>
      </c>
      <c r="F29" s="10" t="str">
        <f aca="true">INDIRECT("FEB!$D"&amp;(40*($D29-1)+$E29+1))</f>
        <v>in45</v>
      </c>
      <c r="G29" s="10" t="n">
        <f aca="true">INDIRECT("FEB!$E"&amp;(40*($D29-1)+$E29+1))</f>
        <v>5</v>
      </c>
      <c r="H29" s="10" t="n">
        <f aca="true">INDIRECT("FEB!$F"&amp;(40*($D29-1)+$E29+1))</f>
        <v>6</v>
      </c>
      <c r="I29" s="10" t="n">
        <f aca="true">INDIRECT("FEB!$A"&amp;(40*($D29-1)+$E29+1))</f>
        <v>80</v>
      </c>
      <c r="J29" s="10" t="n">
        <f aca="true">INDIRECT("BackBoard!$C"&amp;(100*($C29-1)+$I29+1))</f>
        <v>132</v>
      </c>
      <c r="K29" s="10" t="n">
        <f aca="true">INDIRECT("ECSEARRAY!$C"&amp;($J29+1))</f>
        <v>0</v>
      </c>
      <c r="L29" s="10" t="str">
        <f aca="true">INDIRECT("ECSEARRAY!$D"&amp;($J29+1))</f>
        <v>N26</v>
      </c>
      <c r="M29" s="10" t="n">
        <f aca="true">INDIRECT("ECSEARRAY!$C"&amp;($J29+181))</f>
        <v>0</v>
      </c>
      <c r="N29" s="10" t="str">
        <f aca="true">INDIRECT("ECSEARRAY!$D"&amp;($J29+181))</f>
        <v>C9</v>
      </c>
      <c r="O29" s="10" t="n">
        <f aca="true">INDIRECT("ECSEARRAY!$C"&amp;($J29+361))</f>
        <v>1</v>
      </c>
      <c r="P29" s="10" t="str">
        <f aca="true">INDIRECT("ECSEARRAY!$D"&amp;($J29+361))</f>
        <v>A17</v>
      </c>
      <c r="Q29" s="10" t="n">
        <f aca="true">INDIRECT("ECSEARRAY!$C"&amp;($J29+541))</f>
        <v>2</v>
      </c>
      <c r="R29" s="10" t="str">
        <f aca="true">INDIRECT("ECSEARRAY!$D"&amp;($J29+541))</f>
        <v>C24</v>
      </c>
      <c r="S29" s="10"/>
      <c r="T29" s="10" t="n">
        <f aca="true">INDIRECT("ECSEARRAY!$F"&amp;($J29+1))</f>
        <v>1</v>
      </c>
      <c r="U29" s="10" t="n">
        <f aca="true">INDIRECT("ECSEARRAY!$G"&amp;($J29+1))</f>
        <v>5</v>
      </c>
      <c r="V29" s="10" t="n">
        <f aca="true">INDIRECT("ECSEARRAY!$F"&amp;($J29+181))</f>
        <v>1</v>
      </c>
      <c r="W29" s="10" t="n">
        <f aca="true">INDIRECT("ECSEARRAY!$G"&amp;($J29+181))</f>
        <v>59</v>
      </c>
      <c r="X29" s="10" t="n">
        <f aca="true">INDIRECT("ECSEARRAY!$F"&amp;($J29+361))</f>
        <v>2</v>
      </c>
      <c r="Y29" s="10" t="n">
        <f aca="true">INDIRECT("ECSEARRAY!$G"&amp;($J29+361))</f>
        <v>44</v>
      </c>
      <c r="Z29" s="10" t="n">
        <f aca="true">INDIRECT("ECSEARRAY!$F"&amp;($J29+541))</f>
        <v>5</v>
      </c>
      <c r="AA29" s="10" t="n">
        <f aca="true">INDIRECT("ECSEARRAY!$G"&amp;($J29+541))</f>
        <v>37</v>
      </c>
    </row>
    <row r="30" customFormat="false" ht="26.25" hidden="false" customHeight="false" outlineLevel="0" collapsed="false">
      <c r="A30" s="17" t="n">
        <v>29</v>
      </c>
      <c r="B30" s="17" t="s">
        <v>10</v>
      </c>
      <c r="C30" s="17" t="n">
        <f aca="true">INDIRECT("Baseboard!$C"&amp;($A30+1))</f>
        <v>1</v>
      </c>
      <c r="D30" s="17" t="n">
        <f aca="true">INDIRECT("Baseboard!$D"&amp;($A30+1))</f>
        <v>2</v>
      </c>
      <c r="E30" s="17" t="n">
        <f aca="true">INDIRECT("Baseboard!$E"&amp;($A30+1))</f>
        <v>27</v>
      </c>
      <c r="F30" s="17" t="str">
        <f aca="true">INDIRECT("FEB!$D"&amp;(40*($D30-1)+$E30+1))</f>
        <v>in44</v>
      </c>
      <c r="G30" s="17" t="n">
        <f aca="true">INDIRECT("FEB!$E"&amp;(40*($D30-1)+$E30+1))</f>
        <v>4</v>
      </c>
      <c r="H30" s="17" t="n">
        <f aca="true">INDIRECT("FEB!$F"&amp;(40*($D30-1)+$E30+1))</f>
        <v>1</v>
      </c>
      <c r="I30" s="17" t="n">
        <f aca="true">INDIRECT("FEB!$A"&amp;(40*($D30-1)+$E30+1))</f>
        <v>79</v>
      </c>
      <c r="J30" s="17" t="n">
        <f aca="true">INDIRECT("BackBoard!$C"&amp;(100*($C30-1)+$I30+1))</f>
        <v>127</v>
      </c>
      <c r="K30" s="17" t="n">
        <f aca="true">INDIRECT("ECSEARRAY!$C"&amp;($J30+1))</f>
        <v>0</v>
      </c>
      <c r="L30" s="17" t="str">
        <f aca="true">INDIRECT("ECSEARRAY!$D"&amp;($J30+1))</f>
        <v>M24</v>
      </c>
      <c r="M30" s="17" t="n">
        <f aca="true">INDIRECT("ECSEARRAY!$C"&amp;($J30+181))</f>
        <v>0</v>
      </c>
      <c r="N30" s="17" t="str">
        <f aca="true">INDIRECT("ECSEARRAY!$D"&amp;($J30+181))</f>
        <v>F9</v>
      </c>
      <c r="O30" s="17" t="n">
        <f aca="true">INDIRECT("ECSEARRAY!$C"&amp;($J30+361))</f>
        <v>1</v>
      </c>
      <c r="P30" s="17" t="str">
        <f aca="true">INDIRECT("ECSEARRAY!$D"&amp;($J30+361))</f>
        <v>D19</v>
      </c>
      <c r="Q30" s="17" t="n">
        <f aca="true">INDIRECT("ECSEARRAY!$C"&amp;($J30+541))</f>
        <v>2</v>
      </c>
      <c r="R30" s="17" t="str">
        <f aca="true">INDIRECT("ECSEARRAY!$D"&amp;($J30+541))</f>
        <v>L20</v>
      </c>
      <c r="S30" s="17"/>
      <c r="T30" s="17" t="n">
        <f aca="true">INDIRECT("ECSEARRAY!$F"&amp;($J30+1))</f>
        <v>0</v>
      </c>
      <c r="U30" s="17" t="n">
        <f aca="true">INDIRECT("ECSEARRAY!$G"&amp;($J30+1))</f>
        <v>85</v>
      </c>
      <c r="V30" s="17" t="n">
        <f aca="true">INDIRECT("ECSEARRAY!$F"&amp;($J30+181))</f>
        <v>1</v>
      </c>
      <c r="W30" s="17" t="n">
        <f aca="true">INDIRECT("ECSEARRAY!$G"&amp;($J30+181))</f>
        <v>78</v>
      </c>
      <c r="X30" s="17" t="n">
        <f aca="true">INDIRECT("ECSEARRAY!$F"&amp;($J30+361))</f>
        <v>2</v>
      </c>
      <c r="Y30" s="17" t="n">
        <f aca="true">INDIRECT("ECSEARRAY!$G"&amp;($J30+361))</f>
        <v>21</v>
      </c>
      <c r="Z30" s="17" t="n">
        <f aca="true">INDIRECT("ECSEARRAY!$F"&amp;($J30+541))</f>
        <v>4</v>
      </c>
      <c r="AA30" s="17" t="n">
        <f aca="true">INDIRECT("ECSEARRAY!$G"&amp;($J30+541))</f>
        <v>8</v>
      </c>
    </row>
    <row r="31" customFormat="false" ht="26.25" hidden="false" customHeight="false" outlineLevel="0" collapsed="false">
      <c r="A31" s="17" t="n">
        <v>30</v>
      </c>
      <c r="B31" s="17" t="s">
        <v>10</v>
      </c>
      <c r="C31" s="17" t="n">
        <f aca="true">INDIRECT("Baseboard!$C"&amp;($A31+1))</f>
        <v>1</v>
      </c>
      <c r="D31" s="17" t="n">
        <f aca="true">INDIRECT("Baseboard!$D"&amp;($A31+1))</f>
        <v>2</v>
      </c>
      <c r="E31" s="17" t="n">
        <f aca="true">INDIRECT("Baseboard!$E"&amp;($A31+1))</f>
        <v>25</v>
      </c>
      <c r="F31" s="17" t="str">
        <f aca="true">INDIRECT("FEB!$D"&amp;(40*($D31-1)+$E31+1))</f>
        <v>in46</v>
      </c>
      <c r="G31" s="17" t="n">
        <f aca="true">INDIRECT("FEB!$E"&amp;(40*($D31-1)+$E31+1))</f>
        <v>4</v>
      </c>
      <c r="H31" s="17" t="n">
        <f aca="true">INDIRECT("FEB!$F"&amp;(40*($D31-1)+$E31+1))</f>
        <v>0</v>
      </c>
      <c r="I31" s="17" t="n">
        <f aca="true">INDIRECT("FEB!$A"&amp;(40*($D31-1)+$E31+1))</f>
        <v>81</v>
      </c>
      <c r="J31" s="17" t="n">
        <f aca="true">INDIRECT("BackBoard!$C"&amp;(100*($C31-1)+$I31+1))</f>
        <v>133</v>
      </c>
      <c r="K31" s="17" t="n">
        <f aca="true">INDIRECT("ECSEARRAY!$C"&amp;($J31+1))</f>
        <v>0</v>
      </c>
      <c r="L31" s="17" t="str">
        <f aca="true">INDIRECT("ECSEARRAY!$D"&amp;($J31+1))</f>
        <v>N21</v>
      </c>
      <c r="M31" s="17" t="n">
        <f aca="true">INDIRECT("ECSEARRAY!$C"&amp;($J31+181))</f>
        <v>0</v>
      </c>
      <c r="N31" s="17" t="str">
        <f aca="true">INDIRECT("ECSEARRAY!$D"&amp;($J31+181))</f>
        <v>D10</v>
      </c>
      <c r="O31" s="17" t="n">
        <f aca="true">INDIRECT("ECSEARRAY!$C"&amp;($J31+361))</f>
        <v>1</v>
      </c>
      <c r="P31" s="17" t="str">
        <f aca="true">INDIRECT("ECSEARRAY!$D"&amp;($J31+361))</f>
        <v>D20</v>
      </c>
      <c r="Q31" s="17" t="n">
        <f aca="true">INDIRECT("ECSEARRAY!$C"&amp;($J31+541))</f>
        <v>2</v>
      </c>
      <c r="R31" s="17" t="str">
        <f aca="true">INDIRECT("ECSEARRAY!$D"&amp;($J31+541))</f>
        <v>L24</v>
      </c>
      <c r="S31" s="17"/>
      <c r="T31" s="17" t="n">
        <f aca="true">INDIRECT("ECSEARRAY!$F"&amp;($J31+1))</f>
        <v>0</v>
      </c>
      <c r="U31" s="17" t="n">
        <f aca="true">INDIRECT("ECSEARRAY!$G"&amp;($J31+1))</f>
        <v>77</v>
      </c>
      <c r="V31" s="17" t="n">
        <f aca="true">INDIRECT("ECSEARRAY!$F"&amp;($J31+181))</f>
        <v>1</v>
      </c>
      <c r="W31" s="17" t="n">
        <f aca="true">INDIRECT("ECSEARRAY!$G"&amp;($J31+181))</f>
        <v>73</v>
      </c>
      <c r="X31" s="17" t="n">
        <f aca="true">INDIRECT("ECSEARRAY!$F"&amp;($J31+361))</f>
        <v>2</v>
      </c>
      <c r="Y31" s="17" t="n">
        <f aca="true">INDIRECT("ECSEARRAY!$G"&amp;($J31+361))</f>
        <v>20</v>
      </c>
      <c r="Z31" s="17" t="n">
        <f aca="true">INDIRECT("ECSEARRAY!$F"&amp;($J31+541))</f>
        <v>4</v>
      </c>
      <c r="AA31" s="17" t="n">
        <f aca="true">INDIRECT("ECSEARRAY!$G"&amp;($J31+541))</f>
        <v>84</v>
      </c>
    </row>
    <row r="32" customFormat="false" ht="26.25" hidden="false" customHeight="false" outlineLevel="0" collapsed="false">
      <c r="A32" s="17" t="n">
        <v>31</v>
      </c>
      <c r="B32" s="17" t="s">
        <v>10</v>
      </c>
      <c r="C32" s="17" t="n">
        <f aca="true">INDIRECT("Baseboard!$C"&amp;($A32+1))</f>
        <v>1</v>
      </c>
      <c r="D32" s="17" t="n">
        <f aca="true">INDIRECT("Baseboard!$D"&amp;($A32+1))</f>
        <v>2</v>
      </c>
      <c r="E32" s="17" t="n">
        <f aca="true">INDIRECT("Baseboard!$E"&amp;($A32+1))</f>
        <v>26</v>
      </c>
      <c r="F32" s="17" t="str">
        <f aca="true">INDIRECT("FEB!$D"&amp;(40*($D32-1)+$E32+1))</f>
        <v>in47</v>
      </c>
      <c r="G32" s="17" t="n">
        <f aca="true">INDIRECT("FEB!$E"&amp;(40*($D32-1)+$E32+1))</f>
        <v>5</v>
      </c>
      <c r="H32" s="17" t="n">
        <f aca="true">INDIRECT("FEB!$F"&amp;(40*($D32-1)+$E32+1))</f>
        <v>7</v>
      </c>
      <c r="I32" s="17" t="n">
        <f aca="true">INDIRECT("FEB!$A"&amp;(40*($D32-1)+$E32+1))</f>
        <v>82</v>
      </c>
      <c r="J32" s="17" t="n">
        <f aca="true">INDIRECT("BackBoard!$C"&amp;(100*($C32-1)+$I32+1))</f>
        <v>134</v>
      </c>
      <c r="K32" s="17" t="n">
        <f aca="true">INDIRECT("ECSEARRAY!$C"&amp;($J32+1))</f>
        <v>0</v>
      </c>
      <c r="L32" s="17" t="str">
        <f aca="true">INDIRECT("ECSEARRAY!$D"&amp;($J32+1))</f>
        <v>N22</v>
      </c>
      <c r="M32" s="17" t="n">
        <f aca="true">INDIRECT("ECSEARRAY!$C"&amp;($J32+181))</f>
        <v>0</v>
      </c>
      <c r="N32" s="17" t="str">
        <f aca="true">INDIRECT("ECSEARRAY!$D"&amp;($J32+181))</f>
        <v>E10</v>
      </c>
      <c r="O32" s="17" t="n">
        <f aca="true">INDIRECT("ECSEARRAY!$C"&amp;($J32+361))</f>
        <v>1</v>
      </c>
      <c r="P32" s="17" t="str">
        <f aca="true">INDIRECT("ECSEARRAY!$D"&amp;($J32+361))</f>
        <v>F18</v>
      </c>
      <c r="Q32" s="17" t="n">
        <f aca="true">INDIRECT("ECSEARRAY!$C"&amp;($J32+541))</f>
        <v>2</v>
      </c>
      <c r="R32" s="17" t="str">
        <f aca="true">INDIRECT("ECSEARRAY!$D"&amp;($J32+541))</f>
        <v>M21</v>
      </c>
      <c r="S32" s="17"/>
      <c r="T32" s="17" t="n">
        <f aca="true">INDIRECT("ECSEARRAY!$F"&amp;($J32+1))</f>
        <v>0</v>
      </c>
      <c r="U32" s="17" t="n">
        <f aca="true">INDIRECT("ECSEARRAY!$G"&amp;($J32+1))</f>
        <v>76</v>
      </c>
      <c r="V32" s="17" t="n">
        <f aca="true">INDIRECT("ECSEARRAY!$F"&amp;($J32+181))</f>
        <v>1</v>
      </c>
      <c r="W32" s="17" t="n">
        <f aca="true">INDIRECT("ECSEARRAY!$G"&amp;($J32+181))</f>
        <v>74</v>
      </c>
      <c r="X32" s="17" t="n">
        <f aca="true">INDIRECT("ECSEARRAY!$F"&amp;($J32+361))</f>
        <v>2</v>
      </c>
      <c r="Y32" s="17" t="n">
        <f aca="true">INDIRECT("ECSEARRAY!$G"&amp;($J32+361))</f>
        <v>28</v>
      </c>
      <c r="Z32" s="17" t="n">
        <f aca="true">INDIRECT("ECSEARRAY!$F"&amp;($J32+541))</f>
        <v>4</v>
      </c>
      <c r="AA32" s="17" t="n">
        <f aca="true">INDIRECT("ECSEARRAY!$G"&amp;($J32+541))</f>
        <v>81</v>
      </c>
    </row>
    <row r="33" customFormat="false" ht="26.25" hidden="false" customHeight="false" outlineLevel="0" collapsed="false">
      <c r="A33" s="17" t="n">
        <v>32</v>
      </c>
      <c r="B33" s="17" t="s">
        <v>10</v>
      </c>
      <c r="C33" s="17" t="n">
        <f aca="true">INDIRECT("Baseboard!$C"&amp;($A33+1))</f>
        <v>1</v>
      </c>
      <c r="D33" s="17" t="n">
        <f aca="true">INDIRECT("Baseboard!$D"&amp;($A33+1))</f>
        <v>2</v>
      </c>
      <c r="E33" s="17" t="n">
        <f aca="true">INDIRECT("Baseboard!$E"&amp;($A33+1))</f>
        <v>28</v>
      </c>
      <c r="F33" s="17" t="str">
        <f aca="true">INDIRECT("FEB!$D"&amp;(40*($D33-1)+$E33+1))</f>
        <v>in45</v>
      </c>
      <c r="G33" s="17" t="n">
        <f aca="true">INDIRECT("FEB!$E"&amp;(40*($D33-1)+$E33+1))</f>
        <v>5</v>
      </c>
      <c r="H33" s="17" t="n">
        <f aca="true">INDIRECT("FEB!$F"&amp;(40*($D33-1)+$E33+1))</f>
        <v>6</v>
      </c>
      <c r="I33" s="17" t="n">
        <f aca="true">INDIRECT("FEB!$A"&amp;(40*($D33-1)+$E33+1))</f>
        <v>80</v>
      </c>
      <c r="J33" s="17" t="n">
        <f aca="true">INDIRECT("BackBoard!$C"&amp;(100*($C33-1)+$I33+1))</f>
        <v>128</v>
      </c>
      <c r="K33" s="17" t="n">
        <f aca="true">INDIRECT("ECSEARRAY!$C"&amp;($J33+1))</f>
        <v>0</v>
      </c>
      <c r="L33" s="17" t="str">
        <f aca="true">INDIRECT("ECSEARRAY!$D"&amp;($J33+1))</f>
        <v>M22</v>
      </c>
      <c r="M33" s="17" t="n">
        <f aca="true">INDIRECT("ECSEARRAY!$C"&amp;($J33+181))</f>
        <v>0</v>
      </c>
      <c r="N33" s="17" t="str">
        <f aca="true">INDIRECT("ECSEARRAY!$D"&amp;($J33+181))</f>
        <v>F8</v>
      </c>
      <c r="O33" s="17" t="n">
        <f aca="true">INDIRECT("ECSEARRAY!$C"&amp;($J33+361))</f>
        <v>1</v>
      </c>
      <c r="P33" s="17" t="str">
        <f aca="true">INDIRECT("ECSEARRAY!$D"&amp;($J33+361))</f>
        <v>E18</v>
      </c>
      <c r="Q33" s="17" t="n">
        <f aca="true">INDIRECT("ECSEARRAY!$C"&amp;($J33+541))</f>
        <v>2</v>
      </c>
      <c r="R33" s="17" t="str">
        <f aca="true">INDIRECT("ECSEARRAY!$D"&amp;($J33+541))</f>
        <v>K20</v>
      </c>
      <c r="S33" s="17"/>
      <c r="T33" s="17" t="n">
        <f aca="true">INDIRECT("ECSEARRAY!$F"&amp;($J33+1))</f>
        <v>0</v>
      </c>
      <c r="U33" s="17" t="n">
        <f aca="true">INDIRECT("ECSEARRAY!$G"&amp;($J33+1))</f>
        <v>80</v>
      </c>
      <c r="V33" s="17" t="n">
        <f aca="true">INDIRECT("ECSEARRAY!$F"&amp;($J33+181))</f>
        <v>1</v>
      </c>
      <c r="W33" s="17" t="n">
        <f aca="true">INDIRECT("ECSEARRAY!$G"&amp;($J33+181))</f>
        <v>77</v>
      </c>
      <c r="X33" s="17" t="n">
        <f aca="true">INDIRECT("ECSEARRAY!$F"&amp;($J33+361))</f>
        <v>2</v>
      </c>
      <c r="Y33" s="17" t="n">
        <f aca="true">INDIRECT("ECSEARRAY!$G"&amp;($J33+361))</f>
        <v>25</v>
      </c>
      <c r="Z33" s="17" t="n">
        <f aca="true">INDIRECT("ECSEARRAY!$F"&amp;($J33+541))</f>
        <v>4</v>
      </c>
      <c r="AA33" s="17" t="n">
        <f aca="true">INDIRECT("ECSEARRAY!$G"&amp;($J33+541))</f>
        <v>13</v>
      </c>
    </row>
    <row r="34" customFormat="false" ht="26.25" hidden="false" customHeight="false" outlineLevel="0" collapsed="false">
      <c r="A34" s="18" t="n">
        <v>33</v>
      </c>
      <c r="B34" s="18" t="s">
        <v>10</v>
      </c>
      <c r="C34" s="10" t="n">
        <f aca="true">INDIRECT("Baseboard!$C"&amp;($A34+1))</f>
        <v>2</v>
      </c>
      <c r="D34" s="10" t="n">
        <f aca="true">INDIRECT("Baseboard!$D"&amp;($A34+1))</f>
        <v>2</v>
      </c>
      <c r="E34" s="10" t="n">
        <f aca="true">INDIRECT("Baseboard!$E"&amp;($A34+1))</f>
        <v>13</v>
      </c>
      <c r="F34" s="10" t="str">
        <f aca="true">INDIRECT("FEB!$D"&amp;(40*($D34-1)+$E34+1))</f>
        <v>in50</v>
      </c>
      <c r="G34" s="10" t="n">
        <f aca="true">INDIRECT("FEB!$E"&amp;(40*($D34-1)+$E34+1))</f>
        <v>6</v>
      </c>
      <c r="H34" s="10" t="n">
        <f aca="true">INDIRECT("FEB!$F"&amp;(40*($D34-1)+$E34+1))</f>
        <v>6</v>
      </c>
      <c r="I34" s="10" t="n">
        <f aca="true">INDIRECT("FEB!$A"&amp;(40*($D34-1)+$E34+1))</f>
        <v>85</v>
      </c>
      <c r="J34" s="10" t="n">
        <f aca="true">INDIRECT("BackBoard!$C"&amp;(100*($C34-1)+$I34+1))</f>
        <v>149</v>
      </c>
      <c r="K34" s="10" t="n">
        <f aca="true">INDIRECT("ECSEARRAY!$C"&amp;($J34+1))</f>
        <v>0</v>
      </c>
      <c r="L34" s="10" t="str">
        <f aca="true">INDIRECT("ECSEARRAY!$D"&amp;($J34+1))</f>
        <v>R25</v>
      </c>
      <c r="M34" s="10" t="n">
        <f aca="true">INDIRECT("ECSEARRAY!$C"&amp;($J34+181))</f>
        <v>0</v>
      </c>
      <c r="N34" s="10" t="str">
        <f aca="true">INDIRECT("ECSEARRAY!$D"&amp;($J34+181))</f>
        <v>C12</v>
      </c>
      <c r="O34" s="10" t="n">
        <f aca="true">INDIRECT("ECSEARRAY!$C"&amp;($J34+361))</f>
        <v>1</v>
      </c>
      <c r="P34" s="10" t="str">
        <f aca="true">INDIRECT("ECSEARRAY!$D"&amp;($J34+361))</f>
        <v>A20</v>
      </c>
      <c r="Q34" s="10" t="n">
        <f aca="true">INDIRECT("ECSEARRAY!$C"&amp;($J34+541))</f>
        <v>2</v>
      </c>
      <c r="R34" s="10" t="str">
        <f aca="true">INDIRECT("ECSEARRAY!$D"&amp;($J34+541))</f>
        <v>F24</v>
      </c>
      <c r="S34" s="10"/>
      <c r="T34" s="10" t="n">
        <f aca="true">INDIRECT("ECSEARRAY!$F"&amp;($J34+1))</f>
        <v>1</v>
      </c>
      <c r="U34" s="10" t="n">
        <f aca="true">INDIRECT("ECSEARRAY!$G"&amp;($J34+1))</f>
        <v>3</v>
      </c>
      <c r="V34" s="10" t="n">
        <f aca="true">INDIRECT("ECSEARRAY!$F"&amp;($J34+181))</f>
        <v>1</v>
      </c>
      <c r="W34" s="10" t="n">
        <f aca="true">INDIRECT("ECSEARRAY!$G"&amp;($J34+181))</f>
        <v>57</v>
      </c>
      <c r="X34" s="10" t="n">
        <f aca="true">INDIRECT("ECSEARRAY!$F"&amp;($J34+361))</f>
        <v>3</v>
      </c>
      <c r="Y34" s="10" t="n">
        <f aca="true">INDIRECT("ECSEARRAY!$G"&amp;($J34+361))</f>
        <v>33</v>
      </c>
      <c r="Z34" s="10" t="n">
        <f aca="true">INDIRECT("ECSEARRAY!$F"&amp;($J34+541))</f>
        <v>5</v>
      </c>
      <c r="AA34" s="10" t="n">
        <f aca="true">INDIRECT("ECSEARRAY!$G"&amp;($J34+541))</f>
        <v>17</v>
      </c>
    </row>
    <row r="35" customFormat="false" ht="26.25" hidden="false" customHeight="false" outlineLevel="0" collapsed="false">
      <c r="A35" s="18" t="n">
        <v>34</v>
      </c>
      <c r="B35" s="18" t="s">
        <v>10</v>
      </c>
      <c r="C35" s="10" t="n">
        <f aca="true">INDIRECT("Baseboard!$C"&amp;($A35+1))</f>
        <v>2</v>
      </c>
      <c r="D35" s="10" t="n">
        <f aca="true">INDIRECT("Baseboard!$D"&amp;($A35+1))</f>
        <v>2</v>
      </c>
      <c r="E35" s="10" t="n">
        <f aca="true">INDIRECT("Baseboard!$E"&amp;($A35+1))</f>
        <v>15</v>
      </c>
      <c r="F35" s="10" t="str">
        <f aca="true">INDIRECT("FEB!$D"&amp;(40*($D35-1)+$E35+1))</f>
        <v>in48</v>
      </c>
      <c r="G35" s="10" t="n">
        <f aca="true">INDIRECT("FEB!$E"&amp;(40*($D35-1)+$E35+1))</f>
        <v>6</v>
      </c>
      <c r="H35" s="10" t="n">
        <f aca="true">INDIRECT("FEB!$F"&amp;(40*($D35-1)+$E35+1))</f>
        <v>7</v>
      </c>
      <c r="I35" s="10" t="n">
        <f aca="true">INDIRECT("FEB!$A"&amp;(40*($D35-1)+$E35+1))</f>
        <v>83</v>
      </c>
      <c r="J35" s="10" t="n">
        <f aca="true">INDIRECT("BackBoard!$C"&amp;(100*($C35-1)+$I35+1))</f>
        <v>143</v>
      </c>
      <c r="K35" s="10" t="n">
        <f aca="true">INDIRECT("ECSEARRAY!$C"&amp;($J35+1))</f>
        <v>0</v>
      </c>
      <c r="L35" s="10" t="str">
        <f aca="true">INDIRECT("ECSEARRAY!$D"&amp;($J35+1))</f>
        <v>P24</v>
      </c>
      <c r="M35" s="10" t="n">
        <f aca="true">INDIRECT("ECSEARRAY!$C"&amp;($J35+181))</f>
        <v>0</v>
      </c>
      <c r="N35" s="10" t="str">
        <f aca="true">INDIRECT("ECSEARRAY!$D"&amp;($J35+181))</f>
        <v>C11</v>
      </c>
      <c r="O35" s="10" t="n">
        <f aca="true">INDIRECT("ECSEARRAY!$C"&amp;($J35+361))</f>
        <v>1</v>
      </c>
      <c r="P35" s="10" t="str">
        <f aca="true">INDIRECT("ECSEARRAY!$D"&amp;($J35+361))</f>
        <v>B19</v>
      </c>
      <c r="Q35" s="10" t="n">
        <f aca="true">INDIRECT("ECSEARRAY!$C"&amp;($J35+541))</f>
        <v>2</v>
      </c>
      <c r="R35" s="10" t="str">
        <f aca="true">INDIRECT("ECSEARRAY!$D"&amp;($J35+541))</f>
        <v>E26</v>
      </c>
      <c r="S35" s="10"/>
      <c r="T35" s="10" t="n">
        <f aca="true">INDIRECT("ECSEARRAY!$F"&amp;($J35+1))</f>
        <v>1</v>
      </c>
      <c r="U35" s="10" t="n">
        <f aca="true">INDIRECT("ECSEARRAY!$G"&amp;($J35+1))</f>
        <v>7</v>
      </c>
      <c r="V35" s="10" t="n">
        <f aca="true">INDIRECT("ECSEARRAY!$F"&amp;($J35+181))</f>
        <v>1</v>
      </c>
      <c r="W35" s="10" t="n">
        <f aca="true">INDIRECT("ECSEARRAY!$G"&amp;($J35+181))</f>
        <v>56</v>
      </c>
      <c r="X35" s="10" t="n">
        <f aca="true">INDIRECT("ECSEARRAY!$F"&amp;($J35+361))</f>
        <v>2</v>
      </c>
      <c r="Y35" s="10" t="n">
        <f aca="true">INDIRECT("ECSEARRAY!$G"&amp;($J35+361))</f>
        <v>42</v>
      </c>
      <c r="Z35" s="10" t="n">
        <f aca="true">INDIRECT("ECSEARRAY!$F"&amp;($J35+541))</f>
        <v>5</v>
      </c>
      <c r="AA35" s="10" t="n">
        <f aca="true">INDIRECT("ECSEARRAY!$G"&amp;($J35+541))</f>
        <v>23</v>
      </c>
    </row>
    <row r="36" customFormat="false" ht="26.25" hidden="false" customHeight="false" outlineLevel="0" collapsed="false">
      <c r="A36" s="18" t="n">
        <v>35</v>
      </c>
      <c r="B36" s="18" t="s">
        <v>10</v>
      </c>
      <c r="C36" s="10" t="n">
        <f aca="true">INDIRECT("Baseboard!$C"&amp;($A36+1))</f>
        <v>2</v>
      </c>
      <c r="D36" s="10" t="n">
        <f aca="true">INDIRECT("Baseboard!$D"&amp;($A36+1))</f>
        <v>2</v>
      </c>
      <c r="E36" s="10" t="n">
        <f aca="true">INDIRECT("Baseboard!$E"&amp;($A36+1))</f>
        <v>14</v>
      </c>
      <c r="F36" s="10" t="str">
        <f aca="true">INDIRECT("FEB!$D"&amp;(40*($D36-1)+$E36+1))</f>
        <v>in51</v>
      </c>
      <c r="G36" s="10" t="n">
        <f aca="true">INDIRECT("FEB!$E"&amp;(40*($D36-1)+$E36+1))</f>
        <v>7</v>
      </c>
      <c r="H36" s="10" t="n">
        <f aca="true">INDIRECT("FEB!$F"&amp;(40*($D36-1)+$E36+1))</f>
        <v>1</v>
      </c>
      <c r="I36" s="10" t="n">
        <f aca="true">INDIRECT("FEB!$A"&amp;(40*($D36-1)+$E36+1))</f>
        <v>86</v>
      </c>
      <c r="J36" s="10" t="n">
        <f aca="true">INDIRECT("BackBoard!$C"&amp;(100*($C36-1)+$I36+1))</f>
        <v>150</v>
      </c>
      <c r="K36" s="10" t="n">
        <f aca="true">INDIRECT("ECSEARRAY!$C"&amp;($J36+1))</f>
        <v>0</v>
      </c>
      <c r="L36" s="10" t="str">
        <f aca="true">INDIRECT("ECSEARRAY!$D"&amp;($J36+1))</f>
        <v>R26</v>
      </c>
      <c r="M36" s="10" t="n">
        <f aca="true">INDIRECT("ECSEARRAY!$C"&amp;($J36+181))</f>
        <v>0</v>
      </c>
      <c r="N36" s="10" t="str">
        <f aca="true">INDIRECT("ECSEARRAY!$D"&amp;($J36+181))</f>
        <v>B11</v>
      </c>
      <c r="O36" s="10" t="n">
        <f aca="true">INDIRECT("ECSEARRAY!$C"&amp;($J36+361))</f>
        <v>1</v>
      </c>
      <c r="P36" s="10" t="str">
        <f aca="true">INDIRECT("ECSEARRAY!$D"&amp;($J36+361))</f>
        <v>C19</v>
      </c>
      <c r="Q36" s="10" t="n">
        <f aca="true">INDIRECT("ECSEARRAY!$C"&amp;($J36+541))</f>
        <v>2</v>
      </c>
      <c r="R36" s="10" t="str">
        <f aca="true">INDIRECT("ECSEARRAY!$D"&amp;($J36+541))</f>
        <v>F23</v>
      </c>
      <c r="S36" s="10"/>
      <c r="T36" s="10" t="n">
        <f aca="true">INDIRECT("ECSEARRAY!$F"&amp;($J36+1))</f>
        <v>1</v>
      </c>
      <c r="U36" s="10" t="n">
        <f aca="true">INDIRECT("ECSEARRAY!$G"&amp;($J36+1))</f>
        <v>11</v>
      </c>
      <c r="V36" s="10" t="n">
        <f aca="true">INDIRECT("ECSEARRAY!$F"&amp;($J36+181))</f>
        <v>1</v>
      </c>
      <c r="W36" s="10" t="n">
        <f aca="true">INDIRECT("ECSEARRAY!$G"&amp;($J36+181))</f>
        <v>52</v>
      </c>
      <c r="X36" s="10" t="n">
        <f aca="true">INDIRECT("ECSEARRAY!$F"&amp;($J36+361))</f>
        <v>2</v>
      </c>
      <c r="Y36" s="10" t="n">
        <f aca="true">INDIRECT("ECSEARRAY!$G"&amp;($J36+361))</f>
        <v>43</v>
      </c>
      <c r="Z36" s="10" t="n">
        <f aca="true">INDIRECT("ECSEARRAY!$F"&amp;($J36+541))</f>
        <v>5</v>
      </c>
      <c r="AA36" s="10" t="n">
        <f aca="true">INDIRECT("ECSEARRAY!$G"&amp;($J36+541))</f>
        <v>16</v>
      </c>
    </row>
    <row r="37" customFormat="false" ht="26.25" hidden="false" customHeight="false" outlineLevel="0" collapsed="false">
      <c r="A37" s="18" t="n">
        <v>36</v>
      </c>
      <c r="B37" s="18" t="s">
        <v>10</v>
      </c>
      <c r="C37" s="10" t="n">
        <f aca="true">INDIRECT("Baseboard!$C"&amp;($A37+1))</f>
        <v>2</v>
      </c>
      <c r="D37" s="10" t="n">
        <f aca="true">INDIRECT("Baseboard!$D"&amp;($A37+1))</f>
        <v>2</v>
      </c>
      <c r="E37" s="10" t="n">
        <f aca="true">INDIRECT("Baseboard!$E"&amp;($A37+1))</f>
        <v>16</v>
      </c>
      <c r="F37" s="10" t="str">
        <f aca="true">INDIRECT("FEB!$D"&amp;(40*($D37-1)+$E37+1))</f>
        <v>in49</v>
      </c>
      <c r="G37" s="10" t="n">
        <f aca="true">INDIRECT("FEB!$E"&amp;(40*($D37-1)+$E37+1))</f>
        <v>7</v>
      </c>
      <c r="H37" s="10" t="n">
        <f aca="true">INDIRECT("FEB!$F"&amp;(40*($D37-1)+$E37+1))</f>
        <v>0</v>
      </c>
      <c r="I37" s="10" t="n">
        <f aca="true">INDIRECT("FEB!$A"&amp;(40*($D37-1)+$E37+1))</f>
        <v>84</v>
      </c>
      <c r="J37" s="10" t="n">
        <f aca="true">INDIRECT("BackBoard!$C"&amp;(100*($C37-1)+$I37+1))</f>
        <v>144</v>
      </c>
      <c r="K37" s="10" t="n">
        <f aca="true">INDIRECT("ECSEARRAY!$C"&amp;($J37+1))</f>
        <v>0</v>
      </c>
      <c r="L37" s="10" t="str">
        <f aca="true">INDIRECT("ECSEARRAY!$D"&amp;($J37+1))</f>
        <v>P25</v>
      </c>
      <c r="M37" s="10" t="n">
        <f aca="true">INDIRECT("ECSEARRAY!$C"&amp;($J37+181))</f>
        <v>0</v>
      </c>
      <c r="N37" s="10" t="str">
        <f aca="true">INDIRECT("ECSEARRAY!$D"&amp;($J37+181))</f>
        <v>A10</v>
      </c>
      <c r="O37" s="10" t="n">
        <f aca="true">INDIRECT("ECSEARRAY!$C"&amp;($J37+361))</f>
        <v>1</v>
      </c>
      <c r="P37" s="10" t="str">
        <f aca="true">INDIRECT("ECSEARRAY!$D"&amp;($J37+361))</f>
        <v>A19</v>
      </c>
      <c r="Q37" s="10" t="n">
        <f aca="true">INDIRECT("ECSEARRAY!$C"&amp;($J37+541))</f>
        <v>2</v>
      </c>
      <c r="R37" s="10" t="str">
        <f aca="true">INDIRECT("ECSEARRAY!$D"&amp;($J37+541))</f>
        <v>E25</v>
      </c>
      <c r="S37" s="10"/>
      <c r="T37" s="10" t="n">
        <f aca="true">INDIRECT("ECSEARRAY!$F"&amp;($J37+1))</f>
        <v>1</v>
      </c>
      <c r="U37" s="10" t="n">
        <f aca="true">INDIRECT("ECSEARRAY!$G"&amp;($J37+1))</f>
        <v>2</v>
      </c>
      <c r="V37" s="10" t="n">
        <f aca="true">INDIRECT("ECSEARRAY!$F"&amp;($J37+181))</f>
        <v>1</v>
      </c>
      <c r="W37" s="10" t="n">
        <f aca="true">INDIRECT("ECSEARRAY!$G"&amp;($J37+181))</f>
        <v>48</v>
      </c>
      <c r="X37" s="10" t="n">
        <f aca="true">INDIRECT("ECSEARRAY!$F"&amp;($J37+361))</f>
        <v>2</v>
      </c>
      <c r="Y37" s="10" t="n">
        <f aca="true">INDIRECT("ECSEARRAY!$G"&amp;($J37+361))</f>
        <v>46</v>
      </c>
      <c r="Z37" s="10" t="n">
        <f aca="true">INDIRECT("ECSEARRAY!$F"&amp;($J37+541))</f>
        <v>5</v>
      </c>
      <c r="AA37" s="10" t="n">
        <f aca="true">INDIRECT("ECSEARRAY!$G"&amp;($J37+541))</f>
        <v>18</v>
      </c>
    </row>
    <row r="38" customFormat="false" ht="26.25" hidden="false" customHeight="false" outlineLevel="0" collapsed="false">
      <c r="A38" s="17" t="n">
        <v>37</v>
      </c>
      <c r="B38" s="17" t="s">
        <v>10</v>
      </c>
      <c r="C38" s="17" t="n">
        <f aca="true">INDIRECT("Baseboard!$C"&amp;($A38+1))</f>
        <v>1</v>
      </c>
      <c r="D38" s="17" t="n">
        <f aca="true">INDIRECT("Baseboard!$D"&amp;($A38+1))</f>
        <v>2</v>
      </c>
      <c r="E38" s="17" t="n">
        <f aca="true">INDIRECT("Baseboard!$E"&amp;($A38+1))</f>
        <v>15</v>
      </c>
      <c r="F38" s="17" t="str">
        <f aca="true">INDIRECT("FEB!$D"&amp;(40*($D38-1)+$E38+1))</f>
        <v>in48</v>
      </c>
      <c r="G38" s="17" t="n">
        <f aca="true">INDIRECT("FEB!$E"&amp;(40*($D38-1)+$E38+1))</f>
        <v>6</v>
      </c>
      <c r="H38" s="17" t="n">
        <f aca="true">INDIRECT("FEB!$F"&amp;(40*($D38-1)+$E38+1))</f>
        <v>7</v>
      </c>
      <c r="I38" s="17" t="n">
        <f aca="true">INDIRECT("FEB!$A"&amp;(40*($D38-1)+$E38+1))</f>
        <v>83</v>
      </c>
      <c r="J38" s="17" t="n">
        <f aca="true">INDIRECT("BackBoard!$C"&amp;(100*($C38-1)+$I38+1))</f>
        <v>139</v>
      </c>
      <c r="K38" s="17" t="n">
        <f aca="true">INDIRECT("ECSEARRAY!$C"&amp;($J38+1))</f>
        <v>0</v>
      </c>
      <c r="L38" s="17" t="str">
        <f aca="true">INDIRECT("ECSEARRAY!$D"&amp;($J38+1))</f>
        <v>M19</v>
      </c>
      <c r="M38" s="17" t="n">
        <f aca="true">INDIRECT("ECSEARRAY!$C"&amp;($J38+181))</f>
        <v>0</v>
      </c>
      <c r="N38" s="17" t="str">
        <f aca="true">INDIRECT("ECSEARRAY!$D"&amp;($J38+181))</f>
        <v>D11</v>
      </c>
      <c r="O38" s="17" t="n">
        <f aca="true">INDIRECT("ECSEARRAY!$C"&amp;($J38+361))</f>
        <v>1</v>
      </c>
      <c r="P38" s="17" t="str">
        <f aca="true">INDIRECT("ECSEARRAY!$D"&amp;($J38+361))</f>
        <v>G17</v>
      </c>
      <c r="Q38" s="17" t="n">
        <f aca="true">INDIRECT("ECSEARRAY!$C"&amp;($J38+541))</f>
        <v>2</v>
      </c>
      <c r="R38" s="17" t="str">
        <f aca="true">INDIRECT("ECSEARRAY!$D"&amp;($J38+541))</f>
        <v>M24</v>
      </c>
      <c r="S38" s="17"/>
      <c r="T38" s="17" t="n">
        <f aca="true">INDIRECT("ECSEARRAY!$F"&amp;($J38+1))</f>
        <v>0</v>
      </c>
      <c r="U38" s="17" t="n">
        <f aca="true">INDIRECT("ECSEARRAY!$G"&amp;($J38+1))</f>
        <v>56</v>
      </c>
      <c r="V38" s="17" t="n">
        <f aca="true">INDIRECT("ECSEARRAY!$F"&amp;($J38+181))</f>
        <v>1</v>
      </c>
      <c r="W38" s="17" t="n">
        <f aca="true">INDIRECT("ECSEARRAY!$G"&amp;($J38+181))</f>
        <v>71</v>
      </c>
      <c r="X38" s="17" t="n">
        <f aca="true">INDIRECT("ECSEARRAY!$F"&amp;($J38+361))</f>
        <v>2</v>
      </c>
      <c r="Y38" s="17" t="n">
        <f aca="true">INDIRECT("ECSEARRAY!$G"&amp;($J38+361))</f>
        <v>29</v>
      </c>
      <c r="Z38" s="17" t="n">
        <f aca="true">INDIRECT("ECSEARRAY!$F"&amp;($J38+541))</f>
        <v>4</v>
      </c>
      <c r="AA38" s="17" t="n">
        <f aca="true">INDIRECT("ECSEARRAY!$G"&amp;($J38+541))</f>
        <v>85</v>
      </c>
    </row>
    <row r="39" customFormat="false" ht="26.25" hidden="false" customHeight="false" outlineLevel="0" collapsed="false">
      <c r="A39" s="17" t="n">
        <v>38</v>
      </c>
      <c r="B39" s="17" t="s">
        <v>10</v>
      </c>
      <c r="C39" s="17" t="n">
        <f aca="true">INDIRECT("Baseboard!$C"&amp;($A39+1))</f>
        <v>1</v>
      </c>
      <c r="D39" s="17" t="n">
        <f aca="true">INDIRECT("Baseboard!$D"&amp;($A39+1))</f>
        <v>2</v>
      </c>
      <c r="E39" s="17" t="n">
        <f aca="true">INDIRECT("Baseboard!$E"&amp;($A39+1))</f>
        <v>13</v>
      </c>
      <c r="F39" s="17" t="str">
        <f aca="true">INDIRECT("FEB!$D"&amp;(40*($D39-1)+$E39+1))</f>
        <v>in50</v>
      </c>
      <c r="G39" s="17" t="n">
        <f aca="true">INDIRECT("FEB!$E"&amp;(40*($D39-1)+$E39+1))</f>
        <v>6</v>
      </c>
      <c r="H39" s="17" t="n">
        <f aca="true">INDIRECT("FEB!$F"&amp;(40*($D39-1)+$E39+1))</f>
        <v>6</v>
      </c>
      <c r="I39" s="17" t="n">
        <f aca="true">INDIRECT("FEB!$A"&amp;(40*($D39-1)+$E39+1))</f>
        <v>85</v>
      </c>
      <c r="J39" s="17" t="n">
        <f aca="true">INDIRECT("BackBoard!$C"&amp;(100*($C39-1)+$I39+1))</f>
        <v>145</v>
      </c>
      <c r="K39" s="17" t="n">
        <f aca="true">INDIRECT("ECSEARRAY!$C"&amp;($J39+1))</f>
        <v>0</v>
      </c>
      <c r="L39" s="17" t="str">
        <f aca="true">INDIRECT("ECSEARRAY!$D"&amp;($J39+1))</f>
        <v>N18</v>
      </c>
      <c r="M39" s="17" t="n">
        <f aca="true">INDIRECT("ECSEARRAY!$C"&amp;($J39+181))</f>
        <v>0</v>
      </c>
      <c r="N39" s="17" t="str">
        <f aca="true">INDIRECT("ECSEARRAY!$D"&amp;($J39+181))</f>
        <v>E12</v>
      </c>
      <c r="O39" s="17" t="n">
        <f aca="true">INDIRECT("ECSEARRAY!$C"&amp;($J39+361))</f>
        <v>1</v>
      </c>
      <c r="P39" s="17" t="str">
        <f aca="true">INDIRECT("ECSEARRAY!$D"&amp;($J39+361))</f>
        <v>E21</v>
      </c>
      <c r="Q39" s="17" t="n">
        <f aca="true">INDIRECT("ECSEARRAY!$C"&amp;($J39+541))</f>
        <v>2</v>
      </c>
      <c r="R39" s="17" t="str">
        <f aca="true">INDIRECT("ECSEARRAY!$D"&amp;($J39+541))</f>
        <v>N21</v>
      </c>
      <c r="S39" s="17"/>
      <c r="T39" s="17" t="n">
        <f aca="true">INDIRECT("ECSEARRAY!$F"&amp;($J39+1))</f>
        <v>0</v>
      </c>
      <c r="U39" s="17" t="n">
        <f aca="true">INDIRECT("ECSEARRAY!$G"&amp;($J39+1))</f>
        <v>57</v>
      </c>
      <c r="V39" s="17" t="n">
        <f aca="true">INDIRECT("ECSEARRAY!$F"&amp;($J39+181))</f>
        <v>1</v>
      </c>
      <c r="W39" s="17" t="n">
        <f aca="true">INDIRECT("ECSEARRAY!$G"&amp;($J39+181))</f>
        <v>63</v>
      </c>
      <c r="X39" s="17" t="n">
        <f aca="true">INDIRECT("ECSEARRAY!$F"&amp;($J39+361))</f>
        <v>2</v>
      </c>
      <c r="Y39" s="17" t="n">
        <f aca="true">INDIRECT("ECSEARRAY!$G"&amp;($J39+361))</f>
        <v>18</v>
      </c>
      <c r="Z39" s="17" t="n">
        <f aca="true">INDIRECT("ECSEARRAY!$F"&amp;($J39+541))</f>
        <v>4</v>
      </c>
      <c r="AA39" s="17" t="n">
        <f aca="true">INDIRECT("ECSEARRAY!$G"&amp;($J39+541))</f>
        <v>77</v>
      </c>
    </row>
    <row r="40" customFormat="false" ht="26.25" hidden="false" customHeight="false" outlineLevel="0" collapsed="false">
      <c r="A40" s="17" t="n">
        <v>39</v>
      </c>
      <c r="B40" s="17" t="s">
        <v>10</v>
      </c>
      <c r="C40" s="17" t="n">
        <f aca="true">INDIRECT("Baseboard!$C"&amp;($A40+1))</f>
        <v>1</v>
      </c>
      <c r="D40" s="17" t="n">
        <f aca="true">INDIRECT("Baseboard!$D"&amp;($A40+1))</f>
        <v>2</v>
      </c>
      <c r="E40" s="17" t="n">
        <f aca="true">INDIRECT("Baseboard!$E"&amp;($A40+1))</f>
        <v>16</v>
      </c>
      <c r="F40" s="17" t="str">
        <f aca="true">INDIRECT("FEB!$D"&amp;(40*($D40-1)+$E40+1))</f>
        <v>in49</v>
      </c>
      <c r="G40" s="17" t="n">
        <f aca="true">INDIRECT("FEB!$E"&amp;(40*($D40-1)+$E40+1))</f>
        <v>7</v>
      </c>
      <c r="H40" s="17" t="n">
        <f aca="true">INDIRECT("FEB!$F"&amp;(40*($D40-1)+$E40+1))</f>
        <v>0</v>
      </c>
      <c r="I40" s="17" t="n">
        <f aca="true">INDIRECT("FEB!$A"&amp;(40*($D40-1)+$E40+1))</f>
        <v>84</v>
      </c>
      <c r="J40" s="17" t="n">
        <f aca="true">INDIRECT("BackBoard!$C"&amp;(100*($C40-1)+$I40+1))</f>
        <v>140</v>
      </c>
      <c r="K40" s="17" t="n">
        <f aca="true">INDIRECT("ECSEARRAY!$C"&amp;($J40+1))</f>
        <v>0</v>
      </c>
      <c r="L40" s="17" t="str">
        <f aca="true">INDIRECT("ECSEARRAY!$D"&amp;($J40+1))</f>
        <v>M20</v>
      </c>
      <c r="M40" s="17" t="n">
        <f aca="true">INDIRECT("ECSEARRAY!$C"&amp;($J40+181))</f>
        <v>0</v>
      </c>
      <c r="N40" s="17" t="str">
        <f aca="true">INDIRECT("ECSEARRAY!$D"&amp;($J40+181))</f>
        <v>F10</v>
      </c>
      <c r="O40" s="17" t="n">
        <f aca="true">INDIRECT("ECSEARRAY!$C"&amp;($J40+361))</f>
        <v>1</v>
      </c>
      <c r="P40" s="17" t="str">
        <f aca="true">INDIRECT("ECSEARRAY!$D"&amp;($J40+361))</f>
        <v>F19</v>
      </c>
      <c r="Q40" s="17" t="n">
        <f aca="true">INDIRECT("ECSEARRAY!$C"&amp;($J40+541))</f>
        <v>2</v>
      </c>
      <c r="R40" s="17" t="str">
        <f aca="true">INDIRECT("ECSEARRAY!$D"&amp;($J40+541))</f>
        <v>M22</v>
      </c>
      <c r="S40" s="17"/>
      <c r="T40" s="17" t="n">
        <f aca="true">INDIRECT("ECSEARRAY!$F"&amp;($J40+1))</f>
        <v>1</v>
      </c>
      <c r="U40" s="17" t="n">
        <f aca="true">INDIRECT("ECSEARRAY!$G"&amp;($J40+1))</f>
        <v>0</v>
      </c>
      <c r="V40" s="17" t="n">
        <f aca="true">INDIRECT("ECSEARRAY!$F"&amp;($J40+181))</f>
        <v>1</v>
      </c>
      <c r="W40" s="17" t="n">
        <f aca="true">INDIRECT("ECSEARRAY!$G"&amp;($J40+181))</f>
        <v>75</v>
      </c>
      <c r="X40" s="17" t="n">
        <f aca="true">INDIRECT("ECSEARRAY!$F"&amp;($J40+361))</f>
        <v>2</v>
      </c>
      <c r="Y40" s="17" t="n">
        <f aca="true">INDIRECT("ECSEARRAY!$G"&amp;($J40+361))</f>
        <v>17</v>
      </c>
      <c r="Z40" s="17" t="n">
        <f aca="true">INDIRECT("ECSEARRAY!$F"&amp;($J40+541))</f>
        <v>4</v>
      </c>
      <c r="AA40" s="17" t="n">
        <f aca="true">INDIRECT("ECSEARRAY!$G"&amp;($J40+541))</f>
        <v>80</v>
      </c>
    </row>
    <row r="41" customFormat="false" ht="26.25" hidden="false" customHeight="false" outlineLevel="0" collapsed="false">
      <c r="A41" s="17" t="n">
        <v>40</v>
      </c>
      <c r="B41" s="17" t="s">
        <v>10</v>
      </c>
      <c r="C41" s="17" t="n">
        <f aca="true">INDIRECT("Baseboard!$C"&amp;($A41+1))</f>
        <v>1</v>
      </c>
      <c r="D41" s="17" t="n">
        <f aca="true">INDIRECT("Baseboard!$D"&amp;($A41+1))</f>
        <v>2</v>
      </c>
      <c r="E41" s="17" t="n">
        <f aca="true">INDIRECT("Baseboard!$E"&amp;($A41+1))</f>
        <v>14</v>
      </c>
      <c r="F41" s="17" t="str">
        <f aca="true">INDIRECT("FEB!$D"&amp;(40*($D41-1)+$E41+1))</f>
        <v>in51</v>
      </c>
      <c r="G41" s="17" t="n">
        <f aca="true">INDIRECT("FEB!$E"&amp;(40*($D41-1)+$E41+1))</f>
        <v>7</v>
      </c>
      <c r="H41" s="17" t="n">
        <f aca="true">INDIRECT("FEB!$F"&amp;(40*($D41-1)+$E41+1))</f>
        <v>1</v>
      </c>
      <c r="I41" s="17" t="n">
        <f aca="true">INDIRECT("FEB!$A"&amp;(40*($D41-1)+$E41+1))</f>
        <v>86</v>
      </c>
      <c r="J41" s="17" t="n">
        <f aca="true">INDIRECT("BackBoard!$C"&amp;(100*($C41-1)+$I41+1))</f>
        <v>146</v>
      </c>
      <c r="K41" s="17" t="n">
        <f aca="true">INDIRECT("ECSEARRAY!$C"&amp;($J41+1))</f>
        <v>0</v>
      </c>
      <c r="L41" s="17" t="str">
        <f aca="true">INDIRECT("ECSEARRAY!$D"&amp;($J41+1))</f>
        <v>N19</v>
      </c>
      <c r="M41" s="17" t="n">
        <f aca="true">INDIRECT("ECSEARRAY!$C"&amp;($J41+181))</f>
        <v>0</v>
      </c>
      <c r="N41" s="17" t="str">
        <f aca="true">INDIRECT("ECSEARRAY!$D"&amp;($J41+181))</f>
        <v>E11</v>
      </c>
      <c r="O41" s="17" t="n">
        <f aca="true">INDIRECT("ECSEARRAY!$C"&amp;($J41+361))</f>
        <v>1</v>
      </c>
      <c r="P41" s="17" t="str">
        <f aca="true">INDIRECT("ECSEARRAY!$D"&amp;($J41+361))</f>
        <v>G19</v>
      </c>
      <c r="Q41" s="17" t="n">
        <f aca="true">INDIRECT("ECSEARRAY!$C"&amp;($J41+541))</f>
        <v>2</v>
      </c>
      <c r="R41" s="17" t="str">
        <f aca="true">INDIRECT("ECSEARRAY!$D"&amp;($J41+541))</f>
        <v>N22</v>
      </c>
      <c r="S41" s="17"/>
      <c r="T41" s="17" t="n">
        <f aca="true">INDIRECT("ECSEARRAY!$F"&amp;($J41+1))</f>
        <v>1</v>
      </c>
      <c r="U41" s="17" t="n">
        <f aca="true">INDIRECT("ECSEARRAY!$G"&amp;($J41+1))</f>
        <v>1</v>
      </c>
      <c r="V41" s="17" t="n">
        <f aca="true">INDIRECT("ECSEARRAY!$F"&amp;($J41+181))</f>
        <v>1</v>
      </c>
      <c r="W41" s="17" t="n">
        <f aca="true">INDIRECT("ECSEARRAY!$G"&amp;($J41+181))</f>
        <v>72</v>
      </c>
      <c r="X41" s="17" t="n">
        <f aca="true">INDIRECT("ECSEARRAY!$F"&amp;($J41+361))</f>
        <v>2</v>
      </c>
      <c r="Y41" s="17" t="n">
        <f aca="true">INDIRECT("ECSEARRAY!$G"&amp;($J41+361))</f>
        <v>19</v>
      </c>
      <c r="Z41" s="17" t="n">
        <f aca="true">INDIRECT("ECSEARRAY!$F"&amp;($J41+541))</f>
        <v>4</v>
      </c>
      <c r="AA41" s="17" t="n">
        <f aca="true">INDIRECT("ECSEARRAY!$G"&amp;($J41+541))</f>
        <v>76</v>
      </c>
    </row>
    <row r="42" customFormat="false" ht="26.25" hidden="false" customHeight="false" outlineLevel="0" collapsed="false">
      <c r="A42" s="18" t="n">
        <v>41</v>
      </c>
      <c r="B42" s="18" t="s">
        <v>10</v>
      </c>
      <c r="C42" s="10" t="n">
        <f aca="true">INDIRECT("Baseboard!$C"&amp;($A42+1))</f>
        <v>2</v>
      </c>
      <c r="D42" s="10" t="n">
        <f aca="true">INDIRECT("Baseboard!$D"&amp;($A42+1))</f>
        <v>2</v>
      </c>
      <c r="E42" s="10" t="n">
        <f aca="true">INDIRECT("Baseboard!$E"&amp;($A42+1))</f>
        <v>9</v>
      </c>
      <c r="F42" s="10" t="str">
        <f aca="true">INDIRECT("FEB!$D"&amp;(40*($D42-1)+$E42+1))</f>
        <v>in54</v>
      </c>
      <c r="G42" s="10" t="n">
        <f aca="true">INDIRECT("FEB!$E"&amp;(40*($D42-1)+$E42+1))</f>
        <v>6</v>
      </c>
      <c r="H42" s="10" t="n">
        <f aca="true">INDIRECT("FEB!$F"&amp;(40*($D42-1)+$E42+1))</f>
        <v>4</v>
      </c>
      <c r="I42" s="10" t="n">
        <f aca="true">INDIRECT("FEB!$A"&amp;(40*($D42-1)+$E42+1))</f>
        <v>89</v>
      </c>
      <c r="J42" s="10" t="n">
        <f aca="true">INDIRECT("BackBoard!$C"&amp;(100*($C42-1)+$I42+1))</f>
        <v>161</v>
      </c>
      <c r="K42" s="10" t="n">
        <f aca="true">INDIRECT("ECSEARRAY!$C"&amp;($J42+1))</f>
        <v>0</v>
      </c>
      <c r="L42" s="10" t="str">
        <f aca="true">INDIRECT("ECSEARRAY!$D"&amp;($J42+1))</f>
        <v>T23</v>
      </c>
      <c r="M42" s="10" t="n">
        <f aca="true">INDIRECT("ECSEARRAY!$C"&amp;($J42+181))</f>
        <v>0</v>
      </c>
      <c r="N42" s="10" t="str">
        <f aca="true">INDIRECT("ECSEARRAY!$D"&amp;($J42+181))</f>
        <v>C13</v>
      </c>
      <c r="O42" s="10" t="n">
        <f aca="true">INDIRECT("ECSEARRAY!$C"&amp;($J42+361))</f>
        <v>1</v>
      </c>
      <c r="P42" s="10" t="str">
        <f aca="true">INDIRECT("ECSEARRAY!$D"&amp;($J42+361))</f>
        <v>D21</v>
      </c>
      <c r="Q42" s="10" t="n">
        <f aca="true">INDIRECT("ECSEARRAY!$C"&amp;($J42+541))</f>
        <v>2</v>
      </c>
      <c r="R42" s="10" t="str">
        <f aca="true">INDIRECT("ECSEARRAY!$D"&amp;($J42+541))</f>
        <v>H26</v>
      </c>
      <c r="S42" s="10"/>
      <c r="T42" s="10" t="n">
        <f aca="true">INDIRECT("ECSEARRAY!$F"&amp;($J42+1))</f>
        <v>0</v>
      </c>
      <c r="U42" s="10" t="n">
        <f aca="true">INDIRECT("ECSEARRAY!$G"&amp;($J42+1))</f>
        <v>66</v>
      </c>
      <c r="V42" s="10" t="n">
        <f aca="true">INDIRECT("ECSEARRAY!$F"&amp;($J42+181))</f>
        <v>1</v>
      </c>
      <c r="W42" s="10" t="n">
        <f aca="true">INDIRECT("ECSEARRAY!$G"&amp;($J42+181))</f>
        <v>54</v>
      </c>
      <c r="X42" s="10" t="n">
        <f aca="true">INDIRECT("ECSEARRAY!$F"&amp;($J42+361))</f>
        <v>3</v>
      </c>
      <c r="Y42" s="10" t="n">
        <f aca="true">INDIRECT("ECSEARRAY!$G"&amp;($J42+361))</f>
        <v>36</v>
      </c>
      <c r="Z42" s="10" t="n">
        <f aca="true">INDIRECT("ECSEARRAY!$F"&amp;($J42+541))</f>
        <v>5</v>
      </c>
      <c r="AA42" s="10" t="n">
        <f aca="true">INDIRECT("ECSEARRAY!$G"&amp;($J42+541))</f>
        <v>25</v>
      </c>
    </row>
    <row r="43" customFormat="false" ht="26.25" hidden="false" customHeight="false" outlineLevel="0" collapsed="false">
      <c r="A43" s="18" t="n">
        <v>42</v>
      </c>
      <c r="B43" s="18" t="s">
        <v>10</v>
      </c>
      <c r="C43" s="10" t="n">
        <f aca="true">INDIRECT("Baseboard!$C"&amp;($A43+1))</f>
        <v>2</v>
      </c>
      <c r="D43" s="10" t="n">
        <f aca="true">INDIRECT("Baseboard!$D"&amp;($A43+1))</f>
        <v>2</v>
      </c>
      <c r="E43" s="10" t="n">
        <f aca="true">INDIRECT("Baseboard!$E"&amp;($A43+1))</f>
        <v>11</v>
      </c>
      <c r="F43" s="10" t="str">
        <f aca="true">INDIRECT("FEB!$D"&amp;(40*($D43-1)+$E43+1))</f>
        <v>in52</v>
      </c>
      <c r="G43" s="10" t="n">
        <f aca="true">INDIRECT("FEB!$E"&amp;(40*($D43-1)+$E43+1))</f>
        <v>6</v>
      </c>
      <c r="H43" s="10" t="n">
        <f aca="true">INDIRECT("FEB!$F"&amp;(40*($D43-1)+$E43+1))</f>
        <v>5</v>
      </c>
      <c r="I43" s="10" t="n">
        <f aca="true">INDIRECT("FEB!$A"&amp;(40*($D43-1)+$E43+1))</f>
        <v>87</v>
      </c>
      <c r="J43" s="10" t="n">
        <f aca="true">INDIRECT("BackBoard!$C"&amp;(100*($C43-1)+$I43+1))</f>
        <v>155</v>
      </c>
      <c r="K43" s="10" t="n">
        <f aca="true">INDIRECT("ECSEARRAY!$C"&amp;($J43+1))</f>
        <v>0</v>
      </c>
      <c r="L43" s="10" t="str">
        <f aca="true">INDIRECT("ECSEARRAY!$D"&amp;($J43+1))</f>
        <v>T24</v>
      </c>
      <c r="M43" s="10" t="n">
        <f aca="true">INDIRECT("ECSEARRAY!$C"&amp;($J43+181))</f>
        <v>0</v>
      </c>
      <c r="N43" s="10" t="str">
        <f aca="true">INDIRECT("ECSEARRAY!$D"&amp;($J43+181))</f>
        <v>A12</v>
      </c>
      <c r="O43" s="10" t="n">
        <f aca="true">INDIRECT("ECSEARRAY!$C"&amp;($J43+361))</f>
        <v>1</v>
      </c>
      <c r="P43" s="10" t="str">
        <f aca="true">INDIRECT("ECSEARRAY!$D"&amp;($J43+361))</f>
        <v>B21</v>
      </c>
      <c r="Q43" s="10" t="n">
        <f aca="true">INDIRECT("ECSEARRAY!$C"&amp;($J43+541))</f>
        <v>2</v>
      </c>
      <c r="R43" s="10" t="str">
        <f aca="true">INDIRECT("ECSEARRAY!$D"&amp;($J43+541))</f>
        <v>G25</v>
      </c>
      <c r="S43" s="10"/>
      <c r="T43" s="10" t="n">
        <f aca="true">INDIRECT("ECSEARRAY!$F"&amp;($J43+1))</f>
        <v>0</v>
      </c>
      <c r="U43" s="10" t="n">
        <f aca="true">INDIRECT("ECSEARRAY!$G"&amp;($J43+1))</f>
        <v>71</v>
      </c>
      <c r="V43" s="10" t="n">
        <f aca="true">INDIRECT("ECSEARRAY!$F"&amp;($J43+181))</f>
        <v>1</v>
      </c>
      <c r="W43" s="10" t="n">
        <f aca="true">INDIRECT("ECSEARRAY!$G"&amp;($J43+181))</f>
        <v>44</v>
      </c>
      <c r="X43" s="10" t="n">
        <f aca="true">INDIRECT("ECSEARRAY!$F"&amp;($J43+361))</f>
        <v>3</v>
      </c>
      <c r="Y43" s="10" t="n">
        <f aca="true">INDIRECT("ECSEARRAY!$G"&amp;($J43+361))</f>
        <v>31</v>
      </c>
      <c r="Z43" s="10" t="n">
        <f aca="true">INDIRECT("ECSEARRAY!$F"&amp;($J43+541))</f>
        <v>5</v>
      </c>
      <c r="AA43" s="10" t="n">
        <f aca="true">INDIRECT("ECSEARRAY!$G"&amp;($J43+541))</f>
        <v>20</v>
      </c>
    </row>
    <row r="44" customFormat="false" ht="26.25" hidden="false" customHeight="false" outlineLevel="0" collapsed="false">
      <c r="A44" s="18" t="n">
        <v>43</v>
      </c>
      <c r="B44" s="18" t="s">
        <v>10</v>
      </c>
      <c r="C44" s="10" t="n">
        <f aca="true">INDIRECT("Baseboard!$C"&amp;($A44+1))</f>
        <v>2</v>
      </c>
      <c r="D44" s="10" t="n">
        <f aca="true">INDIRECT("Baseboard!$D"&amp;($A44+1))</f>
        <v>2</v>
      </c>
      <c r="E44" s="10" t="n">
        <f aca="true">INDIRECT("Baseboard!$E"&amp;($A44+1))</f>
        <v>10</v>
      </c>
      <c r="F44" s="10" t="str">
        <f aca="true">INDIRECT("FEB!$D"&amp;(40*($D44-1)+$E44+1))</f>
        <v>in55</v>
      </c>
      <c r="G44" s="10" t="n">
        <f aca="true">INDIRECT("FEB!$E"&amp;(40*($D44-1)+$E44+1))</f>
        <v>7</v>
      </c>
      <c r="H44" s="10" t="n">
        <f aca="true">INDIRECT("FEB!$F"&amp;(40*($D44-1)+$E44+1))</f>
        <v>3</v>
      </c>
      <c r="I44" s="10" t="n">
        <f aca="true">INDIRECT("FEB!$A"&amp;(40*($D44-1)+$E44+1))</f>
        <v>90</v>
      </c>
      <c r="J44" s="10" t="n">
        <f aca="true">INDIRECT("BackBoard!$C"&amp;(100*($C44-1)+$I44+1))</f>
        <v>162</v>
      </c>
      <c r="K44" s="10" t="n">
        <f aca="true">INDIRECT("ECSEARRAY!$C"&amp;($J44+1))</f>
        <v>0</v>
      </c>
      <c r="L44" s="10" t="str">
        <f aca="true">INDIRECT("ECSEARRAY!$D"&amp;($J44+1))</f>
        <v>R23</v>
      </c>
      <c r="M44" s="10" t="n">
        <f aca="true">INDIRECT("ECSEARRAY!$C"&amp;($J44+181))</f>
        <v>0</v>
      </c>
      <c r="N44" s="10" t="str">
        <f aca="true">INDIRECT("ECSEARRAY!$D"&amp;($J44+181))</f>
        <v>A13</v>
      </c>
      <c r="O44" s="10" t="n">
        <f aca="true">INDIRECT("ECSEARRAY!$C"&amp;($J44+361))</f>
        <v>1</v>
      </c>
      <c r="P44" s="10" t="str">
        <f aca="true">INDIRECT("ECSEARRAY!$D"&amp;($J44+361))</f>
        <v>C21</v>
      </c>
      <c r="Q44" s="10" t="n">
        <f aca="true">INDIRECT("ECSEARRAY!$C"&amp;($J44+541))</f>
        <v>2</v>
      </c>
      <c r="R44" s="10" t="str">
        <f aca="true">INDIRECT("ECSEARRAY!$D"&amp;($J44+541))</f>
        <v>G26</v>
      </c>
      <c r="S44" s="10"/>
      <c r="T44" s="10" t="n">
        <f aca="true">INDIRECT("ECSEARRAY!$F"&amp;($J44+1))</f>
        <v>0</v>
      </c>
      <c r="U44" s="10" t="n">
        <f aca="true">INDIRECT("ECSEARRAY!$G"&amp;($J44+1))</f>
        <v>72</v>
      </c>
      <c r="V44" s="10" t="n">
        <f aca="true">INDIRECT("ECSEARRAY!$F"&amp;($J44+181))</f>
        <v>1</v>
      </c>
      <c r="W44" s="10" t="n">
        <f aca="true">INDIRECT("ECSEARRAY!$G"&amp;($J44+181))</f>
        <v>45</v>
      </c>
      <c r="X44" s="10" t="n">
        <f aca="true">INDIRECT("ECSEARRAY!$F"&amp;($J44+361))</f>
        <v>3</v>
      </c>
      <c r="Y44" s="10" t="n">
        <f aca="true">INDIRECT("ECSEARRAY!$G"&amp;($J44+361))</f>
        <v>32</v>
      </c>
      <c r="Z44" s="10" t="n">
        <f aca="true">INDIRECT("ECSEARRAY!$F"&amp;($J44+541))</f>
        <v>5</v>
      </c>
      <c r="AA44" s="10" t="n">
        <f aca="true">INDIRECT("ECSEARRAY!$G"&amp;($J44+541))</f>
        <v>21</v>
      </c>
    </row>
    <row r="45" customFormat="false" ht="26.25" hidden="false" customHeight="false" outlineLevel="0" collapsed="false">
      <c r="A45" s="18" t="n">
        <v>44</v>
      </c>
      <c r="B45" s="18" t="s">
        <v>10</v>
      </c>
      <c r="C45" s="10" t="n">
        <f aca="true">INDIRECT("Baseboard!$C"&amp;($A45+1))</f>
        <v>2</v>
      </c>
      <c r="D45" s="10" t="n">
        <f aca="true">INDIRECT("Baseboard!$D"&amp;($A45+1))</f>
        <v>2</v>
      </c>
      <c r="E45" s="10" t="n">
        <f aca="true">INDIRECT("Baseboard!$E"&amp;($A45+1))</f>
        <v>12</v>
      </c>
      <c r="F45" s="10" t="str">
        <f aca="true">INDIRECT("FEB!$D"&amp;(40*($D45-1)+$E45+1))</f>
        <v>in53</v>
      </c>
      <c r="G45" s="10" t="n">
        <f aca="true">INDIRECT("FEB!$E"&amp;(40*($D45-1)+$E45+1))</f>
        <v>7</v>
      </c>
      <c r="H45" s="10" t="n">
        <f aca="true">INDIRECT("FEB!$F"&amp;(40*($D45-1)+$E45+1))</f>
        <v>2</v>
      </c>
      <c r="I45" s="10" t="n">
        <f aca="true">INDIRECT("FEB!$A"&amp;(40*($D45-1)+$E45+1))</f>
        <v>88</v>
      </c>
      <c r="J45" s="10" t="n">
        <f aca="true">INDIRECT("BackBoard!$C"&amp;(100*($C45-1)+$I45+1))</f>
        <v>156</v>
      </c>
      <c r="K45" s="10" t="n">
        <f aca="true">INDIRECT("ECSEARRAY!$C"&amp;($J45+1))</f>
        <v>0</v>
      </c>
      <c r="L45" s="10" t="str">
        <f aca="true">INDIRECT("ECSEARRAY!$D"&amp;($J45+1))</f>
        <v>T25</v>
      </c>
      <c r="M45" s="10" t="n">
        <f aca="true">INDIRECT("ECSEARRAY!$C"&amp;($J45+181))</f>
        <v>0</v>
      </c>
      <c r="N45" s="10" t="str">
        <f aca="true">INDIRECT("ECSEARRAY!$D"&amp;($J45+181))</f>
        <v>B12</v>
      </c>
      <c r="O45" s="10" t="n">
        <f aca="true">INDIRECT("ECSEARRAY!$C"&amp;($J45+361))</f>
        <v>1</v>
      </c>
      <c r="P45" s="10" t="str">
        <f aca="true">INDIRECT("ECSEARRAY!$D"&amp;($J45+361))</f>
        <v>B20</v>
      </c>
      <c r="Q45" s="10" t="n">
        <f aca="true">INDIRECT("ECSEARRAY!$C"&amp;($J45+541))</f>
        <v>2</v>
      </c>
      <c r="R45" s="10" t="str">
        <f aca="true">INDIRECT("ECSEARRAY!$D"&amp;($J45+541))</f>
        <v>F25</v>
      </c>
      <c r="S45" s="10"/>
      <c r="T45" s="10" t="n">
        <f aca="true">INDIRECT("ECSEARRAY!$F"&amp;($J45+1))</f>
        <v>0</v>
      </c>
      <c r="U45" s="10" t="n">
        <f aca="true">INDIRECT("ECSEARRAY!$G"&amp;($J45+1))</f>
        <v>70</v>
      </c>
      <c r="V45" s="10" t="n">
        <f aca="true">INDIRECT("ECSEARRAY!$F"&amp;($J45+181))</f>
        <v>1</v>
      </c>
      <c r="W45" s="10" t="n">
        <f aca="true">INDIRECT("ECSEARRAY!$G"&amp;($J45+181))</f>
        <v>53</v>
      </c>
      <c r="X45" s="10" t="n">
        <f aca="true">INDIRECT("ECSEARRAY!$F"&amp;($J45+361))</f>
        <v>3</v>
      </c>
      <c r="Y45" s="10" t="n">
        <f aca="true">INDIRECT("ECSEARRAY!$G"&amp;($J45+361))</f>
        <v>34</v>
      </c>
      <c r="Z45" s="10" t="n">
        <f aca="true">INDIRECT("ECSEARRAY!$F"&amp;($J45+541))</f>
        <v>5</v>
      </c>
      <c r="AA45" s="10" t="n">
        <f aca="true">INDIRECT("ECSEARRAY!$G"&amp;($J45+541))</f>
        <v>22</v>
      </c>
    </row>
    <row r="46" customFormat="false" ht="26.25" hidden="false" customHeight="false" outlineLevel="0" collapsed="false">
      <c r="A46" s="17" t="n">
        <v>45</v>
      </c>
      <c r="B46" s="17" t="s">
        <v>10</v>
      </c>
      <c r="C46" s="17" t="n">
        <f aca="true">INDIRECT("Baseboard!$C"&amp;($A46+1))</f>
        <v>1</v>
      </c>
      <c r="D46" s="17" t="n">
        <f aca="true">INDIRECT("Baseboard!$D"&amp;($A46+1))</f>
        <v>2</v>
      </c>
      <c r="E46" s="17" t="n">
        <f aca="true">INDIRECT("Baseboard!$E"&amp;($A46+1))</f>
        <v>11</v>
      </c>
      <c r="F46" s="17" t="str">
        <f aca="true">INDIRECT("FEB!$D"&amp;(40*($D46-1)+$E46+1))</f>
        <v>in52</v>
      </c>
      <c r="G46" s="17" t="n">
        <f aca="true">INDIRECT("FEB!$E"&amp;(40*($D46-1)+$E46+1))</f>
        <v>6</v>
      </c>
      <c r="H46" s="17" t="n">
        <f aca="true">INDIRECT("FEB!$F"&amp;(40*($D46-1)+$E46+1))</f>
        <v>5</v>
      </c>
      <c r="I46" s="17" t="n">
        <f aca="true">INDIRECT("FEB!$A"&amp;(40*($D46-1)+$E46+1))</f>
        <v>87</v>
      </c>
      <c r="J46" s="17" t="n">
        <f aca="true">INDIRECT("BackBoard!$C"&amp;(100*($C46-1)+$I46+1))</f>
        <v>151</v>
      </c>
      <c r="K46" s="17" t="n">
        <f aca="true">INDIRECT("ECSEARRAY!$C"&amp;($J46+1))</f>
        <v>0</v>
      </c>
      <c r="L46" s="17" t="str">
        <f aca="true">INDIRECT("ECSEARRAY!$D"&amp;($J46+1))</f>
        <v>P20</v>
      </c>
      <c r="M46" s="17" t="n">
        <f aca="true">INDIRECT("ECSEARRAY!$C"&amp;($J46+181))</f>
        <v>0</v>
      </c>
      <c r="N46" s="17" t="str">
        <f aca="true">INDIRECT("ECSEARRAY!$D"&amp;($J46+181))</f>
        <v>E13</v>
      </c>
      <c r="O46" s="17" t="n">
        <f aca="true">INDIRECT("ECSEARRAY!$C"&amp;($J46+361))</f>
        <v>1</v>
      </c>
      <c r="P46" s="17" t="str">
        <f aca="true">INDIRECT("ECSEARRAY!$D"&amp;($J46+361))</f>
        <v>E23</v>
      </c>
      <c r="Q46" s="17" t="n">
        <f aca="true">INDIRECT("ECSEARRAY!$C"&amp;($J46+541))</f>
        <v>2</v>
      </c>
      <c r="R46" s="17" t="str">
        <f aca="true">INDIRECT("ECSEARRAY!$D"&amp;($J46+541))</f>
        <v>M19</v>
      </c>
      <c r="S46" s="17"/>
      <c r="T46" s="17" t="n">
        <f aca="true">INDIRECT("ECSEARRAY!$F"&amp;($J46+1))</f>
        <v>0</v>
      </c>
      <c r="U46" s="17" t="n">
        <f aca="true">INDIRECT("ECSEARRAY!$G"&amp;($J46+1))</f>
        <v>82</v>
      </c>
      <c r="V46" s="17" t="n">
        <f aca="true">INDIRECT("ECSEARRAY!$F"&amp;($J46+181))</f>
        <v>1</v>
      </c>
      <c r="W46" s="17" t="n">
        <f aca="true">INDIRECT("ECSEARRAY!$G"&amp;($J46+181))</f>
        <v>64</v>
      </c>
      <c r="X46" s="17" t="n">
        <f aca="true">INDIRECT("ECSEARRAY!$F"&amp;($J46+361))</f>
        <v>3</v>
      </c>
      <c r="Y46" s="17" t="n">
        <f aca="true">INDIRECT("ECSEARRAY!$G"&amp;($J46+361))</f>
        <v>60</v>
      </c>
      <c r="Z46" s="17" t="n">
        <f aca="true">INDIRECT("ECSEARRAY!$F"&amp;($J46+541))</f>
        <v>4</v>
      </c>
      <c r="AA46" s="17" t="n">
        <f aca="true">INDIRECT("ECSEARRAY!$G"&amp;($J46+541))</f>
        <v>56</v>
      </c>
    </row>
    <row r="47" customFormat="false" ht="26.25" hidden="false" customHeight="false" outlineLevel="0" collapsed="false">
      <c r="A47" s="17" t="n">
        <v>46</v>
      </c>
      <c r="B47" s="17" t="s">
        <v>10</v>
      </c>
      <c r="C47" s="17" t="n">
        <f aca="true">INDIRECT("Baseboard!$C"&amp;($A47+1))</f>
        <v>1</v>
      </c>
      <c r="D47" s="17" t="n">
        <f aca="true">INDIRECT("Baseboard!$D"&amp;($A47+1))</f>
        <v>2</v>
      </c>
      <c r="E47" s="17" t="n">
        <f aca="true">INDIRECT("Baseboard!$E"&amp;($A47+1))</f>
        <v>9</v>
      </c>
      <c r="F47" s="17" t="str">
        <f aca="true">INDIRECT("FEB!$D"&amp;(40*($D47-1)+$E47+1))</f>
        <v>in54</v>
      </c>
      <c r="G47" s="17" t="n">
        <f aca="true">INDIRECT("FEB!$E"&amp;(40*($D47-1)+$E47+1))</f>
        <v>6</v>
      </c>
      <c r="H47" s="17" t="n">
        <f aca="true">INDIRECT("FEB!$F"&amp;(40*($D47-1)+$E47+1))</f>
        <v>4</v>
      </c>
      <c r="I47" s="17" t="n">
        <f aca="true">INDIRECT("FEB!$A"&amp;(40*($D47-1)+$E47+1))</f>
        <v>89</v>
      </c>
      <c r="J47" s="17" t="n">
        <f aca="true">INDIRECT("BackBoard!$C"&amp;(100*($C47-1)+$I47+1))</f>
        <v>157</v>
      </c>
      <c r="K47" s="17" t="n">
        <f aca="true">INDIRECT("ECSEARRAY!$C"&amp;($J47+1))</f>
        <v>0</v>
      </c>
      <c r="L47" s="17" t="str">
        <f aca="true">INDIRECT("ECSEARRAY!$D"&amp;($J47+1))</f>
        <v>R20</v>
      </c>
      <c r="M47" s="17" t="n">
        <f aca="true">INDIRECT("ECSEARRAY!$C"&amp;($J47+181))</f>
        <v>0</v>
      </c>
      <c r="N47" s="17" t="str">
        <f aca="true">INDIRECT("ECSEARRAY!$D"&amp;($J47+181))</f>
        <v>F13</v>
      </c>
      <c r="O47" s="17" t="n">
        <f aca="true">INDIRECT("ECSEARRAY!$C"&amp;($J47+361))</f>
        <v>1</v>
      </c>
      <c r="P47" s="17" t="str">
        <f aca="true">INDIRECT("ECSEARRAY!$D"&amp;($J47+361))</f>
        <v>F22</v>
      </c>
      <c r="Q47" s="17" t="n">
        <f aca="true">INDIRECT("ECSEARRAY!$C"&amp;($J47+541))</f>
        <v>2</v>
      </c>
      <c r="R47" s="17" t="str">
        <f aca="true">INDIRECT("ECSEARRAY!$D"&amp;($J47+541))</f>
        <v>N18</v>
      </c>
      <c r="S47" s="17"/>
      <c r="T47" s="17" t="n">
        <f aca="true">INDIRECT("ECSEARRAY!$F"&amp;($J47+1))</f>
        <v>0</v>
      </c>
      <c r="U47" s="17" t="n">
        <f aca="true">INDIRECT("ECSEARRAY!$G"&amp;($J47+1))</f>
        <v>68</v>
      </c>
      <c r="V47" s="17" t="n">
        <f aca="true">INDIRECT("ECSEARRAY!$F"&amp;($J47+181))</f>
        <v>1</v>
      </c>
      <c r="W47" s="17" t="n">
        <f aca="true">INDIRECT("ECSEARRAY!$G"&amp;($J47+181))</f>
        <v>69</v>
      </c>
      <c r="X47" s="17" t="n">
        <f aca="true">INDIRECT("ECSEARRAY!$F"&amp;($J47+361))</f>
        <v>3</v>
      </c>
      <c r="Y47" s="17" t="n">
        <f aca="true">INDIRECT("ECSEARRAY!$G"&amp;($J47+361))</f>
        <v>85</v>
      </c>
      <c r="Z47" s="17" t="n">
        <f aca="true">INDIRECT("ECSEARRAY!$F"&amp;($J47+541))</f>
        <v>4</v>
      </c>
      <c r="AA47" s="17" t="n">
        <f aca="true">INDIRECT("ECSEARRAY!$G"&amp;($J47+541))</f>
        <v>57</v>
      </c>
    </row>
    <row r="48" customFormat="false" ht="26.25" hidden="false" customHeight="false" outlineLevel="0" collapsed="false">
      <c r="A48" s="17" t="n">
        <v>47</v>
      </c>
      <c r="B48" s="17" t="s">
        <v>10</v>
      </c>
      <c r="C48" s="17" t="n">
        <f aca="true">INDIRECT("Baseboard!$C"&amp;($A48+1))</f>
        <v>1</v>
      </c>
      <c r="D48" s="17" t="n">
        <f aca="true">INDIRECT("Baseboard!$D"&amp;($A48+1))</f>
        <v>2</v>
      </c>
      <c r="E48" s="17" t="n">
        <f aca="true">INDIRECT("Baseboard!$E"&amp;($A48+1))</f>
        <v>12</v>
      </c>
      <c r="F48" s="17" t="str">
        <f aca="true">INDIRECT("FEB!$D"&amp;(40*($D48-1)+$E48+1))</f>
        <v>in53</v>
      </c>
      <c r="G48" s="17" t="n">
        <f aca="true">INDIRECT("FEB!$E"&amp;(40*($D48-1)+$E48+1))</f>
        <v>7</v>
      </c>
      <c r="H48" s="17" t="n">
        <f aca="true">INDIRECT("FEB!$F"&amp;(40*($D48-1)+$E48+1))</f>
        <v>2</v>
      </c>
      <c r="I48" s="17" t="n">
        <f aca="true">INDIRECT("FEB!$A"&amp;(40*($D48-1)+$E48+1))</f>
        <v>88</v>
      </c>
      <c r="J48" s="17" t="n">
        <f aca="true">INDIRECT("BackBoard!$C"&amp;(100*($C48-1)+$I48+1))</f>
        <v>152</v>
      </c>
      <c r="K48" s="17" t="n">
        <f aca="true">INDIRECT("ECSEARRAY!$C"&amp;($J48+1))</f>
        <v>0</v>
      </c>
      <c r="L48" s="17" t="str">
        <f aca="true">INDIRECT("ECSEARRAY!$D"&amp;($J48+1))</f>
        <v>P21</v>
      </c>
      <c r="M48" s="17" t="n">
        <f aca="true">INDIRECT("ECSEARRAY!$C"&amp;($J48+181))</f>
        <v>0</v>
      </c>
      <c r="N48" s="17" t="str">
        <f aca="true">INDIRECT("ECSEARRAY!$D"&amp;($J48+181))</f>
        <v>D13</v>
      </c>
      <c r="O48" s="17" t="n">
        <f aca="true">INDIRECT("ECSEARRAY!$C"&amp;($J48+361))</f>
        <v>1</v>
      </c>
      <c r="P48" s="17" t="str">
        <f aca="true">INDIRECT("ECSEARRAY!$D"&amp;($J48+361))</f>
        <v>E22</v>
      </c>
      <c r="Q48" s="17" t="n">
        <f aca="true">INDIRECT("ECSEARRAY!$C"&amp;($J48+541))</f>
        <v>2</v>
      </c>
      <c r="R48" s="17" t="str">
        <f aca="true">INDIRECT("ECSEARRAY!$D"&amp;($J48+541))</f>
        <v>M20</v>
      </c>
      <c r="S48" s="17"/>
      <c r="T48" s="17" t="n">
        <f aca="true">INDIRECT("ECSEARRAY!$F"&amp;($J48+1))</f>
        <v>0</v>
      </c>
      <c r="U48" s="17" t="n">
        <f aca="true">INDIRECT("ECSEARRAY!$G"&amp;($J48+1))</f>
        <v>74</v>
      </c>
      <c r="V48" s="17" t="n">
        <f aca="true">INDIRECT("ECSEARRAY!$F"&amp;($J48+181))</f>
        <v>1</v>
      </c>
      <c r="W48" s="17" t="n">
        <f aca="true">INDIRECT("ECSEARRAY!$G"&amp;($J48+181))</f>
        <v>65</v>
      </c>
      <c r="X48" s="17" t="n">
        <f aca="true">INDIRECT("ECSEARRAY!$F"&amp;($J48+361))</f>
        <v>2</v>
      </c>
      <c r="Y48" s="17" t="n">
        <f aca="true">INDIRECT("ECSEARRAY!$G"&amp;($J48+361))</f>
        <v>51</v>
      </c>
      <c r="Z48" s="17" t="n">
        <f aca="true">INDIRECT("ECSEARRAY!$F"&amp;($J48+541))</f>
        <v>5</v>
      </c>
      <c r="AA48" s="17" t="n">
        <f aca="true">INDIRECT("ECSEARRAY!$G"&amp;($J48+541))</f>
        <v>0</v>
      </c>
    </row>
    <row r="49" customFormat="false" ht="26.25" hidden="false" customHeight="false" outlineLevel="0" collapsed="false">
      <c r="A49" s="17" t="n">
        <v>48</v>
      </c>
      <c r="B49" s="17" t="s">
        <v>10</v>
      </c>
      <c r="C49" s="17" t="n">
        <f aca="true">INDIRECT("Baseboard!$C"&amp;($A49+1))</f>
        <v>1</v>
      </c>
      <c r="D49" s="17" t="n">
        <f aca="true">INDIRECT("Baseboard!$D"&amp;($A49+1))</f>
        <v>2</v>
      </c>
      <c r="E49" s="17" t="n">
        <f aca="true">INDIRECT("Baseboard!$E"&amp;($A49+1))</f>
        <v>10</v>
      </c>
      <c r="F49" s="17" t="str">
        <f aca="true">INDIRECT("FEB!$D"&amp;(40*($D49-1)+$E49+1))</f>
        <v>in55</v>
      </c>
      <c r="G49" s="17" t="n">
        <f aca="true">INDIRECT("FEB!$E"&amp;(40*($D49-1)+$E49+1))</f>
        <v>7</v>
      </c>
      <c r="H49" s="17" t="n">
        <f aca="true">INDIRECT("FEB!$F"&amp;(40*($D49-1)+$E49+1))</f>
        <v>3</v>
      </c>
      <c r="I49" s="17" t="n">
        <f aca="true">INDIRECT("FEB!$A"&amp;(40*($D49-1)+$E49+1))</f>
        <v>90</v>
      </c>
      <c r="J49" s="17" t="n">
        <f aca="true">INDIRECT("BackBoard!$C"&amp;(100*($C49-1)+$I49+1))</f>
        <v>158</v>
      </c>
      <c r="K49" s="17" t="n">
        <f aca="true">INDIRECT("ECSEARRAY!$C"&amp;($J49+1))</f>
        <v>0</v>
      </c>
      <c r="L49" s="17" t="str">
        <f aca="true">INDIRECT("ECSEARRAY!$D"&amp;($J49+1))</f>
        <v>R21</v>
      </c>
      <c r="M49" s="17" t="n">
        <f aca="true">INDIRECT("ECSEARRAY!$C"&amp;($J49+181))</f>
        <v>0</v>
      </c>
      <c r="N49" s="17" t="str">
        <f aca="true">INDIRECT("ECSEARRAY!$D"&amp;($J49+181))</f>
        <v>F12</v>
      </c>
      <c r="O49" s="17" t="n">
        <f aca="true">INDIRECT("ECSEARRAY!$C"&amp;($J49+361))</f>
        <v>1</v>
      </c>
      <c r="P49" s="17" t="str">
        <f aca="true">INDIRECT("ECSEARRAY!$D"&amp;($J49+361))</f>
        <v>K17</v>
      </c>
      <c r="Q49" s="17" t="n">
        <f aca="true">INDIRECT("ECSEARRAY!$C"&amp;($J49+541))</f>
        <v>2</v>
      </c>
      <c r="R49" s="17" t="str">
        <f aca="true">INDIRECT("ECSEARRAY!$D"&amp;($J49+541))</f>
        <v>N19</v>
      </c>
      <c r="S49" s="17"/>
      <c r="T49" s="17" t="n">
        <f aca="true">INDIRECT("ECSEARRAY!$F"&amp;($J49+1))</f>
        <v>0</v>
      </c>
      <c r="U49" s="17" t="n">
        <f aca="true">INDIRECT("ECSEARRAY!$G"&amp;($J49+1))</f>
        <v>75</v>
      </c>
      <c r="V49" s="17" t="n">
        <f aca="true">INDIRECT("ECSEARRAY!$F"&amp;($J49+181))</f>
        <v>1</v>
      </c>
      <c r="W49" s="17" t="n">
        <f aca="true">INDIRECT("ECSEARRAY!$G"&amp;($J49+181))</f>
        <v>67</v>
      </c>
      <c r="X49" s="17" t="n">
        <f aca="true">INDIRECT("ECSEARRAY!$F"&amp;($J49+361))</f>
        <v>2</v>
      </c>
      <c r="Y49" s="17" t="n">
        <f aca="true">INDIRECT("ECSEARRAY!$G"&amp;($J49+361))</f>
        <v>6</v>
      </c>
      <c r="Z49" s="17" t="n">
        <f aca="true">INDIRECT("ECSEARRAY!$F"&amp;($J49+541))</f>
        <v>5</v>
      </c>
      <c r="AA49" s="17" t="n">
        <f aca="true">INDIRECT("ECSEARRAY!$G"&amp;($J49+541))</f>
        <v>1</v>
      </c>
    </row>
    <row r="50" customFormat="false" ht="26.25" hidden="false" customHeight="false" outlineLevel="0" collapsed="false">
      <c r="A50" s="18" t="n">
        <v>49</v>
      </c>
      <c r="B50" s="18" t="s">
        <v>10</v>
      </c>
      <c r="C50" s="10" t="n">
        <f aca="true">INDIRECT("Baseboard!$C"&amp;($A50+1))</f>
        <v>2</v>
      </c>
      <c r="D50" s="10" t="n">
        <f aca="true">INDIRECT("Baseboard!$D"&amp;($A50+1))</f>
        <v>2</v>
      </c>
      <c r="E50" s="10" t="n">
        <f aca="true">INDIRECT("Baseboard!$E"&amp;($A50+1))</f>
        <v>5</v>
      </c>
      <c r="F50" s="10" t="str">
        <f aca="true">INDIRECT("FEB!$D"&amp;(40*($D50-1)+$E50+1))</f>
        <v>in58</v>
      </c>
      <c r="G50" s="10" t="n">
        <f aca="true">INDIRECT("FEB!$E"&amp;(40*($D50-1)+$E50+1))</f>
        <v>6</v>
      </c>
      <c r="H50" s="10" t="n">
        <f aca="true">INDIRECT("FEB!$F"&amp;(40*($D50-1)+$E50+1))</f>
        <v>2</v>
      </c>
      <c r="I50" s="10" t="n">
        <f aca="true">INDIRECT("FEB!$A"&amp;(40*($D50-1)+$E50+1))</f>
        <v>93</v>
      </c>
      <c r="J50" s="10" t="n">
        <f aca="true">INDIRECT("BackBoard!$C"&amp;(100*($C50-1)+$I50+1))</f>
        <v>173</v>
      </c>
      <c r="K50" s="10" t="n">
        <f aca="true">INDIRECT("ECSEARRAY!$C"&amp;($J50+1))</f>
        <v>0</v>
      </c>
      <c r="L50" s="10" t="str">
        <f aca="true">INDIRECT("ECSEARRAY!$D"&amp;($J50+1))</f>
        <v>U20</v>
      </c>
      <c r="M50" s="10" t="n">
        <f aca="true">INDIRECT("ECSEARRAY!$C"&amp;($J50+181))</f>
        <v>0</v>
      </c>
      <c r="N50" s="10" t="str">
        <f aca="true">INDIRECT("ECSEARRAY!$D"&amp;($J50+181))</f>
        <v>B15</v>
      </c>
      <c r="O50" s="10" t="n">
        <f aca="true">INDIRECT("ECSEARRAY!$C"&amp;($J50+361))</f>
        <v>1</v>
      </c>
      <c r="P50" s="10" t="str">
        <f aca="true">INDIRECT("ECSEARRAY!$D"&amp;($J50+361))</f>
        <v>A23</v>
      </c>
      <c r="Q50" s="10" t="n">
        <f aca="true">INDIRECT("ECSEARRAY!$C"&amp;($J50+541))</f>
        <v>2</v>
      </c>
      <c r="R50" s="10" t="str">
        <f aca="true">INDIRECT("ECSEARRAY!$D"&amp;($J50+541))</f>
        <v>J25</v>
      </c>
      <c r="S50" s="10"/>
      <c r="T50" s="10" t="n">
        <f aca="true">INDIRECT("ECSEARRAY!$F"&amp;($J50+1))</f>
        <v>0</v>
      </c>
      <c r="U50" s="10" t="n">
        <f aca="true">INDIRECT("ECSEARRAY!$G"&amp;($J50+1))</f>
        <v>64</v>
      </c>
      <c r="V50" s="10" t="n">
        <f aca="true">INDIRECT("ECSEARRAY!$F"&amp;($J50+181))</f>
        <v>1</v>
      </c>
      <c r="W50" s="10" t="n">
        <f aca="true">INDIRECT("ECSEARRAY!$G"&amp;($J50+181))</f>
        <v>47</v>
      </c>
      <c r="X50" s="10" t="n">
        <f aca="true">INDIRECT("ECSEARRAY!$F"&amp;($J50+361))</f>
        <v>3</v>
      </c>
      <c r="Y50" s="10" t="n">
        <f aca="true">INDIRECT("ECSEARRAY!$G"&amp;($J50+361))</f>
        <v>40</v>
      </c>
      <c r="Z50" s="10" t="n">
        <f aca="true">INDIRECT("ECSEARRAY!$F"&amp;($J50+541))</f>
        <v>5</v>
      </c>
      <c r="AA50" s="10" t="n">
        <f aca="true">INDIRECT("ECSEARRAY!$G"&amp;($J50+541))</f>
        <v>28</v>
      </c>
    </row>
    <row r="51" customFormat="false" ht="26.25" hidden="false" customHeight="false" outlineLevel="0" collapsed="false">
      <c r="A51" s="18" t="n">
        <v>50</v>
      </c>
      <c r="B51" s="18" t="s">
        <v>10</v>
      </c>
      <c r="C51" s="10" t="n">
        <f aca="true">INDIRECT("Baseboard!$C"&amp;($A51+1))</f>
        <v>2</v>
      </c>
      <c r="D51" s="10" t="n">
        <f aca="true">INDIRECT("Baseboard!$D"&amp;($A51+1))</f>
        <v>2</v>
      </c>
      <c r="E51" s="10" t="n">
        <f aca="true">INDIRECT("Baseboard!$E"&amp;($A51+1))</f>
        <v>7</v>
      </c>
      <c r="F51" s="10" t="str">
        <f aca="true">INDIRECT("FEB!$D"&amp;(40*($D51-1)+$E51+1))</f>
        <v>in56</v>
      </c>
      <c r="G51" s="10" t="n">
        <f aca="true">INDIRECT("FEB!$E"&amp;(40*($D51-1)+$E51+1))</f>
        <v>6</v>
      </c>
      <c r="H51" s="10" t="n">
        <f aca="true">INDIRECT("FEB!$F"&amp;(40*($D51-1)+$E51+1))</f>
        <v>3</v>
      </c>
      <c r="I51" s="10" t="n">
        <f aca="true">INDIRECT("FEB!$A"&amp;(40*($D51-1)+$E51+1))</f>
        <v>91</v>
      </c>
      <c r="J51" s="10" t="n">
        <f aca="true">INDIRECT("BackBoard!$C"&amp;(100*($C51-1)+$I51+1))</f>
        <v>167</v>
      </c>
      <c r="K51" s="10" t="n">
        <f aca="true">INDIRECT("ECSEARRAY!$C"&amp;($J51+1))</f>
        <v>0</v>
      </c>
      <c r="L51" s="10" t="str">
        <f aca="true">INDIRECT("ECSEARRAY!$D"&amp;($J51+1))</f>
        <v>T22</v>
      </c>
      <c r="M51" s="10" t="n">
        <f aca="true">INDIRECT("ECSEARRAY!$C"&amp;($J51+181))</f>
        <v>0</v>
      </c>
      <c r="N51" s="10" t="str">
        <f aca="true">INDIRECT("ECSEARRAY!$D"&amp;($J51+181))</f>
        <v>A14</v>
      </c>
      <c r="O51" s="10" t="n">
        <f aca="true">INDIRECT("ECSEARRAY!$C"&amp;($J51+361))</f>
        <v>1</v>
      </c>
      <c r="P51" s="10" t="str">
        <f aca="true">INDIRECT("ECSEARRAY!$D"&amp;($J51+361))</f>
        <v>B22</v>
      </c>
      <c r="Q51" s="10" t="n">
        <f aca="true">INDIRECT("ECSEARRAY!$C"&amp;($J51+541))</f>
        <v>2</v>
      </c>
      <c r="R51" s="10" t="str">
        <f aca="true">INDIRECT("ECSEARRAY!$D"&amp;($J51+541))</f>
        <v>H23</v>
      </c>
      <c r="S51" s="10"/>
      <c r="T51" s="10" t="n">
        <f aca="true">INDIRECT("ECSEARRAY!$F"&amp;($J51+1))</f>
        <v>0</v>
      </c>
      <c r="U51" s="10" t="n">
        <f aca="true">INDIRECT("ECSEARRAY!$G"&amp;($J51+1))</f>
        <v>67</v>
      </c>
      <c r="V51" s="10" t="n">
        <f aca="true">INDIRECT("ECSEARRAY!$F"&amp;($J51+181))</f>
        <v>1</v>
      </c>
      <c r="W51" s="10" t="n">
        <f aca="true">INDIRECT("ECSEARRAY!$G"&amp;($J51+181))</f>
        <v>50</v>
      </c>
      <c r="X51" s="10" t="n">
        <f aca="true">INDIRECT("ECSEARRAY!$F"&amp;($J51+361))</f>
        <v>3</v>
      </c>
      <c r="Y51" s="10" t="n">
        <f aca="true">INDIRECT("ECSEARRAY!$G"&amp;($J51+361))</f>
        <v>43</v>
      </c>
      <c r="Z51" s="10" t="n">
        <f aca="true">INDIRECT("ECSEARRAY!$F"&amp;($J51+541))</f>
        <v>5</v>
      </c>
      <c r="AA51" s="10" t="n">
        <f aca="true">INDIRECT("ECSEARRAY!$G"&amp;($J51+541))</f>
        <v>26</v>
      </c>
    </row>
    <row r="52" customFormat="false" ht="26.25" hidden="false" customHeight="false" outlineLevel="0" collapsed="false">
      <c r="A52" s="18" t="n">
        <v>51</v>
      </c>
      <c r="B52" s="18" t="s">
        <v>10</v>
      </c>
      <c r="C52" s="10" t="n">
        <f aca="true">INDIRECT("Baseboard!$C"&amp;($A52+1))</f>
        <v>2</v>
      </c>
      <c r="D52" s="10" t="n">
        <f aca="true">INDIRECT("Baseboard!$D"&amp;($A52+1))</f>
        <v>2</v>
      </c>
      <c r="E52" s="10" t="n">
        <f aca="true">INDIRECT("Baseboard!$E"&amp;($A52+1))</f>
        <v>6</v>
      </c>
      <c r="F52" s="10" t="str">
        <f aca="true">INDIRECT("FEB!$D"&amp;(40*($D52-1)+$E52+1))</f>
        <v>in59</v>
      </c>
      <c r="G52" s="10" t="n">
        <f aca="true">INDIRECT("FEB!$E"&amp;(40*($D52-1)+$E52+1))</f>
        <v>7</v>
      </c>
      <c r="H52" s="10" t="n">
        <f aca="true">INDIRECT("FEB!$F"&amp;(40*($D52-1)+$E52+1))</f>
        <v>5</v>
      </c>
      <c r="I52" s="10" t="n">
        <f aca="true">INDIRECT("FEB!$A"&amp;(40*($D52-1)+$E52+1))</f>
        <v>94</v>
      </c>
      <c r="J52" s="10" t="n">
        <f aca="true">INDIRECT("BackBoard!$C"&amp;(100*($C52-1)+$I52+1))</f>
        <v>174</v>
      </c>
      <c r="K52" s="10" t="n">
        <f aca="true">INDIRECT("ECSEARRAY!$C"&amp;($J52+1))</f>
        <v>0</v>
      </c>
      <c r="L52" s="10" t="str">
        <f aca="true">INDIRECT("ECSEARRAY!$D"&amp;($J52+1))</f>
        <v>T20</v>
      </c>
      <c r="M52" s="10" t="n">
        <f aca="true">INDIRECT("ECSEARRAY!$C"&amp;($J52+181))</f>
        <v>0</v>
      </c>
      <c r="N52" s="10" t="str">
        <f aca="true">INDIRECT("ECSEARRAY!$D"&amp;($J52+181))</f>
        <v>B14</v>
      </c>
      <c r="O52" s="10" t="n">
        <f aca="true">INDIRECT("ECSEARRAY!$C"&amp;($J52+361))</f>
        <v>1</v>
      </c>
      <c r="P52" s="10" t="str">
        <f aca="true">INDIRECT("ECSEARRAY!$D"&amp;($J52+361))</f>
        <v>C22</v>
      </c>
      <c r="Q52" s="10" t="n">
        <f aca="true">INDIRECT("ECSEARRAY!$C"&amp;($J52+541))</f>
        <v>2</v>
      </c>
      <c r="R52" s="10" t="str">
        <f aca="true">INDIRECT("ECSEARRAY!$D"&amp;($J52+541))</f>
        <v>J26</v>
      </c>
      <c r="S52" s="10"/>
      <c r="T52" s="10" t="n">
        <f aca="true">INDIRECT("ECSEARRAY!$F"&amp;($J52+1))</f>
        <v>0</v>
      </c>
      <c r="U52" s="10" t="n">
        <f aca="true">INDIRECT("ECSEARRAY!$G"&amp;($J52+1))</f>
        <v>69</v>
      </c>
      <c r="V52" s="10" t="n">
        <f aca="true">INDIRECT("ECSEARRAY!$F"&amp;($J52+181))</f>
        <v>1</v>
      </c>
      <c r="W52" s="10" t="n">
        <f aca="true">INDIRECT("ECSEARRAY!$G"&amp;($J52+181))</f>
        <v>51</v>
      </c>
      <c r="X52" s="10" t="n">
        <f aca="true">INDIRECT("ECSEARRAY!$F"&amp;($J52+361))</f>
        <v>3</v>
      </c>
      <c r="Y52" s="10" t="n">
        <f aca="true">INDIRECT("ECSEARRAY!$G"&amp;($J52+361))</f>
        <v>35</v>
      </c>
      <c r="Z52" s="10" t="n">
        <f aca="true">INDIRECT("ECSEARRAY!$F"&amp;($J52+541))</f>
        <v>5</v>
      </c>
      <c r="AA52" s="10" t="n">
        <f aca="true">INDIRECT("ECSEARRAY!$G"&amp;($J52+541))</f>
        <v>24</v>
      </c>
    </row>
    <row r="53" customFormat="false" ht="26.25" hidden="false" customHeight="false" outlineLevel="0" collapsed="false">
      <c r="A53" s="18" t="n">
        <v>52</v>
      </c>
      <c r="B53" s="18" t="s">
        <v>10</v>
      </c>
      <c r="C53" s="10" t="n">
        <f aca="true">INDIRECT("Baseboard!$C"&amp;($A53+1))</f>
        <v>2</v>
      </c>
      <c r="D53" s="10" t="n">
        <f aca="true">INDIRECT("Baseboard!$D"&amp;($A53+1))</f>
        <v>2</v>
      </c>
      <c r="E53" s="10" t="n">
        <f aca="true">INDIRECT("Baseboard!$E"&amp;($A53+1))</f>
        <v>8</v>
      </c>
      <c r="F53" s="10" t="str">
        <f aca="true">INDIRECT("FEB!$D"&amp;(40*($D53-1)+$E53+1))</f>
        <v>in57</v>
      </c>
      <c r="G53" s="10" t="n">
        <f aca="true">INDIRECT("FEB!$E"&amp;(40*($D53-1)+$E53+1))</f>
        <v>7</v>
      </c>
      <c r="H53" s="10" t="n">
        <f aca="true">INDIRECT("FEB!$F"&amp;(40*($D53-1)+$E53+1))</f>
        <v>4</v>
      </c>
      <c r="I53" s="10" t="n">
        <f aca="true">INDIRECT("FEB!$A"&amp;(40*($D53-1)+$E53+1))</f>
        <v>92</v>
      </c>
      <c r="J53" s="10" t="n">
        <f aca="true">INDIRECT("BackBoard!$C"&amp;(100*($C53-1)+$I53+1))</f>
        <v>168</v>
      </c>
      <c r="K53" s="10" t="n">
        <f aca="true">INDIRECT("ECSEARRAY!$C"&amp;($J53+1))</f>
        <v>0</v>
      </c>
      <c r="L53" s="10" t="str">
        <f aca="true">INDIRECT("ECSEARRAY!$D"&amp;($J53+1))</f>
        <v>R22</v>
      </c>
      <c r="M53" s="10" t="n">
        <f aca="true">INDIRECT("ECSEARRAY!$C"&amp;($J53+181))</f>
        <v>0</v>
      </c>
      <c r="N53" s="10" t="str">
        <f aca="true">INDIRECT("ECSEARRAY!$D"&amp;($J53+181))</f>
        <v>C14</v>
      </c>
      <c r="O53" s="10" t="n">
        <f aca="true">INDIRECT("ECSEARRAY!$C"&amp;($J53+361))</f>
        <v>1</v>
      </c>
      <c r="P53" s="10" t="str">
        <f aca="true">INDIRECT("ECSEARRAY!$D"&amp;($J53+361))</f>
        <v>A22</v>
      </c>
      <c r="Q53" s="10" t="n">
        <f aca="true">INDIRECT("ECSEARRAY!$C"&amp;($J53+541))</f>
        <v>2</v>
      </c>
      <c r="R53" s="10" t="str">
        <f aca="true">INDIRECT("ECSEARRAY!$D"&amp;($J53+541))</f>
        <v>H24</v>
      </c>
      <c r="S53" s="10"/>
      <c r="T53" s="10" t="n">
        <f aca="true">INDIRECT("ECSEARRAY!$F"&amp;($J53+1))</f>
        <v>0</v>
      </c>
      <c r="U53" s="10" t="n">
        <f aca="true">INDIRECT("ECSEARRAY!$G"&amp;($J53+1))</f>
        <v>73</v>
      </c>
      <c r="V53" s="10" t="n">
        <f aca="true">INDIRECT("ECSEARRAY!$F"&amp;($J53+181))</f>
        <v>1</v>
      </c>
      <c r="W53" s="10" t="n">
        <f aca="true">INDIRECT("ECSEARRAY!$G"&amp;($J53+181))</f>
        <v>55</v>
      </c>
      <c r="X53" s="10" t="n">
        <f aca="true">INDIRECT("ECSEARRAY!$F"&amp;($J53+361))</f>
        <v>3</v>
      </c>
      <c r="Y53" s="10" t="n">
        <f aca="true">INDIRECT("ECSEARRAY!$G"&amp;($J53+361))</f>
        <v>42</v>
      </c>
      <c r="Z53" s="10" t="n">
        <f aca="true">INDIRECT("ECSEARRAY!$F"&amp;($J53+541))</f>
        <v>5</v>
      </c>
      <c r="AA53" s="10" t="n">
        <f aca="true">INDIRECT("ECSEARRAY!$G"&amp;($J53+541))</f>
        <v>27</v>
      </c>
    </row>
    <row r="54" customFormat="false" ht="26.25" hidden="false" customHeight="false" outlineLevel="0" collapsed="false">
      <c r="A54" s="17" t="n">
        <v>53</v>
      </c>
      <c r="B54" s="17" t="s">
        <v>10</v>
      </c>
      <c r="C54" s="17" t="n">
        <f aca="true">INDIRECT("Baseboard!$C"&amp;($A54+1))</f>
        <v>1</v>
      </c>
      <c r="D54" s="17" t="n">
        <f aca="true">INDIRECT("Baseboard!$D"&amp;($A54+1))</f>
        <v>2</v>
      </c>
      <c r="E54" s="17" t="n">
        <f aca="true">INDIRECT("Baseboard!$E"&amp;($A54+1))</f>
        <v>7</v>
      </c>
      <c r="F54" s="17" t="str">
        <f aca="true">INDIRECT("FEB!$D"&amp;(40*($D54-1)+$E54+1))</f>
        <v>in56</v>
      </c>
      <c r="G54" s="17" t="n">
        <f aca="true">INDIRECT("FEB!$E"&amp;(40*($D54-1)+$E54+1))</f>
        <v>6</v>
      </c>
      <c r="H54" s="17" t="n">
        <f aca="true">INDIRECT("FEB!$F"&amp;(40*($D54-1)+$E54+1))</f>
        <v>3</v>
      </c>
      <c r="I54" s="17" t="n">
        <f aca="true">INDIRECT("FEB!$A"&amp;(40*($D54-1)+$E54+1))</f>
        <v>91</v>
      </c>
      <c r="J54" s="17" t="n">
        <f aca="true">INDIRECT("BackBoard!$C"&amp;(100*($C54-1)+$I54+1))</f>
        <v>163</v>
      </c>
      <c r="K54" s="17" t="n">
        <f aca="true">INDIRECT("ECSEARRAY!$C"&amp;($J54+1))</f>
        <v>0</v>
      </c>
      <c r="L54" s="17" t="str">
        <f aca="true">INDIRECT("ECSEARRAY!$D"&amp;($J54+1))</f>
        <v>N17</v>
      </c>
      <c r="M54" s="17" t="n">
        <f aca="true">INDIRECT("ECSEARRAY!$C"&amp;($J54+181))</f>
        <v>0</v>
      </c>
      <c r="N54" s="17" t="str">
        <f aca="true">INDIRECT("ECSEARRAY!$D"&amp;($J54+181))</f>
        <v>F17</v>
      </c>
      <c r="O54" s="17" t="n">
        <f aca="true">INDIRECT("ECSEARRAY!$C"&amp;($J54+361))</f>
        <v>1</v>
      </c>
      <c r="P54" s="17" t="str">
        <f aca="true">INDIRECT("ECSEARRAY!$D"&amp;($J54+361))</f>
        <v>F17</v>
      </c>
      <c r="Q54" s="17" t="n">
        <f aca="true">INDIRECT("ECSEARRAY!$C"&amp;($J54+541))</f>
        <v>2</v>
      </c>
      <c r="R54" s="17" t="str">
        <f aca="true">INDIRECT("ECSEARRAY!$D"&amp;($J54+541))</f>
        <v>F17</v>
      </c>
      <c r="S54" s="17"/>
      <c r="T54" s="17" t="n">
        <f aca="true">INDIRECT("ECSEARRAY!$F"&amp;($J54+1))</f>
        <v>0</v>
      </c>
      <c r="U54" s="17" t="n">
        <f aca="true">INDIRECT("ECSEARRAY!$G"&amp;($J54+1))</f>
        <v>60</v>
      </c>
      <c r="V54" s="17" t="n">
        <f aca="true">INDIRECT("ECSEARRAY!$F"&amp;($J54+181))</f>
        <v>0</v>
      </c>
      <c r="W54" s="17" t="n">
        <f aca="true">INDIRECT("ECSEARRAY!$G"&amp;($J54+181))</f>
        <v>27</v>
      </c>
      <c r="X54" s="17" t="n">
        <f aca="true">INDIRECT("ECSEARRAY!$F"&amp;($J54+361))</f>
        <v>2</v>
      </c>
      <c r="Y54" s="17" t="n">
        <f aca="true">INDIRECT("ECSEARRAY!$G"&amp;($J54+361))</f>
        <v>27</v>
      </c>
      <c r="Z54" s="17" t="n">
        <f aca="true">INDIRECT("ECSEARRAY!$F"&amp;($J54+541))</f>
        <v>4</v>
      </c>
      <c r="AA54" s="17" t="n">
        <f aca="true">INDIRECT("ECSEARRAY!$G"&amp;($J54+541))</f>
        <v>27</v>
      </c>
    </row>
    <row r="55" customFormat="false" ht="26.25" hidden="false" customHeight="false" outlineLevel="0" collapsed="false">
      <c r="A55" s="17" t="n">
        <v>54</v>
      </c>
      <c r="B55" s="17" t="s">
        <v>10</v>
      </c>
      <c r="C55" s="17" t="n">
        <f aca="true">INDIRECT("Baseboard!$C"&amp;($A55+1))</f>
        <v>1</v>
      </c>
      <c r="D55" s="17" t="n">
        <f aca="true">INDIRECT("Baseboard!$D"&amp;($A55+1))</f>
        <v>2</v>
      </c>
      <c r="E55" s="17" t="n">
        <f aca="true">INDIRECT("Baseboard!$E"&amp;($A55+1))</f>
        <v>5</v>
      </c>
      <c r="F55" s="17" t="str">
        <f aca="true">INDIRECT("FEB!$D"&amp;(40*($D55-1)+$E55+1))</f>
        <v>in58</v>
      </c>
      <c r="G55" s="17" t="n">
        <f aca="true">INDIRECT("FEB!$E"&amp;(40*($D55-1)+$E55+1))</f>
        <v>6</v>
      </c>
      <c r="H55" s="17" t="n">
        <f aca="true">INDIRECT("FEB!$F"&amp;(40*($D55-1)+$E55+1))</f>
        <v>2</v>
      </c>
      <c r="I55" s="17" t="n">
        <f aca="true">INDIRECT("FEB!$A"&amp;(40*($D55-1)+$E55+1))</f>
        <v>93</v>
      </c>
      <c r="J55" s="17" t="n">
        <f aca="true">INDIRECT("BackBoard!$C"&amp;(100*($C55-1)+$I55+1))</f>
        <v>169</v>
      </c>
      <c r="K55" s="17" t="n">
        <f aca="true">INDIRECT("ECSEARRAY!$C"&amp;($J55+1))</f>
        <v>0</v>
      </c>
      <c r="L55" s="17" t="str">
        <f aca="true">INDIRECT("ECSEARRAY!$D"&amp;($J55+1))</f>
        <v>R17</v>
      </c>
      <c r="M55" s="17" t="n">
        <f aca="true">INDIRECT("ECSEARRAY!$C"&amp;($J55+181))</f>
        <v>0</v>
      </c>
      <c r="N55" s="17" t="str">
        <f aca="true">INDIRECT("ECSEARRAY!$D"&amp;($J55+181))</f>
        <v>H18</v>
      </c>
      <c r="O55" s="17" t="n">
        <f aca="true">INDIRECT("ECSEARRAY!$C"&amp;($J55+361))</f>
        <v>1</v>
      </c>
      <c r="P55" s="17" t="str">
        <f aca="true">INDIRECT("ECSEARRAY!$D"&amp;($J55+361))</f>
        <v>H18</v>
      </c>
      <c r="Q55" s="17" t="n">
        <f aca="true">INDIRECT("ECSEARRAY!$C"&amp;($J55+541))</f>
        <v>2</v>
      </c>
      <c r="R55" s="17" t="str">
        <f aca="true">INDIRECT("ECSEARRAY!$D"&amp;($J55+541))</f>
        <v>H18</v>
      </c>
      <c r="S55" s="17"/>
      <c r="T55" s="17" t="n">
        <f aca="true">INDIRECT("ECSEARRAY!$F"&amp;($J55+1))</f>
        <v>0</v>
      </c>
      <c r="U55" s="17" t="n">
        <f aca="true">INDIRECT("ECSEARRAY!$G"&amp;($J55+1))</f>
        <v>58</v>
      </c>
      <c r="V55" s="17" t="n">
        <f aca="true">INDIRECT("ECSEARRAY!$F"&amp;($J55+181))</f>
        <v>0</v>
      </c>
      <c r="W55" s="17" t="n">
        <f aca="true">INDIRECT("ECSEARRAY!$G"&amp;($J55+181))</f>
        <v>22</v>
      </c>
      <c r="X55" s="17" t="n">
        <f aca="true">INDIRECT("ECSEARRAY!$F"&amp;($J55+361))</f>
        <v>2</v>
      </c>
      <c r="Y55" s="17" t="n">
        <f aca="true">INDIRECT("ECSEARRAY!$G"&amp;($J55+361))</f>
        <v>22</v>
      </c>
      <c r="Z55" s="17" t="n">
        <f aca="true">INDIRECT("ECSEARRAY!$F"&amp;($J55+541))</f>
        <v>4</v>
      </c>
      <c r="AA55" s="17" t="n">
        <f aca="true">INDIRECT("ECSEARRAY!$G"&amp;($J55+541))</f>
        <v>22</v>
      </c>
    </row>
    <row r="56" customFormat="false" ht="26.25" hidden="false" customHeight="false" outlineLevel="0" collapsed="false">
      <c r="A56" s="17" t="n">
        <v>55</v>
      </c>
      <c r="B56" s="17" t="s">
        <v>10</v>
      </c>
      <c r="C56" s="17" t="n">
        <f aca="true">INDIRECT("Baseboard!$C"&amp;($A56+1))</f>
        <v>1</v>
      </c>
      <c r="D56" s="17" t="n">
        <f aca="true">INDIRECT("Baseboard!$D"&amp;($A56+1))</f>
        <v>2</v>
      </c>
      <c r="E56" s="17" t="n">
        <f aca="true">INDIRECT("Baseboard!$E"&amp;($A56+1))</f>
        <v>8</v>
      </c>
      <c r="F56" s="17" t="str">
        <f aca="true">INDIRECT("FEB!$D"&amp;(40*($D56-1)+$E56+1))</f>
        <v>in57</v>
      </c>
      <c r="G56" s="17" t="n">
        <f aca="true">INDIRECT("FEB!$E"&amp;(40*($D56-1)+$E56+1))</f>
        <v>7</v>
      </c>
      <c r="H56" s="17" t="n">
        <f aca="true">INDIRECT("FEB!$F"&amp;(40*($D56-1)+$E56+1))</f>
        <v>4</v>
      </c>
      <c r="I56" s="17" t="n">
        <f aca="true">INDIRECT("FEB!$A"&amp;(40*($D56-1)+$E56+1))</f>
        <v>92</v>
      </c>
      <c r="J56" s="17" t="n">
        <f aca="true">INDIRECT("BackBoard!$C"&amp;(100*($C56-1)+$I56+1))</f>
        <v>164</v>
      </c>
      <c r="K56" s="17" t="n">
        <f aca="true">INDIRECT("ECSEARRAY!$C"&amp;($J56+1))</f>
        <v>0</v>
      </c>
      <c r="L56" s="17" t="str">
        <f aca="true">INDIRECT("ECSEARRAY!$D"&amp;($J56+1))</f>
        <v>P19</v>
      </c>
      <c r="M56" s="17" t="n">
        <f aca="true">INDIRECT("ECSEARRAY!$C"&amp;($J56+181))</f>
        <v>0</v>
      </c>
      <c r="N56" s="17" t="str">
        <f aca="true">INDIRECT("ECSEARRAY!$D"&amp;($J56+181))</f>
        <v>G15</v>
      </c>
      <c r="O56" s="17" t="n">
        <f aca="true">INDIRECT("ECSEARRAY!$C"&amp;($J56+361))</f>
        <v>1</v>
      </c>
      <c r="P56" s="17" t="str">
        <f aca="true">INDIRECT("ECSEARRAY!$D"&amp;($J56+361))</f>
        <v>G15</v>
      </c>
      <c r="Q56" s="17" t="n">
        <f aca="true">INDIRECT("ECSEARRAY!$C"&amp;($J56+541))</f>
        <v>2</v>
      </c>
      <c r="R56" s="17" t="str">
        <f aca="true">INDIRECT("ECSEARRAY!$D"&amp;($J56+541))</f>
        <v>G15</v>
      </c>
      <c r="S56" s="17"/>
      <c r="T56" s="17" t="n">
        <f aca="true">INDIRECT("ECSEARRAY!$F"&amp;($J56+1))</f>
        <v>0</v>
      </c>
      <c r="U56" s="17" t="n">
        <f aca="true">INDIRECT("ECSEARRAY!$G"&amp;($J56+1))</f>
        <v>83</v>
      </c>
      <c r="V56" s="17" t="n">
        <f aca="true">INDIRECT("ECSEARRAY!$F"&amp;($J56+181))</f>
        <v>0</v>
      </c>
      <c r="W56" s="17" t="n">
        <f aca="true">INDIRECT("ECSEARRAY!$G"&amp;($J56+181))</f>
        <v>35</v>
      </c>
      <c r="X56" s="17" t="n">
        <f aca="true">INDIRECT("ECSEARRAY!$F"&amp;($J56+361))</f>
        <v>2</v>
      </c>
      <c r="Y56" s="17" t="n">
        <f aca="true">INDIRECT("ECSEARRAY!$G"&amp;($J56+361))</f>
        <v>35</v>
      </c>
      <c r="Z56" s="17" t="n">
        <f aca="true">INDIRECT("ECSEARRAY!$F"&amp;($J56+541))</f>
        <v>4</v>
      </c>
      <c r="AA56" s="17" t="n">
        <f aca="true">INDIRECT("ECSEARRAY!$G"&amp;($J56+541))</f>
        <v>35</v>
      </c>
    </row>
    <row r="57" customFormat="false" ht="26.25" hidden="false" customHeight="false" outlineLevel="0" collapsed="false">
      <c r="A57" s="17" t="n">
        <v>56</v>
      </c>
      <c r="B57" s="17" t="s">
        <v>10</v>
      </c>
      <c r="C57" s="17" t="n">
        <f aca="true">INDIRECT("Baseboard!$C"&amp;($A57+1))</f>
        <v>1</v>
      </c>
      <c r="D57" s="17" t="n">
        <f aca="true">INDIRECT("Baseboard!$D"&amp;($A57+1))</f>
        <v>2</v>
      </c>
      <c r="E57" s="17" t="n">
        <f aca="true">INDIRECT("Baseboard!$E"&amp;($A57+1))</f>
        <v>6</v>
      </c>
      <c r="F57" s="17" t="str">
        <f aca="true">INDIRECT("FEB!$D"&amp;(40*($D57-1)+$E57+1))</f>
        <v>in59</v>
      </c>
      <c r="G57" s="17" t="n">
        <f aca="true">INDIRECT("FEB!$E"&amp;(40*($D57-1)+$E57+1))</f>
        <v>7</v>
      </c>
      <c r="H57" s="17" t="n">
        <f aca="true">INDIRECT("FEB!$F"&amp;(40*($D57-1)+$E57+1))</f>
        <v>5</v>
      </c>
      <c r="I57" s="17" t="n">
        <f aca="true">INDIRECT("FEB!$A"&amp;(40*($D57-1)+$E57+1))</f>
        <v>94</v>
      </c>
      <c r="J57" s="17" t="n">
        <f aca="true">INDIRECT("BackBoard!$C"&amp;(100*($C57-1)+$I57+1))</f>
        <v>170</v>
      </c>
      <c r="K57" s="17" t="n">
        <f aca="true">INDIRECT("ECSEARRAY!$C"&amp;($J57+1))</f>
        <v>0</v>
      </c>
      <c r="L57" s="17" t="str">
        <f aca="true">INDIRECT("ECSEARRAY!$D"&amp;($J57+1))</f>
        <v>P18</v>
      </c>
      <c r="M57" s="17" t="n">
        <f aca="true">INDIRECT("ECSEARRAY!$C"&amp;($J57+181))</f>
        <v>0</v>
      </c>
      <c r="N57" s="17" t="str">
        <f aca="true">INDIRECT("ECSEARRAY!$D"&amp;($J57+181))</f>
        <v>G16</v>
      </c>
      <c r="O57" s="17" t="n">
        <f aca="true">INDIRECT("ECSEARRAY!$C"&amp;($J57+361))</f>
        <v>1</v>
      </c>
      <c r="P57" s="17" t="str">
        <f aca="true">INDIRECT("ECSEARRAY!$D"&amp;($J57+361))</f>
        <v>G16</v>
      </c>
      <c r="Q57" s="17" t="n">
        <f aca="true">INDIRECT("ECSEARRAY!$C"&amp;($J57+541))</f>
        <v>2</v>
      </c>
      <c r="R57" s="17" t="str">
        <f aca="true">INDIRECT("ECSEARRAY!$D"&amp;($J57+541))</f>
        <v>G16</v>
      </c>
      <c r="S57" s="17"/>
      <c r="T57" s="17" t="n">
        <f aca="true">INDIRECT("ECSEARRAY!$F"&amp;($J57+1))</f>
        <v>0</v>
      </c>
      <c r="U57" s="17" t="n">
        <f aca="true">INDIRECT("ECSEARRAY!$G"&amp;($J57+1))</f>
        <v>52</v>
      </c>
      <c r="V57" s="17" t="n">
        <f aca="true">INDIRECT("ECSEARRAY!$F"&amp;($J57+181))</f>
        <v>0</v>
      </c>
      <c r="W57" s="17" t="n">
        <f aca="true">INDIRECT("ECSEARRAY!$G"&amp;($J57+181))</f>
        <v>36</v>
      </c>
      <c r="X57" s="17" t="n">
        <f aca="true">INDIRECT("ECSEARRAY!$F"&amp;($J57+361))</f>
        <v>2</v>
      </c>
      <c r="Y57" s="17" t="n">
        <f aca="true">INDIRECT("ECSEARRAY!$G"&amp;($J57+361))</f>
        <v>36</v>
      </c>
      <c r="Z57" s="17" t="n">
        <f aca="true">INDIRECT("ECSEARRAY!$F"&amp;($J57+541))</f>
        <v>4</v>
      </c>
      <c r="AA57" s="17" t="n">
        <f aca="true">INDIRECT("ECSEARRAY!$G"&amp;($J57+541))</f>
        <v>36</v>
      </c>
    </row>
    <row r="58" customFormat="false" ht="26.25" hidden="false" customHeight="false" outlineLevel="0" collapsed="false">
      <c r="A58" s="18" t="n">
        <v>57</v>
      </c>
      <c r="B58" s="18" t="s">
        <v>10</v>
      </c>
      <c r="C58" s="10" t="n">
        <f aca="true">INDIRECT("Baseboard!$C"&amp;($A58+1))</f>
        <v>2</v>
      </c>
      <c r="D58" s="10" t="n">
        <f aca="true">INDIRECT("Baseboard!$D"&amp;($A58+1))</f>
        <v>2</v>
      </c>
      <c r="E58" s="10" t="n">
        <f aca="true">INDIRECT("Baseboard!$E"&amp;($A58+1))</f>
        <v>1</v>
      </c>
      <c r="F58" s="10" t="str">
        <f aca="true">INDIRECT("FEB!$D"&amp;(40*($D58-1)+$E58+1))</f>
        <v>in62</v>
      </c>
      <c r="G58" s="10" t="n">
        <f aca="true">INDIRECT("FEB!$E"&amp;(40*($D58-1)+$E58+1))</f>
        <v>6</v>
      </c>
      <c r="H58" s="10" t="n">
        <f aca="true">INDIRECT("FEB!$F"&amp;(40*($D58-1)+$E58+1))</f>
        <v>0</v>
      </c>
      <c r="I58" s="10" t="n">
        <f aca="true">INDIRECT("FEB!$A"&amp;(40*($D58-1)+$E58+1))</f>
        <v>97</v>
      </c>
      <c r="J58" s="10" t="n">
        <f aca="true">INDIRECT("BackBoard!$C"&amp;(100*($C58-1)+$I58+1))</f>
        <v>172</v>
      </c>
      <c r="K58" s="10" t="n">
        <f aca="true">INDIRECT("ECSEARRAY!$C"&amp;($J58+1))</f>
        <v>0</v>
      </c>
      <c r="L58" s="10" t="str">
        <f aca="true">INDIRECT("ECSEARRAY!$D"&amp;($J58+1))</f>
        <v>T17</v>
      </c>
      <c r="M58" s="10" t="n">
        <f aca="true">INDIRECT("ECSEARRAY!$C"&amp;($J58+181))</f>
        <v>0</v>
      </c>
      <c r="N58" s="10" t="str">
        <f aca="true">INDIRECT("ECSEARRAY!$D"&amp;($J58+181))</f>
        <v>D16</v>
      </c>
      <c r="O58" s="10" t="n">
        <f aca="true">INDIRECT("ECSEARRAY!$C"&amp;($J58+361))</f>
        <v>1</v>
      </c>
      <c r="P58" s="10" t="str">
        <f aca="true">INDIRECT("ECSEARRAY!$D"&amp;($J58+361))</f>
        <v>C23</v>
      </c>
      <c r="Q58" s="10" t="n">
        <f aca="true">INDIRECT("ECSEARRAY!$C"&amp;($J58+541))</f>
        <v>2</v>
      </c>
      <c r="R58" s="10" t="str">
        <f aca="true">INDIRECT("ECSEARRAY!$D"&amp;($J58+541))</f>
        <v>K23</v>
      </c>
      <c r="S58" s="10"/>
      <c r="T58" s="10" t="n">
        <f aca="true">INDIRECT("ECSEARRAY!$F"&amp;($J58+1))</f>
        <v>0</v>
      </c>
      <c r="U58" s="10" t="n">
        <f aca="true">INDIRECT("ECSEARRAY!$G"&amp;($J58+1))</f>
        <v>54</v>
      </c>
      <c r="V58" s="10" t="n">
        <f aca="true">INDIRECT("ECSEARRAY!$F"&amp;($J58+181))</f>
        <v>0</v>
      </c>
      <c r="W58" s="10" t="n">
        <f aca="true">INDIRECT("ECSEARRAY!$G"&amp;($J58+181))</f>
        <v>38</v>
      </c>
      <c r="X58" s="10" t="n">
        <f aca="true">INDIRECT("ECSEARRAY!$F"&amp;($J58+361))</f>
        <v>2</v>
      </c>
      <c r="Y58" s="10" t="n">
        <f aca="true">INDIRECT("ECSEARRAY!$G"&amp;($J58+361))</f>
        <v>16</v>
      </c>
      <c r="Z58" s="10" t="n">
        <f aca="true">INDIRECT("ECSEARRAY!$F"&amp;($J58+541))</f>
        <v>5</v>
      </c>
      <c r="AA58" s="10" t="n">
        <f aca="true">INDIRECT("ECSEARRAY!$G"&amp;($J58+541))</f>
        <v>29</v>
      </c>
    </row>
    <row r="59" customFormat="false" ht="26.25" hidden="false" customHeight="false" outlineLevel="0" collapsed="false">
      <c r="A59" s="18" t="n">
        <v>58</v>
      </c>
      <c r="B59" s="18" t="s">
        <v>10</v>
      </c>
      <c r="C59" s="10" t="n">
        <f aca="true">INDIRECT("Baseboard!$C"&amp;($A59+1))</f>
        <v>2</v>
      </c>
      <c r="D59" s="10" t="n">
        <f aca="true">INDIRECT("Baseboard!$D"&amp;($A59+1))</f>
        <v>2</v>
      </c>
      <c r="E59" s="10" t="n">
        <f aca="true">INDIRECT("Baseboard!$E"&amp;($A59+1))</f>
        <v>3</v>
      </c>
      <c r="F59" s="10" t="str">
        <f aca="true">INDIRECT("FEB!$D"&amp;(40*($D59-1)+$E59+1))</f>
        <v>in60</v>
      </c>
      <c r="G59" s="10" t="n">
        <f aca="true">INDIRECT("FEB!$E"&amp;(40*($D59-1)+$E59+1))</f>
        <v>6</v>
      </c>
      <c r="H59" s="10" t="n">
        <f aca="true">INDIRECT("FEB!$F"&amp;(40*($D59-1)+$E59+1))</f>
        <v>1</v>
      </c>
      <c r="I59" s="10" t="n">
        <f aca="true">INDIRECT("FEB!$A"&amp;(40*($D59-1)+$E59+1))</f>
        <v>95</v>
      </c>
      <c r="J59" s="10" t="n">
        <f aca="true">INDIRECT("BackBoard!$C"&amp;(100*($C59-1)+$I59+1))</f>
        <v>179</v>
      </c>
      <c r="K59" s="10" t="n">
        <f aca="true">INDIRECT("ECSEARRAY!$C"&amp;($J59+1))</f>
        <v>0</v>
      </c>
      <c r="L59" s="10" t="str">
        <f aca="true">INDIRECT("ECSEARRAY!$D"&amp;($J59+1))</f>
        <v>T18</v>
      </c>
      <c r="M59" s="10" t="n">
        <f aca="true">INDIRECT("ECSEARRAY!$C"&amp;($J59+181))</f>
        <v>0</v>
      </c>
      <c r="N59" s="10" t="str">
        <f aca="true">INDIRECT("ECSEARRAY!$D"&amp;($J59+181))</f>
        <v>D15</v>
      </c>
      <c r="O59" s="10" t="n">
        <f aca="true">INDIRECT("ECSEARRAY!$C"&amp;($J59+361))</f>
        <v>1</v>
      </c>
      <c r="P59" s="10" t="str">
        <f aca="true">INDIRECT("ECSEARRAY!$D"&amp;($J59+361))</f>
        <v>B24</v>
      </c>
      <c r="Q59" s="10" t="n">
        <f aca="true">INDIRECT("ECSEARRAY!$C"&amp;($J59+541))</f>
        <v>2</v>
      </c>
      <c r="R59" s="10" t="str">
        <f aca="true">INDIRECT("ECSEARRAY!$D"&amp;($J59+541))</f>
        <v>K25</v>
      </c>
      <c r="S59" s="10"/>
      <c r="T59" s="10" t="n">
        <f aca="true">INDIRECT("ECSEARRAY!$F"&amp;($J59+1))</f>
        <v>0</v>
      </c>
      <c r="U59" s="10" t="n">
        <f aca="true">INDIRECT("ECSEARRAY!$G"&amp;($J59+1))</f>
        <v>63</v>
      </c>
      <c r="V59" s="10" t="n">
        <f aca="true">INDIRECT("ECSEARRAY!$F"&amp;($J59+181))</f>
        <v>0</v>
      </c>
      <c r="W59" s="10" t="n">
        <f aca="true">INDIRECT("ECSEARRAY!$G"&amp;($J59+181))</f>
        <v>39</v>
      </c>
      <c r="X59" s="10" t="n">
        <f aca="true">INDIRECT("ECSEARRAY!$F"&amp;($J59+361))</f>
        <v>2</v>
      </c>
      <c r="Y59" s="10" t="n">
        <f aca="true">INDIRECT("ECSEARRAY!$G"&amp;($J59+361))</f>
        <v>15</v>
      </c>
      <c r="Z59" s="10" t="n">
        <f aca="true">INDIRECT("ECSEARRAY!$F"&amp;($J59+541))</f>
        <v>5</v>
      </c>
      <c r="AA59" s="10" t="n">
        <f aca="true">INDIRECT("ECSEARRAY!$G"&amp;($J59+541))</f>
        <v>13</v>
      </c>
    </row>
    <row r="60" customFormat="false" ht="26.25" hidden="false" customHeight="false" outlineLevel="0" collapsed="false">
      <c r="A60" s="18" t="n">
        <v>59</v>
      </c>
      <c r="B60" s="18" t="s">
        <v>10</v>
      </c>
      <c r="C60" s="10" t="n">
        <f aca="true">INDIRECT("Baseboard!$C"&amp;($A60+1))</f>
        <v>2</v>
      </c>
      <c r="D60" s="10" t="n">
        <f aca="true">INDIRECT("Baseboard!$D"&amp;($A60+1))</f>
        <v>2</v>
      </c>
      <c r="E60" s="10" t="n">
        <f aca="true">INDIRECT("Baseboard!$E"&amp;($A60+1))</f>
        <v>2</v>
      </c>
      <c r="F60" s="10" t="str">
        <f aca="true">INDIRECT("FEB!$D"&amp;(40*($D60-1)+$E60+1))</f>
        <v>in63</v>
      </c>
      <c r="G60" s="10" t="n">
        <f aca="true">INDIRECT("FEB!$E"&amp;(40*($D60-1)+$E60+1))</f>
        <v>7</v>
      </c>
      <c r="H60" s="10" t="n">
        <f aca="true">INDIRECT("FEB!$F"&amp;(40*($D60-1)+$E60+1))</f>
        <v>7</v>
      </c>
      <c r="I60" s="10" t="n">
        <f aca="true">INDIRECT("FEB!$A"&amp;(40*($D60-1)+$E60+1))</f>
        <v>98</v>
      </c>
      <c r="J60" s="10" t="n">
        <f aca="true">INDIRECT("BackBoard!$C"&amp;(100*($C60-1)+$I60+1))</f>
        <v>178</v>
      </c>
      <c r="K60" s="10" t="n">
        <f aca="true">INDIRECT("ECSEARRAY!$C"&amp;($J60+1))</f>
        <v>0</v>
      </c>
      <c r="L60" s="10" t="str">
        <f aca="true">INDIRECT("ECSEARRAY!$D"&amp;($J60+1))</f>
        <v>U17</v>
      </c>
      <c r="M60" s="10" t="n">
        <f aca="true">INDIRECT("ECSEARRAY!$C"&amp;($J60+181))</f>
        <v>0</v>
      </c>
      <c r="N60" s="10" t="str">
        <f aca="true">INDIRECT("ECSEARRAY!$D"&amp;($J60+181))</f>
        <v>B16</v>
      </c>
      <c r="O60" s="10" t="n">
        <f aca="true">INDIRECT("ECSEARRAY!$C"&amp;($J60+361))</f>
        <v>1</v>
      </c>
      <c r="P60" s="10" t="str">
        <f aca="true">INDIRECT("ECSEARRAY!$D"&amp;($J60+361))</f>
        <v>B26</v>
      </c>
      <c r="Q60" s="10" t="n">
        <f aca="true">INDIRECT("ECSEARRAY!$C"&amp;($J60+541))</f>
        <v>2</v>
      </c>
      <c r="R60" s="10" t="str">
        <f aca="true">INDIRECT("ECSEARRAY!$D"&amp;($J60+541))</f>
        <v>L25</v>
      </c>
      <c r="S60" s="10"/>
      <c r="T60" s="10" t="n">
        <f aca="true">INDIRECT("ECSEARRAY!$F"&amp;($J60+1))</f>
        <v>0</v>
      </c>
      <c r="U60" s="10" t="n">
        <f aca="true">INDIRECT("ECSEARRAY!$G"&amp;($J60+1))</f>
        <v>55</v>
      </c>
      <c r="V60" s="10" t="n">
        <f aca="true">INDIRECT("ECSEARRAY!$F"&amp;($J60+181))</f>
        <v>0</v>
      </c>
      <c r="W60" s="10" t="n">
        <f aca="true">INDIRECT("ECSEARRAY!$G"&amp;($J60+181))</f>
        <v>48</v>
      </c>
      <c r="X60" s="10" t="n">
        <f aca="true">INDIRECT("ECSEARRAY!$F"&amp;($J60+361))</f>
        <v>3</v>
      </c>
      <c r="Y60" s="10" t="n">
        <f aca="true">INDIRECT("ECSEARRAY!$G"&amp;($J60+361))</f>
        <v>41</v>
      </c>
      <c r="Z60" s="10" t="n">
        <f aca="true">INDIRECT("ECSEARRAY!$F"&amp;($J60+541))</f>
        <v>5</v>
      </c>
      <c r="AA60" s="10" t="n">
        <f aca="true">INDIRECT("ECSEARRAY!$G"&amp;($J60+541))</f>
        <v>8</v>
      </c>
    </row>
    <row r="61" customFormat="false" ht="26.25" hidden="false" customHeight="false" outlineLevel="0" collapsed="false">
      <c r="A61" s="18" t="n">
        <v>60</v>
      </c>
      <c r="B61" s="18" t="s">
        <v>10</v>
      </c>
      <c r="C61" s="10" t="n">
        <f aca="true">INDIRECT("Baseboard!$C"&amp;($A61+1))</f>
        <v>2</v>
      </c>
      <c r="D61" s="10" t="n">
        <f aca="true">INDIRECT("Baseboard!$D"&amp;($A61+1))</f>
        <v>2</v>
      </c>
      <c r="E61" s="10" t="n">
        <f aca="true">INDIRECT("Baseboard!$E"&amp;($A61+1))</f>
        <v>4</v>
      </c>
      <c r="F61" s="10" t="str">
        <f aca="true">INDIRECT("FEB!$D"&amp;(40*($D61-1)+$E61+1))</f>
        <v>in61</v>
      </c>
      <c r="G61" s="10" t="n">
        <f aca="true">INDIRECT("FEB!$E"&amp;(40*($D61-1)+$E61+1))</f>
        <v>7</v>
      </c>
      <c r="H61" s="10" t="n">
        <f aca="true">INDIRECT("FEB!$F"&amp;(40*($D61-1)+$E61+1))</f>
        <v>6</v>
      </c>
      <c r="I61" s="10" t="n">
        <f aca="true">INDIRECT("FEB!$A"&amp;(40*($D61-1)+$E61+1))</f>
        <v>96</v>
      </c>
      <c r="J61" s="10" t="n">
        <f aca="true">INDIRECT("BackBoard!$C"&amp;(100*($C61-1)+$I61+1))</f>
        <v>180</v>
      </c>
      <c r="K61" s="10" t="n">
        <f aca="true">INDIRECT("ECSEARRAY!$C"&amp;($J61+1))</f>
        <v>0</v>
      </c>
      <c r="L61" s="10" t="str">
        <f aca="true">INDIRECT("ECSEARRAY!$D"&amp;($J61+1))</f>
        <v>T19</v>
      </c>
      <c r="M61" s="10" t="n">
        <f aca="true">INDIRECT("ECSEARRAY!$C"&amp;($J61+181))</f>
        <v>0</v>
      </c>
      <c r="N61" s="10" t="str">
        <f aca="true">INDIRECT("ECSEARRAY!$D"&amp;($J61+181))</f>
        <v>A15</v>
      </c>
      <c r="O61" s="10" t="n">
        <f aca="true">INDIRECT("ECSEARRAY!$C"&amp;($J61+361))</f>
        <v>1</v>
      </c>
      <c r="P61" s="10" t="str">
        <f aca="true">INDIRECT("ECSEARRAY!$D"&amp;($J61+361))</f>
        <v>A24</v>
      </c>
      <c r="Q61" s="10" t="n">
        <f aca="true">INDIRECT("ECSEARRAY!$C"&amp;($J61+541))</f>
        <v>2</v>
      </c>
      <c r="R61" s="10" t="str">
        <f aca="true">INDIRECT("ECSEARRAY!$D"&amp;($J61+541))</f>
        <v>K26</v>
      </c>
      <c r="S61" s="10"/>
      <c r="T61" s="10" t="n">
        <f aca="true">INDIRECT("ECSEARRAY!$F"&amp;($J61+1))</f>
        <v>0</v>
      </c>
      <c r="U61" s="10" t="n">
        <f aca="true">INDIRECT("ECSEARRAY!$G"&amp;($J61+1))</f>
        <v>62</v>
      </c>
      <c r="V61" s="10" t="n">
        <f aca="true">INDIRECT("ECSEARRAY!$F"&amp;($J61+181))</f>
        <v>1</v>
      </c>
      <c r="W61" s="10" t="n">
        <f aca="true">INDIRECT("ECSEARRAY!$G"&amp;($J61+181))</f>
        <v>46</v>
      </c>
      <c r="X61" s="10" t="n">
        <f aca="true">INDIRECT("ECSEARRAY!$F"&amp;($J61+361))</f>
        <v>3</v>
      </c>
      <c r="Y61" s="10" t="n">
        <f aca="true">INDIRECT("ECSEARRAY!$G"&amp;($J61+361))</f>
        <v>39</v>
      </c>
      <c r="Z61" s="10" t="n">
        <f aca="true">INDIRECT("ECSEARRAY!$F"&amp;($J61+541))</f>
        <v>5</v>
      </c>
      <c r="AA61" s="10" t="n">
        <f aca="true">INDIRECT("ECSEARRAY!$G"&amp;($J61+541))</f>
        <v>12</v>
      </c>
    </row>
    <row r="62" customFormat="false" ht="26.25" hidden="false" customHeight="false" outlineLevel="0" collapsed="false">
      <c r="A62" s="17" t="n">
        <v>61</v>
      </c>
      <c r="B62" s="17" t="s">
        <v>10</v>
      </c>
      <c r="C62" s="17" t="n">
        <f aca="true">INDIRECT("Baseboard!$C"&amp;($A62+1))</f>
        <v>1</v>
      </c>
      <c r="D62" s="17" t="n">
        <f aca="true">INDIRECT("Baseboard!$D"&amp;($A62+1))</f>
        <v>2</v>
      </c>
      <c r="E62" s="17" t="n">
        <f aca="true">INDIRECT("Baseboard!$E"&amp;($A62+1))</f>
        <v>3</v>
      </c>
      <c r="F62" s="17" t="str">
        <f aca="true">INDIRECT("FEB!$D"&amp;(40*($D62-1)+$E62+1))</f>
        <v>in60</v>
      </c>
      <c r="G62" s="17" t="n">
        <f aca="true">INDIRECT("FEB!$E"&amp;(40*($D62-1)+$E62+1))</f>
        <v>6</v>
      </c>
      <c r="H62" s="17" t="n">
        <f aca="true">INDIRECT("FEB!$F"&amp;(40*($D62-1)+$E62+1))</f>
        <v>1</v>
      </c>
      <c r="I62" s="17" t="n">
        <f aca="true">INDIRECT("FEB!$A"&amp;(40*($D62-1)+$E62+1))</f>
        <v>95</v>
      </c>
      <c r="J62" s="17" t="n">
        <f aca="true">INDIRECT("BackBoard!$C"&amp;(100*($C62-1)+$I62+1))</f>
        <v>175</v>
      </c>
      <c r="K62" s="17" t="n">
        <f aca="true">INDIRECT("ECSEARRAY!$C"&amp;($J62+1))</f>
        <v>0</v>
      </c>
      <c r="L62" s="17" t="str">
        <f aca="true">INDIRECT("ECSEARRAY!$D"&amp;($J62+1))</f>
        <v>P16</v>
      </c>
      <c r="M62" s="17" t="n">
        <f aca="true">INDIRECT("ECSEARRAY!$C"&amp;($J62+181))</f>
        <v>0</v>
      </c>
      <c r="N62" s="17" t="str">
        <f aca="true">INDIRECT("ECSEARRAY!$D"&amp;($J62+181))</f>
        <v>J15</v>
      </c>
      <c r="O62" s="17" t="n">
        <f aca="true">INDIRECT("ECSEARRAY!$C"&amp;($J62+361))</f>
        <v>1</v>
      </c>
      <c r="P62" s="17" t="str">
        <f aca="true">INDIRECT("ECSEARRAY!$D"&amp;($J62+361))</f>
        <v>J15</v>
      </c>
      <c r="Q62" s="17" t="n">
        <f aca="true">INDIRECT("ECSEARRAY!$C"&amp;($J62+541))</f>
        <v>2</v>
      </c>
      <c r="R62" s="17" t="str">
        <f aca="true">INDIRECT("ECSEARRAY!$D"&amp;($J62+541))</f>
        <v>J15</v>
      </c>
      <c r="S62" s="17"/>
      <c r="T62" s="17" t="n">
        <f aca="true">INDIRECT("ECSEARRAY!$F"&amp;($J62+1))</f>
        <v>0</v>
      </c>
      <c r="U62" s="17" t="n">
        <f aca="true">INDIRECT("ECSEARRAY!$G"&amp;($J62+1))</f>
        <v>61</v>
      </c>
      <c r="V62" s="17" t="n">
        <f aca="true">INDIRECT("ECSEARRAY!$F"&amp;($J62+181))</f>
        <v>0</v>
      </c>
      <c r="W62" s="17" t="n">
        <f aca="true">INDIRECT("ECSEARRAY!$G"&amp;($J62+181))</f>
        <v>33</v>
      </c>
      <c r="X62" s="17" t="n">
        <f aca="true">INDIRECT("ECSEARRAY!$F"&amp;($J62+361))</f>
        <v>2</v>
      </c>
      <c r="Y62" s="17" t="n">
        <f aca="true">INDIRECT("ECSEARRAY!$G"&amp;($J62+361))</f>
        <v>33</v>
      </c>
      <c r="Z62" s="17" t="n">
        <f aca="true">INDIRECT("ECSEARRAY!$F"&amp;($J62+541))</f>
        <v>4</v>
      </c>
      <c r="AA62" s="17" t="n">
        <f aca="true">INDIRECT("ECSEARRAY!$G"&amp;($J62+541))</f>
        <v>33</v>
      </c>
    </row>
    <row r="63" customFormat="false" ht="26.25" hidden="false" customHeight="false" outlineLevel="0" collapsed="false">
      <c r="A63" s="17" t="n">
        <v>62</v>
      </c>
      <c r="B63" s="17" t="s">
        <v>10</v>
      </c>
      <c r="C63" s="17" t="n">
        <f aca="true">INDIRECT("Baseboard!$C"&amp;($A63+1))</f>
        <v>1</v>
      </c>
      <c r="D63" s="17" t="n">
        <f aca="true">INDIRECT("Baseboard!$D"&amp;($A63+1))</f>
        <v>2</v>
      </c>
      <c r="E63" s="17" t="n">
        <f aca="true">INDIRECT("Baseboard!$E"&amp;($A63+1))</f>
        <v>1</v>
      </c>
      <c r="F63" s="17" t="str">
        <f aca="true">INDIRECT("FEB!$D"&amp;(40*($D63-1)+$E63+1))</f>
        <v>in62</v>
      </c>
      <c r="G63" s="17" t="n">
        <f aca="true">INDIRECT("FEB!$E"&amp;(40*($D63-1)+$E63+1))</f>
        <v>6</v>
      </c>
      <c r="H63" s="17" t="n">
        <f aca="true">INDIRECT("FEB!$F"&amp;(40*($D63-1)+$E63+1))</f>
        <v>0</v>
      </c>
      <c r="I63" s="17" t="n">
        <f aca="true">INDIRECT("FEB!$A"&amp;(40*($D63-1)+$E63+1))</f>
        <v>97</v>
      </c>
      <c r="J63" s="17" t="n">
        <f aca="true">INDIRECT("BackBoard!$C"&amp;(100*($C63-1)+$I63+1))</f>
        <v>171</v>
      </c>
      <c r="K63" s="17" t="n">
        <f aca="true">INDIRECT("ECSEARRAY!$C"&amp;($J63+1))</f>
        <v>0</v>
      </c>
      <c r="L63" s="17" t="str">
        <f aca="true">INDIRECT("ECSEARRAY!$D"&amp;($J63+1))</f>
        <v>R18</v>
      </c>
      <c r="M63" s="17" t="n">
        <f aca="true">INDIRECT("ECSEARRAY!$C"&amp;($J63+181))</f>
        <v>0</v>
      </c>
      <c r="N63" s="17" t="str">
        <f aca="true">INDIRECT("ECSEARRAY!$D"&amp;($J63+181))</f>
        <v>H16</v>
      </c>
      <c r="O63" s="17" t="n">
        <f aca="true">INDIRECT("ECSEARRAY!$C"&amp;($J63+361))</f>
        <v>1</v>
      </c>
      <c r="P63" s="17" t="str">
        <f aca="true">INDIRECT("ECSEARRAY!$D"&amp;($J63+361))</f>
        <v>H16</v>
      </c>
      <c r="Q63" s="17" t="n">
        <f aca="true">INDIRECT("ECSEARRAY!$C"&amp;($J63+541))</f>
        <v>2</v>
      </c>
      <c r="R63" s="17" t="str">
        <f aca="true">INDIRECT("ECSEARRAY!$D"&amp;($J63+541))</f>
        <v>H16</v>
      </c>
      <c r="S63" s="17"/>
      <c r="T63" s="17" t="n">
        <f aca="true">INDIRECT("ECSEARRAY!$F"&amp;($J63+1))</f>
        <v>0</v>
      </c>
      <c r="U63" s="17" t="n">
        <f aca="true">INDIRECT("ECSEARRAY!$G"&amp;($J63+1))</f>
        <v>53</v>
      </c>
      <c r="V63" s="17" t="n">
        <f aca="true">INDIRECT("ECSEARRAY!$F"&amp;($J63+181))</f>
        <v>0</v>
      </c>
      <c r="W63" s="17" t="n">
        <f aca="true">INDIRECT("ECSEARRAY!$G"&amp;($J63+181))</f>
        <v>37</v>
      </c>
      <c r="X63" s="17" t="n">
        <f aca="true">INDIRECT("ECSEARRAY!$F"&amp;($J63+361))</f>
        <v>2</v>
      </c>
      <c r="Y63" s="17" t="n">
        <f aca="true">INDIRECT("ECSEARRAY!$G"&amp;($J63+361))</f>
        <v>37</v>
      </c>
      <c r="Z63" s="17" t="n">
        <f aca="true">INDIRECT("ECSEARRAY!$F"&amp;($J63+541))</f>
        <v>4</v>
      </c>
      <c r="AA63" s="17" t="n">
        <f aca="true">INDIRECT("ECSEARRAY!$G"&amp;($J63+541))</f>
        <v>37</v>
      </c>
    </row>
    <row r="64" customFormat="false" ht="26.25" hidden="false" customHeight="false" outlineLevel="0" collapsed="false">
      <c r="A64" s="17" t="n">
        <v>63</v>
      </c>
      <c r="B64" s="17" t="s">
        <v>10</v>
      </c>
      <c r="C64" s="17" t="n">
        <f aca="true">INDIRECT("Baseboard!$C"&amp;($A64+1))</f>
        <v>1</v>
      </c>
      <c r="D64" s="17" t="n">
        <f aca="true">INDIRECT("Baseboard!$D"&amp;($A64+1))</f>
        <v>2</v>
      </c>
      <c r="E64" s="17" t="n">
        <f aca="true">INDIRECT("Baseboard!$E"&amp;($A64+1))</f>
        <v>4</v>
      </c>
      <c r="F64" s="17" t="str">
        <f aca="true">INDIRECT("FEB!$D"&amp;(40*($D64-1)+$E64+1))</f>
        <v>in61</v>
      </c>
      <c r="G64" s="17" t="n">
        <f aca="true">INDIRECT("FEB!$E"&amp;(40*($D64-1)+$E64+1))</f>
        <v>7</v>
      </c>
      <c r="H64" s="17" t="n">
        <f aca="true">INDIRECT("FEB!$F"&amp;(40*($D64-1)+$E64+1))</f>
        <v>6</v>
      </c>
      <c r="I64" s="17" t="n">
        <f aca="true">INDIRECT("FEB!$A"&amp;(40*($D64-1)+$E64+1))</f>
        <v>96</v>
      </c>
      <c r="J64" s="17" t="n">
        <f aca="true">INDIRECT("BackBoard!$C"&amp;(100*($C64-1)+$I64+1))</f>
        <v>176</v>
      </c>
      <c r="K64" s="17" t="n">
        <f aca="true">INDIRECT("ECSEARRAY!$C"&amp;($J64+1))</f>
        <v>0</v>
      </c>
      <c r="L64" s="17" t="str">
        <f aca="true">INDIRECT("ECSEARRAY!$D"&amp;($J64+1))</f>
        <v>N16</v>
      </c>
      <c r="M64" s="17" t="n">
        <f aca="true">INDIRECT("ECSEARRAY!$C"&amp;($J64+181))</f>
        <v>0</v>
      </c>
      <c r="N64" s="17" t="str">
        <f aca="true">INDIRECT("ECSEARRAY!$D"&amp;($J64+181))</f>
        <v>G21</v>
      </c>
      <c r="O64" s="17" t="n">
        <f aca="true">INDIRECT("ECSEARRAY!$C"&amp;($J64+361))</f>
        <v>1</v>
      </c>
      <c r="P64" s="17" t="str">
        <f aca="true">INDIRECT("ECSEARRAY!$D"&amp;($J64+361))</f>
        <v>G21</v>
      </c>
      <c r="Q64" s="17" t="n">
        <f aca="true">INDIRECT("ECSEARRAY!$C"&amp;($J64+541))</f>
        <v>2</v>
      </c>
      <c r="R64" s="17" t="str">
        <f aca="true">INDIRECT("ECSEARRAY!$D"&amp;($J64+541))</f>
        <v>G21</v>
      </c>
      <c r="S64" s="17"/>
      <c r="T64" s="17" t="n">
        <f aca="true">INDIRECT("ECSEARRAY!$F"&amp;($J64+1))</f>
        <v>1</v>
      </c>
      <c r="U64" s="17" t="n">
        <f aca="true">INDIRECT("ECSEARRAY!$G"&amp;($J64+1))</f>
        <v>14</v>
      </c>
      <c r="V64" s="17" t="n">
        <f aca="true">INDIRECT("ECSEARRAY!$F"&amp;($J64+181))</f>
        <v>1</v>
      </c>
      <c r="W64" s="17" t="n">
        <f aca="true">INDIRECT("ECSEARRAY!$G"&amp;($J64+181))</f>
        <v>82</v>
      </c>
      <c r="X64" s="17" t="n">
        <f aca="true">INDIRECT("ECSEARRAY!$F"&amp;($J64+361))</f>
        <v>3</v>
      </c>
      <c r="Y64" s="17" t="n">
        <f aca="true">INDIRECT("ECSEARRAY!$G"&amp;($J64+361))</f>
        <v>82</v>
      </c>
      <c r="Z64" s="17" t="n">
        <f aca="true">INDIRECT("ECSEARRAY!$F"&amp;($J64+541))</f>
        <v>5</v>
      </c>
      <c r="AA64" s="17" t="n">
        <f aca="true">INDIRECT("ECSEARRAY!$G"&amp;($J64+541))</f>
        <v>82</v>
      </c>
    </row>
    <row r="65" customFormat="false" ht="26.25" hidden="false" customHeight="false" outlineLevel="0" collapsed="false">
      <c r="A65" s="17" t="n">
        <v>64</v>
      </c>
      <c r="B65" s="17" t="s">
        <v>10</v>
      </c>
      <c r="C65" s="17" t="n">
        <f aca="true">INDIRECT("Baseboard!$C"&amp;($A65+1))</f>
        <v>1</v>
      </c>
      <c r="D65" s="17" t="n">
        <f aca="true">INDIRECT("Baseboard!$D"&amp;($A65+1))</f>
        <v>2</v>
      </c>
      <c r="E65" s="17" t="n">
        <f aca="true">INDIRECT("Baseboard!$E"&amp;($A65+1))</f>
        <v>2</v>
      </c>
      <c r="F65" s="17" t="str">
        <f aca="true">INDIRECT("FEB!$D"&amp;(40*($D65-1)+$E65+1))</f>
        <v>in63</v>
      </c>
      <c r="G65" s="17" t="n">
        <f aca="true">INDIRECT("FEB!$E"&amp;(40*($D65-1)+$E65+1))</f>
        <v>7</v>
      </c>
      <c r="H65" s="17" t="n">
        <f aca="true">INDIRECT("FEB!$F"&amp;(40*($D65-1)+$E65+1))</f>
        <v>7</v>
      </c>
      <c r="I65" s="17" t="n">
        <f aca="true">INDIRECT("FEB!$A"&amp;(40*($D65-1)+$E65+1))</f>
        <v>98</v>
      </c>
      <c r="J65" s="17" t="n">
        <f aca="true">INDIRECT("BackBoard!$C"&amp;(100*($C65-1)+$I65+1))</f>
        <v>177</v>
      </c>
      <c r="K65" s="17" t="n">
        <f aca="true">INDIRECT("ECSEARRAY!$C"&amp;($J65+1))</f>
        <v>0</v>
      </c>
      <c r="L65" s="17" t="str">
        <f aca="true">INDIRECT("ECSEARRAY!$D"&amp;($J65+1))</f>
        <v>R16</v>
      </c>
      <c r="M65" s="17" t="n">
        <f aca="true">INDIRECT("ECSEARRAY!$C"&amp;($J65+181))</f>
        <v>0</v>
      </c>
      <c r="N65" s="17" t="str">
        <f aca="true">INDIRECT("ECSEARRAY!$D"&amp;($J65+181))</f>
        <v>H17</v>
      </c>
      <c r="O65" s="17" t="n">
        <f aca="true">INDIRECT("ECSEARRAY!$C"&amp;($J65+361))</f>
        <v>1</v>
      </c>
      <c r="P65" s="17" t="str">
        <f aca="true">INDIRECT("ECSEARRAY!$D"&amp;($J65+361))</f>
        <v>H17</v>
      </c>
      <c r="Q65" s="17" t="n">
        <f aca="true">INDIRECT("ECSEARRAY!$C"&amp;($J65+541))</f>
        <v>2</v>
      </c>
      <c r="R65" s="17" t="str">
        <f aca="true">INDIRECT("ECSEARRAY!$D"&amp;($J65+541))</f>
        <v>H17</v>
      </c>
      <c r="S65" s="17"/>
      <c r="T65" s="17" t="n">
        <f aca="true">INDIRECT("ECSEARRAY!$F"&amp;($J65+1))</f>
        <v>0</v>
      </c>
      <c r="U65" s="17" t="n">
        <f aca="true">INDIRECT("ECSEARRAY!$G"&amp;($J65+1))</f>
        <v>59</v>
      </c>
      <c r="V65" s="17" t="n">
        <f aca="true">INDIRECT("ECSEARRAY!$F"&amp;($J65+181))</f>
        <v>0</v>
      </c>
      <c r="W65" s="17" t="n">
        <f aca="true">INDIRECT("ECSEARRAY!$G"&amp;($J65+181))</f>
        <v>23</v>
      </c>
      <c r="X65" s="17" t="n">
        <f aca="true">INDIRECT("ECSEARRAY!$F"&amp;($J65+361))</f>
        <v>2</v>
      </c>
      <c r="Y65" s="17" t="n">
        <f aca="true">INDIRECT("ECSEARRAY!$G"&amp;($J65+361))</f>
        <v>23</v>
      </c>
      <c r="Z65" s="17" t="n">
        <f aca="true">INDIRECT("ECSEARRAY!$F"&amp;($J65+541))</f>
        <v>4</v>
      </c>
      <c r="AA65" s="17" t="n">
        <f aca="true">INDIRECT("ECSEARRAY!$G"&amp;($J65+541))</f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65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2" activePane="bottomLeft" state="frozen"/>
      <selection pane="topLeft" activeCell="A1" activeCellId="0" sqref="A1"/>
      <selection pane="bottomLeft" activeCell="C64" activeCellId="0" sqref="C64"/>
    </sheetView>
  </sheetViews>
  <sheetFormatPr defaultColWidth="9.13671875" defaultRowHeight="26.25" zeroHeight="false" outlineLevelRow="0" outlineLevelCol="0"/>
  <cols>
    <col collapsed="false" customWidth="true" hidden="false" outlineLevel="0" max="3" min="1" style="1" width="11.57"/>
    <col collapsed="false" customWidth="true" hidden="false" outlineLevel="0" max="4" min="4" style="2" width="11.57"/>
    <col collapsed="false" customWidth="true" hidden="false" outlineLevel="0" max="11" min="5" style="1" width="11.57"/>
    <col collapsed="false" customWidth="true" hidden="false" outlineLevel="0" max="18" min="12" style="3" width="11.57"/>
    <col collapsed="false" customWidth="false" hidden="false" outlineLevel="0" max="1024" min="19" style="1" width="9.13"/>
  </cols>
  <sheetData>
    <row r="1" s="27" customFormat="true" ht="127.5" hidden="false" customHeight="false" outlineLevel="0" collapsed="false">
      <c r="A1" s="25" t="s">
        <v>1</v>
      </c>
      <c r="B1" s="25" t="s">
        <v>0</v>
      </c>
      <c r="C1" s="25" t="s">
        <v>379</v>
      </c>
      <c r="D1" s="25" t="s">
        <v>360</v>
      </c>
      <c r="E1" s="25" t="s">
        <v>361</v>
      </c>
      <c r="F1" s="25" t="s">
        <v>5</v>
      </c>
      <c r="G1" s="25" t="s">
        <v>6</v>
      </c>
      <c r="H1" s="25" t="s">
        <v>7</v>
      </c>
      <c r="I1" s="25" t="s">
        <v>362</v>
      </c>
      <c r="J1" s="25" t="s">
        <v>9</v>
      </c>
      <c r="K1" s="25" t="s">
        <v>363</v>
      </c>
      <c r="L1" s="25" t="s">
        <v>364</v>
      </c>
      <c r="M1" s="25" t="s">
        <v>365</v>
      </c>
      <c r="N1" s="25" t="s">
        <v>366</v>
      </c>
      <c r="O1" s="25" t="s">
        <v>367</v>
      </c>
      <c r="P1" s="25" t="s">
        <v>368</v>
      </c>
      <c r="Q1" s="25" t="s">
        <v>369</v>
      </c>
      <c r="R1" s="25" t="s">
        <v>370</v>
      </c>
      <c r="T1" s="25" t="s">
        <v>371</v>
      </c>
      <c r="U1" s="25" t="s">
        <v>372</v>
      </c>
      <c r="V1" s="25" t="s">
        <v>373</v>
      </c>
      <c r="W1" s="25" t="s">
        <v>374</v>
      </c>
      <c r="X1" s="25" t="s">
        <v>375</v>
      </c>
      <c r="Y1" s="25" t="s">
        <v>376</v>
      </c>
      <c r="Z1" s="25" t="s">
        <v>377</v>
      </c>
      <c r="AA1" s="25" t="s">
        <v>378</v>
      </c>
    </row>
    <row r="2" customFormat="false" ht="24.45" hidden="false" customHeight="false" outlineLevel="0" collapsed="false">
      <c r="A2" s="10" t="n">
        <v>1</v>
      </c>
      <c r="B2" s="10" t="s">
        <v>289</v>
      </c>
      <c r="C2" s="10" t="n">
        <f aca="true">INDIRECT("Baseboard!$C"&amp;($A2+65))</f>
        <v>2</v>
      </c>
      <c r="D2" s="10" t="n">
        <f aca="true">INDIRECT("Baseboard!$D"&amp;($A2+65))</f>
        <v>1</v>
      </c>
      <c r="E2" s="10" t="n">
        <f aca="true">INDIRECT("Baseboard!$E"&amp;($A2+65))</f>
        <v>40</v>
      </c>
      <c r="F2" s="10" t="str">
        <f aca="true">INDIRECT("FEB!$D"&amp;(40*($D2-1)+$E2+1))</f>
        <v>in30</v>
      </c>
      <c r="G2" s="10" t="n">
        <f aca="true">INDIRECT("FEB!$E"&amp;(40*($D2-1)+$E2+1))</f>
        <v>2</v>
      </c>
      <c r="H2" s="10" t="n">
        <f aca="true">INDIRECT("FEB!$F"&amp;(40*($D2-1)+$E2+1))</f>
        <v>0</v>
      </c>
      <c r="I2" s="10" t="n">
        <f aca="true">INDIRECT("FEB!$A"&amp;(40*($D2-1)+$E2+1))</f>
        <v>33</v>
      </c>
      <c r="J2" s="10" t="n">
        <f aca="true">INDIRECT("BackBoard!$C"&amp;(100*($C2-1)+$I2+1))</f>
        <v>89</v>
      </c>
      <c r="K2" s="10" t="n">
        <f aca="true">INDIRECT("ECSEARRAY!$C"&amp;($J2+1))</f>
        <v>0</v>
      </c>
      <c r="L2" s="10" t="str">
        <f aca="true">INDIRECT("ECSEARRAY!$D"&amp;($J2+1))</f>
        <v>G25</v>
      </c>
      <c r="M2" s="10" t="n">
        <f aca="true">INDIRECT("ECSEARRAY!$C"&amp;($J2+181))</f>
        <v>1</v>
      </c>
      <c r="N2" s="10" t="str">
        <f aca="true">INDIRECT("ECSEARRAY!$D"&amp;($J2+181))</f>
        <v>T25</v>
      </c>
      <c r="O2" s="10" t="n">
        <f aca="true">INDIRECT("ECSEARRAY!$C"&amp;($J2+361))</f>
        <v>1</v>
      </c>
      <c r="P2" s="10" t="str">
        <f aca="true">INDIRECT("ECSEARRAY!$D"&amp;($J2+361))</f>
        <v>B12</v>
      </c>
      <c r="Q2" s="10" t="n">
        <f aca="true">INDIRECT("ECSEARRAY!$C"&amp;($J2+541))</f>
        <v>2</v>
      </c>
      <c r="R2" s="10" t="str">
        <f aca="true">INDIRECT("ECSEARRAY!$D"&amp;($J2+541))</f>
        <v>B20</v>
      </c>
      <c r="S2" s="10"/>
      <c r="T2" s="10" t="n">
        <f aca="true">INDIRECT("ECSEARRAY!$F"&amp;($J2+1))</f>
        <v>1</v>
      </c>
      <c r="U2" s="10" t="n">
        <f aca="true">INDIRECT("ECSEARRAY!$G"&amp;($J2+1))</f>
        <v>20</v>
      </c>
      <c r="V2" s="10" t="n">
        <f aca="true">INDIRECT("ECSEARRAY!$F"&amp;($J2+181))</f>
        <v>2</v>
      </c>
      <c r="W2" s="10" t="n">
        <f aca="true">INDIRECT("ECSEARRAY!$G"&amp;($J2+181))</f>
        <v>70</v>
      </c>
      <c r="X2" s="10" t="n">
        <f aca="true">INDIRECT("ECSEARRAY!$F"&amp;($J2+361))</f>
        <v>3</v>
      </c>
      <c r="Y2" s="10" t="n">
        <f aca="true">INDIRECT("ECSEARRAY!$G"&amp;($J2+361))</f>
        <v>53</v>
      </c>
      <c r="Z2" s="10" t="n">
        <f aca="true">INDIRECT("ECSEARRAY!$F"&amp;($J2+541))</f>
        <v>5</v>
      </c>
      <c r="AA2" s="10" t="n">
        <f aca="true">INDIRECT("ECSEARRAY!$G"&amp;($J2+541))</f>
        <v>34</v>
      </c>
    </row>
    <row r="3" customFormat="false" ht="24.45" hidden="false" customHeight="false" outlineLevel="0" collapsed="false">
      <c r="A3" s="10" t="n">
        <v>2</v>
      </c>
      <c r="B3" s="10" t="s">
        <v>289</v>
      </c>
      <c r="C3" s="10" t="n">
        <f aca="true">INDIRECT("Baseboard!$C"&amp;($A3+65))</f>
        <v>2</v>
      </c>
      <c r="D3" s="10" t="n">
        <f aca="true">INDIRECT("Baseboard!$D"&amp;($A3+65))</f>
        <v>1</v>
      </c>
      <c r="E3" s="10" t="n">
        <f aca="true">INDIRECT("Baseboard!$E"&amp;($A3+65))</f>
        <v>36</v>
      </c>
      <c r="F3" s="18" t="str">
        <f aca="true">INDIRECT("FEB!$D"&amp;(40*($D3-1)+$E3+1))</f>
        <v>in26</v>
      </c>
      <c r="G3" s="18" t="n">
        <f aca="true">INDIRECT("FEB!$E"&amp;(40*($D3-1)+$E3+1))</f>
        <v>2</v>
      </c>
      <c r="H3" s="18" t="n">
        <f aca="true">INDIRECT("FEB!$F"&amp;(40*($D3-1)+$E3+1))</f>
        <v>2</v>
      </c>
      <c r="I3" s="18" t="n">
        <f aca="true">INDIRECT("FEB!$A"&amp;(40*($D3-1)+$E3+1))</f>
        <v>29</v>
      </c>
      <c r="J3" s="10" t="n">
        <f aca="true">INDIRECT("BackBoard!$C"&amp;(100*($C3-1)+$I3+1))</f>
        <v>77</v>
      </c>
      <c r="K3" s="10" t="n">
        <f aca="true">INDIRECT("ECSEARRAY!$C"&amp;($J3+1))</f>
        <v>0</v>
      </c>
      <c r="L3" s="10" t="str">
        <f aca="true">INDIRECT("ECSEARRAY!$D"&amp;($J3+1))</f>
        <v>E26</v>
      </c>
      <c r="M3" s="10" t="n">
        <f aca="true">INDIRECT("ECSEARRAY!$C"&amp;($J3+181))</f>
        <v>1</v>
      </c>
      <c r="N3" s="10" t="str">
        <f aca="true">INDIRECT("ECSEARRAY!$D"&amp;($J3+181))</f>
        <v>P25</v>
      </c>
      <c r="O3" s="10" t="n">
        <f aca="true">INDIRECT("ECSEARRAY!$C"&amp;($J3+361))</f>
        <v>1</v>
      </c>
      <c r="P3" s="10" t="str">
        <f aca="true">INDIRECT("ECSEARRAY!$D"&amp;($J3+361))</f>
        <v>A10</v>
      </c>
      <c r="Q3" s="10" t="n">
        <f aca="true">INDIRECT("ECSEARRAY!$C"&amp;($J3+541))</f>
        <v>2</v>
      </c>
      <c r="R3" s="10" t="str">
        <f aca="true">INDIRECT("ECSEARRAY!$D"&amp;($J3+541))</f>
        <v>A19</v>
      </c>
      <c r="S3" s="10"/>
      <c r="T3" s="10" t="n">
        <f aca="true">INDIRECT("ECSEARRAY!$F"&amp;($J3+1))</f>
        <v>1</v>
      </c>
      <c r="U3" s="10" t="n">
        <f aca="true">INDIRECT("ECSEARRAY!$G"&amp;($J3+1))</f>
        <v>23</v>
      </c>
      <c r="V3" s="10" t="n">
        <f aca="true">INDIRECT("ECSEARRAY!$F"&amp;($J3+181))</f>
        <v>3</v>
      </c>
      <c r="W3" s="10" t="n">
        <f aca="true">INDIRECT("ECSEARRAY!$G"&amp;($J3+181))</f>
        <v>2</v>
      </c>
      <c r="X3" s="10" t="n">
        <f aca="true">INDIRECT("ECSEARRAY!$F"&amp;($J3+361))</f>
        <v>3</v>
      </c>
      <c r="Y3" s="10" t="n">
        <f aca="true">INDIRECT("ECSEARRAY!$G"&amp;($J3+361))</f>
        <v>48</v>
      </c>
      <c r="Z3" s="10" t="n">
        <f aca="true">INDIRECT("ECSEARRAY!$F"&amp;($J3+541))</f>
        <v>4</v>
      </c>
      <c r="AA3" s="10" t="n">
        <f aca="true">INDIRECT("ECSEARRAY!$G"&amp;($J3+541))</f>
        <v>46</v>
      </c>
    </row>
    <row r="4" customFormat="false" ht="24.45" hidden="false" customHeight="false" outlineLevel="0" collapsed="false">
      <c r="A4" s="10" t="n">
        <v>3</v>
      </c>
      <c r="B4" s="10" t="s">
        <v>289</v>
      </c>
      <c r="C4" s="10" t="n">
        <f aca="true">INDIRECT("Baseboard!$C"&amp;($A4+65))</f>
        <v>2</v>
      </c>
      <c r="D4" s="10" t="n">
        <f aca="true">INDIRECT("Baseboard!$D"&amp;($A4+65))</f>
        <v>1</v>
      </c>
      <c r="E4" s="10" t="n">
        <f aca="true">INDIRECT("Baseboard!$E"&amp;($A4+65))</f>
        <v>32</v>
      </c>
      <c r="F4" s="18" t="str">
        <f aca="true">INDIRECT("FEB!$D"&amp;(40*($D4-1)+$E4+1))</f>
        <v>in22</v>
      </c>
      <c r="G4" s="18" t="n">
        <f aca="true">INDIRECT("FEB!$E"&amp;(40*($D4-1)+$E4+1))</f>
        <v>2</v>
      </c>
      <c r="H4" s="18" t="n">
        <f aca="true">INDIRECT("FEB!$F"&amp;(40*($D4-1)+$E4+1))</f>
        <v>4</v>
      </c>
      <c r="I4" s="18" t="n">
        <f aca="true">INDIRECT("FEB!$A"&amp;(40*($D4-1)+$E4+1))</f>
        <v>25</v>
      </c>
      <c r="J4" s="10" t="n">
        <f aca="true">INDIRECT("BackBoard!$C"&amp;(100*($C4-1)+$I4+1))</f>
        <v>65</v>
      </c>
      <c r="K4" s="10" t="n">
        <f aca="true">INDIRECT("ECSEARRAY!$C"&amp;($J4+1))</f>
        <v>0</v>
      </c>
      <c r="L4" s="10" t="str">
        <f aca="true">INDIRECT("ECSEARRAY!$D"&amp;($J4+1))</f>
        <v>D24</v>
      </c>
      <c r="M4" s="10" t="n">
        <f aca="true">INDIRECT("ECSEARRAY!$C"&amp;($J4+181))</f>
        <v>1</v>
      </c>
      <c r="N4" s="10" t="str">
        <f aca="true">INDIRECT("ECSEARRAY!$D"&amp;($J4+181))</f>
        <v>N26</v>
      </c>
      <c r="O4" s="10" t="n">
        <f aca="true">INDIRECT("ECSEARRAY!$C"&amp;($J4+361))</f>
        <v>1</v>
      </c>
      <c r="P4" s="10" t="str">
        <f aca="true">INDIRECT("ECSEARRAY!$D"&amp;($J4+361))</f>
        <v>C9</v>
      </c>
      <c r="Q4" s="10" t="n">
        <f aca="true">INDIRECT("ECSEARRAY!$C"&amp;($J4+541))</f>
        <v>2</v>
      </c>
      <c r="R4" s="10" t="str">
        <f aca="true">INDIRECT("ECSEARRAY!$D"&amp;($J4+541))</f>
        <v>A17</v>
      </c>
      <c r="S4" s="10"/>
      <c r="T4" s="10" t="n">
        <f aca="true">INDIRECT("ECSEARRAY!$F"&amp;($J4+1))</f>
        <v>1</v>
      </c>
      <c r="U4" s="10" t="n">
        <f aca="true">INDIRECT("ECSEARRAY!$G"&amp;($J4+1))</f>
        <v>30</v>
      </c>
      <c r="V4" s="10" t="n">
        <f aca="true">INDIRECT("ECSEARRAY!$F"&amp;($J4+181))</f>
        <v>3</v>
      </c>
      <c r="W4" s="10" t="n">
        <f aca="true">INDIRECT("ECSEARRAY!$G"&amp;($J4+181))</f>
        <v>5</v>
      </c>
      <c r="X4" s="10" t="n">
        <f aca="true">INDIRECT("ECSEARRAY!$F"&amp;($J4+361))</f>
        <v>3</v>
      </c>
      <c r="Y4" s="10" t="n">
        <f aca="true">INDIRECT("ECSEARRAY!$G"&amp;($J4+361))</f>
        <v>59</v>
      </c>
      <c r="Z4" s="10" t="n">
        <f aca="true">INDIRECT("ECSEARRAY!$F"&amp;($J4+541))</f>
        <v>4</v>
      </c>
      <c r="AA4" s="10" t="n">
        <f aca="true">INDIRECT("ECSEARRAY!$G"&amp;($J4+541))</f>
        <v>44</v>
      </c>
    </row>
    <row r="5" customFormat="false" ht="24.45" hidden="false" customHeight="false" outlineLevel="0" collapsed="false">
      <c r="A5" s="10" t="n">
        <v>4</v>
      </c>
      <c r="B5" s="10" t="s">
        <v>289</v>
      </c>
      <c r="C5" s="10" t="n">
        <f aca="true">INDIRECT("Baseboard!$C"&amp;($A5+65))</f>
        <v>2</v>
      </c>
      <c r="D5" s="10" t="n">
        <f aca="true">INDIRECT("Baseboard!$D"&amp;($A5+65))</f>
        <v>1</v>
      </c>
      <c r="E5" s="10" t="n">
        <f aca="true">INDIRECT("Baseboard!$E"&amp;($A5+65))</f>
        <v>28</v>
      </c>
      <c r="F5" s="18" t="str">
        <f aca="true">INDIRECT("FEB!$D"&amp;(40*($D5-1)+$E5+1))</f>
        <v>in18</v>
      </c>
      <c r="G5" s="18" t="n">
        <f aca="true">INDIRECT("FEB!$E"&amp;(40*($D5-1)+$E5+1))</f>
        <v>2</v>
      </c>
      <c r="H5" s="18" t="n">
        <f aca="true">INDIRECT("FEB!$F"&amp;(40*($D5-1)+$E5+1))</f>
        <v>6</v>
      </c>
      <c r="I5" s="18" t="n">
        <f aca="true">INDIRECT("FEB!$A"&amp;(40*($D5-1)+$E5+1))</f>
        <v>21</v>
      </c>
      <c r="J5" s="10" t="n">
        <f aca="true">INDIRECT("BackBoard!$C"&amp;(100*($C5-1)+$I5+1))</f>
        <v>53</v>
      </c>
      <c r="K5" s="10" t="n">
        <f aca="true">INDIRECT("ECSEARRAY!$C"&amp;($J5+1))</f>
        <v>0</v>
      </c>
      <c r="L5" s="10" t="str">
        <f aca="true">INDIRECT("ECSEARRAY!$D"&amp;($J5+1))</f>
        <v>C23</v>
      </c>
      <c r="M5" s="10" t="n">
        <f aca="true">INDIRECT("ECSEARRAY!$C"&amp;($J5+181))</f>
        <v>1</v>
      </c>
      <c r="N5" s="10" t="str">
        <f aca="true">INDIRECT("ECSEARRAY!$D"&amp;($J5+181))</f>
        <v>K23</v>
      </c>
      <c r="O5" s="10" t="n">
        <f aca="true">INDIRECT("ECSEARRAY!$C"&amp;($J5+361))</f>
        <v>2</v>
      </c>
      <c r="P5" s="10" t="str">
        <f aca="true">INDIRECT("ECSEARRAY!$D"&amp;($J5+361))</f>
        <v>T18</v>
      </c>
      <c r="Q5" s="10" t="n">
        <f aca="true">INDIRECT("ECSEARRAY!$C"&amp;($J5+541))</f>
        <v>2</v>
      </c>
      <c r="R5" s="10" t="str">
        <f aca="true">INDIRECT("ECSEARRAY!$D"&amp;($J5+541))</f>
        <v>D15</v>
      </c>
      <c r="S5" s="10"/>
      <c r="T5" s="10" t="n">
        <f aca="true">INDIRECT("ECSEARRAY!$F"&amp;($J5+1))</f>
        <v>0</v>
      </c>
      <c r="U5" s="10" t="n">
        <f aca="true">INDIRECT("ECSEARRAY!$G"&amp;($J5+1))</f>
        <v>16</v>
      </c>
      <c r="V5" s="10" t="n">
        <f aca="true">INDIRECT("ECSEARRAY!$F"&amp;($J5+181))</f>
        <v>3</v>
      </c>
      <c r="W5" s="10" t="n">
        <f aca="true">INDIRECT("ECSEARRAY!$G"&amp;($J5+181))</f>
        <v>29</v>
      </c>
      <c r="X5" s="10" t="n">
        <f aca="true">INDIRECT("ECSEARRAY!$F"&amp;($J5+361))</f>
        <v>4</v>
      </c>
      <c r="Y5" s="10" t="n">
        <f aca="true">INDIRECT("ECSEARRAY!$G"&amp;($J5+361))</f>
        <v>63</v>
      </c>
      <c r="Z5" s="10" t="n">
        <f aca="true">INDIRECT("ECSEARRAY!$F"&amp;($J5+541))</f>
        <v>4</v>
      </c>
      <c r="AA5" s="10" t="n">
        <f aca="true">INDIRECT("ECSEARRAY!$G"&amp;($J5+541))</f>
        <v>39</v>
      </c>
    </row>
    <row r="6" customFormat="false" ht="24.45" hidden="false" customHeight="false" outlineLevel="0" collapsed="false">
      <c r="A6" s="10" t="n">
        <v>5</v>
      </c>
      <c r="B6" s="10" t="s">
        <v>289</v>
      </c>
      <c r="C6" s="10" t="n">
        <f aca="true">INDIRECT("Baseboard!$C"&amp;($A6+65))</f>
        <v>2</v>
      </c>
      <c r="D6" s="10" t="n">
        <f aca="true">INDIRECT("Baseboard!$D"&amp;($A6+65))</f>
        <v>1</v>
      </c>
      <c r="E6" s="10" t="n">
        <f aca="true">INDIRECT("Baseboard!$E"&amp;($A6+65))</f>
        <v>14</v>
      </c>
      <c r="F6" s="18" t="str">
        <f aca="true">INDIRECT("FEB!$D"&amp;(40*($D6-1)+$E6+1))</f>
        <v>in12</v>
      </c>
      <c r="G6" s="18" t="n">
        <f aca="true">INDIRECT("FEB!$E"&amp;(40*($D6-1)+$E6+1))</f>
        <v>0</v>
      </c>
      <c r="H6" s="18" t="n">
        <f aca="true">INDIRECT("FEB!$F"&amp;(40*($D6-1)+$E6+1))</f>
        <v>1</v>
      </c>
      <c r="I6" s="18" t="n">
        <f aca="true">INDIRECT("FEB!$A"&amp;(40*($D6-1)+$E6+1))</f>
        <v>15</v>
      </c>
      <c r="J6" s="10" t="n">
        <f aca="true">INDIRECT("BackBoard!$C"&amp;(100*($C6-1)+$I6+1))</f>
        <v>35</v>
      </c>
      <c r="K6" s="10" t="n">
        <f aca="true">INDIRECT("ECSEARRAY!$C"&amp;($J6+1))</f>
        <v>0</v>
      </c>
      <c r="L6" s="10" t="str">
        <f aca="true">INDIRECT("ECSEARRAY!$D"&amp;($J6+1))</f>
        <v>A22</v>
      </c>
      <c r="M6" s="10" t="n">
        <f aca="true">INDIRECT("ECSEARRAY!$C"&amp;($J6+181))</f>
        <v>1</v>
      </c>
      <c r="N6" s="10" t="str">
        <f aca="true">INDIRECT("ECSEARRAY!$D"&amp;($J6+181))</f>
        <v>H24</v>
      </c>
      <c r="O6" s="10" t="n">
        <f aca="true">INDIRECT("ECSEARRAY!$C"&amp;($J6+361))</f>
        <v>2</v>
      </c>
      <c r="P6" s="10" t="str">
        <f aca="true">INDIRECT("ECSEARRAY!$D"&amp;($J6+361))</f>
        <v>T23</v>
      </c>
      <c r="Q6" s="10" t="n">
        <f aca="true">INDIRECT("ECSEARRAY!$C"&amp;($J6+541))</f>
        <v>2</v>
      </c>
      <c r="R6" s="10" t="str">
        <f aca="true">INDIRECT("ECSEARRAY!$D"&amp;($J6+541))</f>
        <v>C13</v>
      </c>
      <c r="S6" s="10"/>
      <c r="T6" s="10" t="n">
        <f aca="true">INDIRECT("ECSEARRAY!$F"&amp;($J6+1))</f>
        <v>1</v>
      </c>
      <c r="U6" s="10" t="n">
        <f aca="true">INDIRECT("ECSEARRAY!$G"&amp;($J6+1))</f>
        <v>42</v>
      </c>
      <c r="V6" s="10" t="n">
        <f aca="true">INDIRECT("ECSEARRAY!$F"&amp;($J6+181))</f>
        <v>3</v>
      </c>
      <c r="W6" s="10" t="n">
        <f aca="true">INDIRECT("ECSEARRAY!$G"&amp;($J6+181))</f>
        <v>27</v>
      </c>
      <c r="X6" s="10" t="n">
        <f aca="true">INDIRECT("ECSEARRAY!$F"&amp;($J6+361))</f>
        <v>4</v>
      </c>
      <c r="Y6" s="10" t="n">
        <f aca="true">INDIRECT("ECSEARRAY!$G"&amp;($J6+361))</f>
        <v>66</v>
      </c>
      <c r="Z6" s="10" t="n">
        <f aca="true">INDIRECT("ECSEARRAY!$F"&amp;($J6+541))</f>
        <v>5</v>
      </c>
      <c r="AA6" s="10" t="n">
        <f aca="true">INDIRECT("ECSEARRAY!$G"&amp;($J6+541))</f>
        <v>54</v>
      </c>
    </row>
    <row r="7" customFormat="false" ht="24.45" hidden="false" customHeight="false" outlineLevel="0" collapsed="false">
      <c r="A7" s="10" t="n">
        <v>6</v>
      </c>
      <c r="B7" s="10" t="s">
        <v>289</v>
      </c>
      <c r="C7" s="10" t="n">
        <f aca="true">INDIRECT("Baseboard!$C"&amp;($A7+65))</f>
        <v>2</v>
      </c>
      <c r="D7" s="10" t="n">
        <f aca="true">INDIRECT("Baseboard!$D"&amp;($A7+65))</f>
        <v>1</v>
      </c>
      <c r="E7" s="10" t="n">
        <f aca="true">INDIRECT("Baseboard!$E"&amp;($A7+65))</f>
        <v>10</v>
      </c>
      <c r="F7" s="18" t="str">
        <f aca="true">INDIRECT("FEB!$D"&amp;(40*($D7-1)+$E7+1))</f>
        <v>in8</v>
      </c>
      <c r="G7" s="18" t="n">
        <f aca="true">INDIRECT("FEB!$E"&amp;(40*($D7-1)+$E7+1))</f>
        <v>0</v>
      </c>
      <c r="H7" s="18" t="n">
        <f aca="true">INDIRECT("FEB!$F"&amp;(40*($D7-1)+$E7+1))</f>
        <v>3</v>
      </c>
      <c r="I7" s="18" t="n">
        <f aca="true">INDIRECT("FEB!$A"&amp;(40*($D7-1)+$E7+1))</f>
        <v>11</v>
      </c>
      <c r="J7" s="10" t="n">
        <f aca="true">INDIRECT("BackBoard!$C"&amp;(100*($C7-1)+$I7+1))</f>
        <v>23</v>
      </c>
      <c r="K7" s="10" t="n">
        <f aca="true">INDIRECT("ECSEARRAY!$C"&amp;($J7+1))</f>
        <v>0</v>
      </c>
      <c r="L7" s="10" t="str">
        <f aca="true">INDIRECT("ECSEARRAY!$D"&amp;($J7+1))</f>
        <v>B20</v>
      </c>
      <c r="M7" s="10" t="n">
        <f aca="true">INDIRECT("ECSEARRAY!$C"&amp;($J7+181))</f>
        <v>1</v>
      </c>
      <c r="N7" s="10" t="str">
        <f aca="true">INDIRECT("ECSEARRAY!$D"&amp;($J7+181))</f>
        <v>F25</v>
      </c>
      <c r="O7" s="10" t="n">
        <f aca="true">INDIRECT("ECSEARRAY!$C"&amp;($J7+361))</f>
        <v>2</v>
      </c>
      <c r="P7" s="10" t="str">
        <f aca="true">INDIRECT("ECSEARRAY!$D"&amp;($J7+361))</f>
        <v>R25</v>
      </c>
      <c r="Q7" s="10" t="n">
        <f aca="true">INDIRECT("ECSEARRAY!$C"&amp;($J7+541))</f>
        <v>2</v>
      </c>
      <c r="R7" s="10" t="str">
        <f aca="true">INDIRECT("ECSEARRAY!$D"&amp;($J7+541))</f>
        <v>C12</v>
      </c>
      <c r="S7" s="10"/>
      <c r="T7" s="10" t="n">
        <f aca="true">INDIRECT("ECSEARRAY!$F"&amp;($J7+1))</f>
        <v>1</v>
      </c>
      <c r="U7" s="10" t="n">
        <f aca="true">INDIRECT("ECSEARRAY!$G"&amp;($J7+1))</f>
        <v>34</v>
      </c>
      <c r="V7" s="10" t="n">
        <f aca="true">INDIRECT("ECSEARRAY!$F"&amp;($J7+181))</f>
        <v>3</v>
      </c>
      <c r="W7" s="10" t="n">
        <f aca="true">INDIRECT("ECSEARRAY!$G"&amp;($J7+181))</f>
        <v>22</v>
      </c>
      <c r="X7" s="10" t="n">
        <f aca="true">INDIRECT("ECSEARRAY!$F"&amp;($J7+361))</f>
        <v>5</v>
      </c>
      <c r="Y7" s="10" t="n">
        <f aca="true">INDIRECT("ECSEARRAY!$G"&amp;($J7+361))</f>
        <v>3</v>
      </c>
      <c r="Z7" s="10" t="n">
        <f aca="true">INDIRECT("ECSEARRAY!$F"&amp;($J7+541))</f>
        <v>5</v>
      </c>
      <c r="AA7" s="10" t="n">
        <f aca="true">INDIRECT("ECSEARRAY!$G"&amp;($J7+541))</f>
        <v>57</v>
      </c>
    </row>
    <row r="8" customFormat="false" ht="24.45" hidden="false" customHeight="false" outlineLevel="0" collapsed="false">
      <c r="A8" s="10" t="n">
        <v>7</v>
      </c>
      <c r="B8" s="10" t="s">
        <v>289</v>
      </c>
      <c r="C8" s="10" t="n">
        <f aca="true">INDIRECT("Baseboard!$C"&amp;($A8+65))</f>
        <v>2</v>
      </c>
      <c r="D8" s="10" t="n">
        <f aca="true">INDIRECT("Baseboard!$D"&amp;($A8+65))</f>
        <v>1</v>
      </c>
      <c r="E8" s="10" t="n">
        <f aca="true">INDIRECT("Baseboard!$E"&amp;($A8+65))</f>
        <v>6</v>
      </c>
      <c r="F8" s="18" t="str">
        <f aca="true">INDIRECT("FEB!$D"&amp;(40*($D8-1)+$E8+1))</f>
        <v>in4</v>
      </c>
      <c r="G8" s="18" t="n">
        <f aca="true">INDIRECT("FEB!$E"&amp;(40*($D8-1)+$E8+1))</f>
        <v>0</v>
      </c>
      <c r="H8" s="18" t="n">
        <f aca="true">INDIRECT("FEB!$F"&amp;(40*($D8-1)+$E8+1))</f>
        <v>5</v>
      </c>
      <c r="I8" s="18" t="n">
        <f aca="true">INDIRECT("FEB!$A"&amp;(40*($D8-1)+$E8+1))</f>
        <v>7</v>
      </c>
      <c r="J8" s="10" t="n">
        <f aca="true">INDIRECT("BackBoard!$C"&amp;(100*($C8-1)+$I8+1))</f>
        <v>11</v>
      </c>
      <c r="K8" s="10" t="n">
        <f aca="true">INDIRECT("ECSEARRAY!$C"&amp;($J8+1))</f>
        <v>0</v>
      </c>
      <c r="L8" s="10" t="str">
        <f aca="true">INDIRECT("ECSEARRAY!$D"&amp;($J8+1))</f>
        <v>A19</v>
      </c>
      <c r="M8" s="10" t="n">
        <f aca="true">INDIRECT("ECSEARRAY!$C"&amp;($J8+181))</f>
        <v>1</v>
      </c>
      <c r="N8" s="10" t="str">
        <f aca="true">INDIRECT("ECSEARRAY!$D"&amp;($J8+181))</f>
        <v>E25</v>
      </c>
      <c r="O8" s="10" t="n">
        <f aca="true">INDIRECT("ECSEARRAY!$C"&amp;($J8+361))</f>
        <v>2</v>
      </c>
      <c r="P8" s="10" t="str">
        <f aca="true">INDIRECT("ECSEARRAY!$D"&amp;($J8+361))</f>
        <v>P26</v>
      </c>
      <c r="Q8" s="10" t="n">
        <f aca="true">INDIRECT("ECSEARRAY!$C"&amp;($J8+541))</f>
        <v>2</v>
      </c>
      <c r="R8" s="10" t="str">
        <f aca="true">INDIRECT("ECSEARRAY!$D"&amp;($J8+541))</f>
        <v>B10</v>
      </c>
      <c r="S8" s="10"/>
      <c r="T8" s="10" t="n">
        <f aca="true">INDIRECT("ECSEARRAY!$F"&amp;($J8+1))</f>
        <v>0</v>
      </c>
      <c r="U8" s="10" t="n">
        <f aca="true">INDIRECT("ECSEARRAY!$G"&amp;($J8+1))</f>
        <v>46</v>
      </c>
      <c r="V8" s="10" t="n">
        <f aca="true">INDIRECT("ECSEARRAY!$F"&amp;($J8+181))</f>
        <v>3</v>
      </c>
      <c r="W8" s="10" t="n">
        <f aca="true">INDIRECT("ECSEARRAY!$G"&amp;($J8+181))</f>
        <v>18</v>
      </c>
      <c r="X8" s="10" t="n">
        <f aca="true">INDIRECT("ECSEARRAY!$F"&amp;($J8+361))</f>
        <v>5</v>
      </c>
      <c r="Y8" s="10" t="n">
        <f aca="true">INDIRECT("ECSEARRAY!$G"&amp;($J8+361))</f>
        <v>10</v>
      </c>
      <c r="Z8" s="10" t="n">
        <f aca="true">INDIRECT("ECSEARRAY!$F"&amp;($J8+541))</f>
        <v>5</v>
      </c>
      <c r="AA8" s="10" t="n">
        <f aca="true">INDIRECT("ECSEARRAY!$G"&amp;($J8+541))</f>
        <v>49</v>
      </c>
    </row>
    <row r="9" customFormat="false" ht="24.45" hidden="false" customHeight="false" outlineLevel="0" collapsed="false">
      <c r="A9" s="10" t="n">
        <v>8</v>
      </c>
      <c r="B9" s="10" t="s">
        <v>289</v>
      </c>
      <c r="C9" s="10" t="n">
        <f aca="true">INDIRECT("Baseboard!$C"&amp;($A9+65))</f>
        <v>2</v>
      </c>
      <c r="D9" s="10" t="n">
        <f aca="true">INDIRECT("Baseboard!$D"&amp;($A9+65))</f>
        <v>1</v>
      </c>
      <c r="E9" s="10" t="n">
        <f aca="true">INDIRECT("Baseboard!$E"&amp;($A9+65))</f>
        <v>2</v>
      </c>
      <c r="F9" s="18" t="str">
        <f aca="true">INDIRECT("FEB!$D"&amp;(40*($D9-1)+$E9+1))</f>
        <v>in0</v>
      </c>
      <c r="G9" s="18" t="n">
        <f aca="true">INDIRECT("FEB!$E"&amp;(40*($D9-1)+$E9+1))</f>
        <v>0</v>
      </c>
      <c r="H9" s="18" t="n">
        <f aca="true">INDIRECT("FEB!$F"&amp;(40*($D9-1)+$E9+1))</f>
        <v>7</v>
      </c>
      <c r="I9" s="18" t="n">
        <f aca="true">INDIRECT("FEB!$A"&amp;(40*($D9-1)+$E9+1))</f>
        <v>3</v>
      </c>
      <c r="J9" s="10" t="n">
        <f aca="true">INDIRECT("BackBoard!$C"&amp;(100*($C9-1)+$I9+1))</f>
        <v>10</v>
      </c>
      <c r="K9" s="10" t="n">
        <f aca="true">INDIRECT("ECSEARRAY!$C"&amp;($J9+1))</f>
        <v>0</v>
      </c>
      <c r="L9" s="10" t="str">
        <f aca="true">INDIRECT("ECSEARRAY!$D"&amp;($J9+1))</f>
        <v>A17</v>
      </c>
      <c r="M9" s="10" t="n">
        <f aca="true">INDIRECT("ECSEARRAY!$C"&amp;($J9+181))</f>
        <v>1</v>
      </c>
      <c r="N9" s="10" t="str">
        <f aca="true">INDIRECT("ECSEARRAY!$D"&amp;($J9+181))</f>
        <v>C24</v>
      </c>
      <c r="O9" s="10" t="n">
        <f aca="true">INDIRECT("ECSEARRAY!$C"&amp;($J9+361))</f>
        <v>2</v>
      </c>
      <c r="P9" s="10" t="str">
        <f aca="true">INDIRECT("ECSEARRAY!$D"&amp;($J9+361))</f>
        <v>M26</v>
      </c>
      <c r="Q9" s="10" t="n">
        <f aca="true">INDIRECT("ECSEARRAY!$C"&amp;($J9+541))</f>
        <v>2</v>
      </c>
      <c r="R9" s="10" t="str">
        <f aca="true">INDIRECT("ECSEARRAY!$D"&amp;($J9+541))</f>
        <v>D9</v>
      </c>
      <c r="S9" s="10"/>
      <c r="T9" s="10" t="n">
        <f aca="true">INDIRECT("ECSEARRAY!$F"&amp;($J9+1))</f>
        <v>0</v>
      </c>
      <c r="U9" s="10" t="n">
        <f aca="true">INDIRECT("ECSEARRAY!$G"&amp;($J9+1))</f>
        <v>44</v>
      </c>
      <c r="V9" s="10" t="n">
        <f aca="true">INDIRECT("ECSEARRAY!$F"&amp;($J9+181))</f>
        <v>3</v>
      </c>
      <c r="W9" s="10" t="n">
        <f aca="true">INDIRECT("ECSEARRAY!$G"&amp;($J9+181))</f>
        <v>37</v>
      </c>
      <c r="X9" s="10" t="n">
        <f aca="true">INDIRECT("ECSEARRAY!$F"&amp;($J9+361))</f>
        <v>5</v>
      </c>
      <c r="Y9" s="10" t="n">
        <f aca="true">INDIRECT("ECSEARRAY!$G"&amp;($J9+361))</f>
        <v>4</v>
      </c>
      <c r="Z9" s="10" t="n">
        <f aca="true">INDIRECT("ECSEARRAY!$F"&amp;($J9+541))</f>
        <v>5</v>
      </c>
      <c r="AA9" s="10" t="n">
        <f aca="true">INDIRECT("ECSEARRAY!$G"&amp;($J9+541))</f>
        <v>62</v>
      </c>
    </row>
    <row r="10" customFormat="false" ht="24.45" hidden="false" customHeight="false" outlineLevel="0" collapsed="false">
      <c r="A10" s="10" t="n">
        <v>9</v>
      </c>
      <c r="B10" s="10" t="s">
        <v>289</v>
      </c>
      <c r="C10" s="10" t="n">
        <f aca="true">INDIRECT("Baseboard!$C"&amp;($A10+65))</f>
        <v>2</v>
      </c>
      <c r="D10" s="10" t="n">
        <f aca="true">INDIRECT("Baseboard!$D"&amp;($A10+65))</f>
        <v>1</v>
      </c>
      <c r="E10" s="10" t="n">
        <f aca="true">INDIRECT("Baseboard!$E"&amp;($A10+65))</f>
        <v>38</v>
      </c>
      <c r="F10" s="18" t="str">
        <f aca="true">INDIRECT("FEB!$D"&amp;(40*($D10-1)+$E10+1))</f>
        <v>in28</v>
      </c>
      <c r="G10" s="18" t="n">
        <f aca="true">INDIRECT("FEB!$E"&amp;(40*($D10-1)+$E10+1))</f>
        <v>2</v>
      </c>
      <c r="H10" s="18" t="n">
        <f aca="true">INDIRECT("FEB!$F"&amp;(40*($D10-1)+$E10+1))</f>
        <v>1</v>
      </c>
      <c r="I10" s="18" t="n">
        <f aca="true">INDIRECT("FEB!$A"&amp;(40*($D10-1)+$E10+1))</f>
        <v>31</v>
      </c>
      <c r="J10" s="10" t="n">
        <f aca="true">INDIRECT("BackBoard!$C"&amp;(100*($C10-1)+$I10+1))</f>
        <v>83</v>
      </c>
      <c r="K10" s="10" t="n">
        <f aca="true">INDIRECT("ECSEARRAY!$C"&amp;($J10+1))</f>
        <v>0</v>
      </c>
      <c r="L10" s="10" t="str">
        <f aca="true">INDIRECT("ECSEARRAY!$D"&amp;($J10+1))</f>
        <v>F24</v>
      </c>
      <c r="M10" s="10" t="n">
        <f aca="true">INDIRECT("ECSEARRAY!$C"&amp;($J10+181))</f>
        <v>1</v>
      </c>
      <c r="N10" s="10" t="str">
        <f aca="true">INDIRECT("ECSEARRAY!$D"&amp;($J10+181))</f>
        <v>R26</v>
      </c>
      <c r="O10" s="10" t="n">
        <f aca="true">INDIRECT("ECSEARRAY!$C"&amp;($J10+361))</f>
        <v>1</v>
      </c>
      <c r="P10" s="10" t="str">
        <f aca="true">INDIRECT("ECSEARRAY!$D"&amp;($J10+361))</f>
        <v>B11</v>
      </c>
      <c r="Q10" s="10" t="n">
        <f aca="true">INDIRECT("ECSEARRAY!$C"&amp;($J10+541))</f>
        <v>2</v>
      </c>
      <c r="R10" s="10" t="str">
        <f aca="true">INDIRECT("ECSEARRAY!$D"&amp;($J10+541))</f>
        <v>C19</v>
      </c>
      <c r="S10" s="10"/>
      <c r="T10" s="10" t="n">
        <f aca="true">INDIRECT("ECSEARRAY!$F"&amp;($J10+1))</f>
        <v>1</v>
      </c>
      <c r="U10" s="10" t="n">
        <f aca="true">INDIRECT("ECSEARRAY!$G"&amp;($J10+1))</f>
        <v>17</v>
      </c>
      <c r="V10" s="10" t="n">
        <f aca="true">INDIRECT("ECSEARRAY!$F"&amp;($J10+181))</f>
        <v>3</v>
      </c>
      <c r="W10" s="10" t="n">
        <f aca="true">INDIRECT("ECSEARRAY!$G"&amp;($J10+181))</f>
        <v>11</v>
      </c>
      <c r="X10" s="10" t="n">
        <f aca="true">INDIRECT("ECSEARRAY!$F"&amp;($J10+361))</f>
        <v>3</v>
      </c>
      <c r="Y10" s="10" t="n">
        <f aca="true">INDIRECT("ECSEARRAY!$G"&amp;($J10+361))</f>
        <v>52</v>
      </c>
      <c r="Z10" s="10" t="n">
        <f aca="true">INDIRECT("ECSEARRAY!$F"&amp;($J10+541))</f>
        <v>4</v>
      </c>
      <c r="AA10" s="10" t="n">
        <f aca="true">INDIRECT("ECSEARRAY!$G"&amp;($J10+541))</f>
        <v>43</v>
      </c>
    </row>
    <row r="11" customFormat="false" ht="24.45" hidden="false" customHeight="false" outlineLevel="0" collapsed="false">
      <c r="A11" s="10" t="n">
        <v>10</v>
      </c>
      <c r="B11" s="10" t="s">
        <v>289</v>
      </c>
      <c r="C11" s="10" t="n">
        <f aca="true">INDIRECT("Baseboard!$C"&amp;($A11+65))</f>
        <v>2</v>
      </c>
      <c r="D11" s="10" t="n">
        <f aca="true">INDIRECT("Baseboard!$D"&amp;($A11+65))</f>
        <v>1</v>
      </c>
      <c r="E11" s="10" t="n">
        <f aca="true">INDIRECT("Baseboard!$E"&amp;($A11+65))</f>
        <v>34</v>
      </c>
      <c r="F11" s="18" t="str">
        <f aca="true">INDIRECT("FEB!$D"&amp;(40*($D11-1)+$E11+1))</f>
        <v>in24</v>
      </c>
      <c r="G11" s="18" t="n">
        <f aca="true">INDIRECT("FEB!$E"&amp;(40*($D11-1)+$E11+1))</f>
        <v>2</v>
      </c>
      <c r="H11" s="18" t="n">
        <f aca="true">INDIRECT("FEB!$F"&amp;(40*($D11-1)+$E11+1))</f>
        <v>3</v>
      </c>
      <c r="I11" s="18" t="n">
        <f aca="true">INDIRECT("FEB!$A"&amp;(40*($D11-1)+$E11+1))</f>
        <v>27</v>
      </c>
      <c r="J11" s="10" t="n">
        <f aca="true">INDIRECT("BackBoard!$C"&amp;(100*($C11-1)+$I11+1))</f>
        <v>71</v>
      </c>
      <c r="K11" s="10" t="n">
        <f aca="true">INDIRECT("ECSEARRAY!$C"&amp;($J11+1))</f>
        <v>0</v>
      </c>
      <c r="L11" s="10" t="str">
        <f aca="true">INDIRECT("ECSEARRAY!$D"&amp;($J11+1))</f>
        <v>D25</v>
      </c>
      <c r="M11" s="10" t="n">
        <f aca="true">INDIRECT("ECSEARRAY!$C"&amp;($J11+181))</f>
        <v>1</v>
      </c>
      <c r="N11" s="10" t="str">
        <f aca="true">INDIRECT("ECSEARRAY!$D"&amp;($J11+181))</f>
        <v>N23</v>
      </c>
      <c r="O11" s="10" t="n">
        <f aca="true">INDIRECT("ECSEARRAY!$C"&amp;($J11+361))</f>
        <v>1</v>
      </c>
      <c r="P11" s="10" t="str">
        <f aca="true">INDIRECT("ECSEARRAY!$D"&amp;($J11+361))</f>
        <v>B9</v>
      </c>
      <c r="Q11" s="10" t="n">
        <f aca="true">INDIRECT("ECSEARRAY!$C"&amp;($J11+541))</f>
        <v>2</v>
      </c>
      <c r="R11" s="10" t="str">
        <f aca="true">INDIRECT("ECSEARRAY!$D"&amp;($J11+541))</f>
        <v>C17</v>
      </c>
      <c r="S11" s="10"/>
      <c r="T11" s="10" t="n">
        <f aca="true">INDIRECT("ECSEARRAY!$F"&amp;($J11+1))</f>
        <v>1</v>
      </c>
      <c r="U11" s="10" t="n">
        <f aca="true">INDIRECT("ECSEARRAY!$G"&amp;($J11+1))</f>
        <v>19</v>
      </c>
      <c r="V11" s="10" t="n">
        <f aca="true">INDIRECT("ECSEARRAY!$F"&amp;($J11+181))</f>
        <v>2</v>
      </c>
      <c r="W11" s="10" t="n">
        <f aca="true">INDIRECT("ECSEARRAY!$G"&amp;($J11+181))</f>
        <v>78</v>
      </c>
      <c r="X11" s="10" t="n">
        <f aca="true">INDIRECT("ECSEARRAY!$F"&amp;($J11+361))</f>
        <v>3</v>
      </c>
      <c r="Y11" s="10" t="n">
        <f aca="true">INDIRECT("ECSEARRAY!$G"&amp;($J11+361))</f>
        <v>58</v>
      </c>
      <c r="Z11" s="10" t="n">
        <f aca="true">INDIRECT("ECSEARRAY!$F"&amp;($J11+541))</f>
        <v>4</v>
      </c>
      <c r="AA11" s="10" t="n">
        <f aca="true">INDIRECT("ECSEARRAY!$G"&amp;($J11+541))</f>
        <v>41</v>
      </c>
    </row>
    <row r="12" customFormat="false" ht="24.45" hidden="false" customHeight="false" outlineLevel="0" collapsed="false">
      <c r="A12" s="10" t="n">
        <v>11</v>
      </c>
      <c r="B12" s="10" t="s">
        <v>289</v>
      </c>
      <c r="C12" s="10" t="n">
        <f aca="true">INDIRECT("Baseboard!$C"&amp;($A12+65))</f>
        <v>2</v>
      </c>
      <c r="D12" s="10" t="n">
        <f aca="true">INDIRECT("Baseboard!$D"&amp;($A12+65))</f>
        <v>1</v>
      </c>
      <c r="E12" s="10" t="n">
        <f aca="true">INDIRECT("Baseboard!$E"&amp;($A12+65))</f>
        <v>30</v>
      </c>
      <c r="F12" s="18" t="str">
        <f aca="true">INDIRECT("FEB!$D"&amp;(40*($D12-1)+$E12+1))</f>
        <v>in20</v>
      </c>
      <c r="G12" s="18" t="n">
        <f aca="true">INDIRECT("FEB!$E"&amp;(40*($D12-1)+$E12+1))</f>
        <v>2</v>
      </c>
      <c r="H12" s="18" t="n">
        <f aca="true">INDIRECT("FEB!$F"&amp;(40*($D12-1)+$E12+1))</f>
        <v>5</v>
      </c>
      <c r="I12" s="18" t="n">
        <f aca="true">INDIRECT("FEB!$A"&amp;(40*($D12-1)+$E12+1))</f>
        <v>23</v>
      </c>
      <c r="J12" s="10" t="n">
        <f aca="true">INDIRECT("BackBoard!$C"&amp;(100*($C12-1)+$I12+1))</f>
        <v>59</v>
      </c>
      <c r="K12" s="10" t="n">
        <f aca="true">INDIRECT("ECSEARRAY!$C"&amp;($J12+1))</f>
        <v>0</v>
      </c>
      <c r="L12" s="10" t="str">
        <f aca="true">INDIRECT("ECSEARRAY!$D"&amp;($J12+1))</f>
        <v>C26</v>
      </c>
      <c r="M12" s="10" t="n">
        <f aca="true">INDIRECT("ECSEARRAY!$C"&amp;($J12+181))</f>
        <v>1</v>
      </c>
      <c r="N12" s="10" t="str">
        <f aca="true">INDIRECT("ECSEARRAY!$D"&amp;($J12+181))</f>
        <v>M25</v>
      </c>
      <c r="O12" s="10" t="n">
        <f aca="true">INDIRECT("ECSEARRAY!$C"&amp;($J12+361))</f>
        <v>2</v>
      </c>
      <c r="P12" s="10" t="str">
        <f aca="true">INDIRECT("ECSEARRAY!$D"&amp;($J12+361))</f>
        <v>U17</v>
      </c>
      <c r="Q12" s="10" t="n">
        <f aca="true">INDIRECT("ECSEARRAY!$C"&amp;($J12+541))</f>
        <v>2</v>
      </c>
      <c r="R12" s="10" t="str">
        <f aca="true">INDIRECT("ECSEARRAY!$D"&amp;($J12+541))</f>
        <v>B16</v>
      </c>
      <c r="S12" s="10"/>
      <c r="T12" s="10" t="n">
        <f aca="true">INDIRECT("ECSEARRAY!$F"&amp;($J12+1))</f>
        <v>1</v>
      </c>
      <c r="U12" s="10" t="n">
        <f aca="true">INDIRECT("ECSEARRAY!$G"&amp;($J12+1))</f>
        <v>38</v>
      </c>
      <c r="V12" s="10" t="n">
        <f aca="true">INDIRECT("ECSEARRAY!$F"&amp;($J12+181))</f>
        <v>3</v>
      </c>
      <c r="W12" s="10" t="n">
        <f aca="true">INDIRECT("ECSEARRAY!$G"&amp;($J12+181))</f>
        <v>9</v>
      </c>
      <c r="X12" s="10" t="n">
        <f aca="true">INDIRECT("ECSEARRAY!$F"&amp;($J12+361))</f>
        <v>4</v>
      </c>
      <c r="Y12" s="10" t="n">
        <f aca="true">INDIRECT("ECSEARRAY!$G"&amp;($J12+361))</f>
        <v>55</v>
      </c>
      <c r="Z12" s="10" t="n">
        <f aca="true">INDIRECT("ECSEARRAY!$F"&amp;($J12+541))</f>
        <v>4</v>
      </c>
      <c r="AA12" s="10" t="n">
        <f aca="true">INDIRECT("ECSEARRAY!$G"&amp;($J12+541))</f>
        <v>48</v>
      </c>
    </row>
    <row r="13" customFormat="false" ht="24.45" hidden="false" customHeight="false" outlineLevel="0" collapsed="false">
      <c r="A13" s="10" t="n">
        <v>12</v>
      </c>
      <c r="B13" s="10" t="s">
        <v>289</v>
      </c>
      <c r="C13" s="10" t="n">
        <f aca="true">INDIRECT("Baseboard!$C"&amp;($A13+65))</f>
        <v>2</v>
      </c>
      <c r="D13" s="10" t="n">
        <f aca="true">INDIRECT("Baseboard!$D"&amp;($A13+65))</f>
        <v>1</v>
      </c>
      <c r="E13" s="10" t="n">
        <f aca="true">INDIRECT("Baseboard!$E"&amp;($A13+65))</f>
        <v>26</v>
      </c>
      <c r="F13" s="18" t="str">
        <f aca="true">INDIRECT("FEB!$D"&amp;(40*($D13-1)+$E13+1))</f>
        <v>in16</v>
      </c>
      <c r="G13" s="18" t="n">
        <f aca="true">INDIRECT("FEB!$E"&amp;(40*($D13-1)+$E13+1))</f>
        <v>2</v>
      </c>
      <c r="H13" s="18" t="n">
        <f aca="true">INDIRECT("FEB!$F"&amp;(40*($D13-1)+$E13+1))</f>
        <v>7</v>
      </c>
      <c r="I13" s="18" t="n">
        <f aca="true">INDIRECT("FEB!$A"&amp;(40*($D13-1)+$E13+1))</f>
        <v>19</v>
      </c>
      <c r="J13" s="10" t="n">
        <f aca="true">INDIRECT("BackBoard!$C"&amp;(100*($C13-1)+$I13+1))</f>
        <v>47</v>
      </c>
      <c r="K13" s="10" t="n">
        <f aca="true">INDIRECT("ECSEARRAY!$C"&amp;($J13+1))</f>
        <v>0</v>
      </c>
      <c r="L13" s="10" t="str">
        <f aca="true">INDIRECT("ECSEARRAY!$D"&amp;($J13+1))</f>
        <v>A24</v>
      </c>
      <c r="M13" s="10" t="n">
        <f aca="true">INDIRECT("ECSEARRAY!$C"&amp;($J13+181))</f>
        <v>1</v>
      </c>
      <c r="N13" s="10" t="str">
        <f aca="true">INDIRECT("ECSEARRAY!$D"&amp;($J13+181))</f>
        <v>K26</v>
      </c>
      <c r="O13" s="10" t="n">
        <f aca="true">INDIRECT("ECSEARRAY!$C"&amp;($J13+361))</f>
        <v>2</v>
      </c>
      <c r="P13" s="10" t="str">
        <f aca="true">INDIRECT("ECSEARRAY!$D"&amp;($J13+361))</f>
        <v>U20</v>
      </c>
      <c r="Q13" s="10" t="n">
        <f aca="true">INDIRECT("ECSEARRAY!$C"&amp;($J13+541))</f>
        <v>2</v>
      </c>
      <c r="R13" s="10" t="str">
        <f aca="true">INDIRECT("ECSEARRAY!$D"&amp;($J13+541))</f>
        <v>B15</v>
      </c>
      <c r="S13" s="10"/>
      <c r="T13" s="10" t="n">
        <f aca="true">INDIRECT("ECSEARRAY!$F"&amp;($J13+1))</f>
        <v>1</v>
      </c>
      <c r="U13" s="10" t="n">
        <f aca="true">INDIRECT("ECSEARRAY!$G"&amp;($J13+1))</f>
        <v>39</v>
      </c>
      <c r="V13" s="10" t="n">
        <f aca="true">INDIRECT("ECSEARRAY!$F"&amp;($J13+181))</f>
        <v>3</v>
      </c>
      <c r="W13" s="10" t="n">
        <f aca="true">INDIRECT("ECSEARRAY!$G"&amp;($J13+181))</f>
        <v>12</v>
      </c>
      <c r="X13" s="10" t="n">
        <f aca="true">INDIRECT("ECSEARRAY!$F"&amp;($J13+361))</f>
        <v>4</v>
      </c>
      <c r="Y13" s="10" t="n">
        <f aca="true">INDIRECT("ECSEARRAY!$G"&amp;($J13+361))</f>
        <v>64</v>
      </c>
      <c r="Z13" s="10" t="n">
        <f aca="true">INDIRECT("ECSEARRAY!$F"&amp;($J13+541))</f>
        <v>5</v>
      </c>
      <c r="AA13" s="10" t="n">
        <f aca="true">INDIRECT("ECSEARRAY!$G"&amp;($J13+541))</f>
        <v>47</v>
      </c>
    </row>
    <row r="14" customFormat="false" ht="24.45" hidden="false" customHeight="false" outlineLevel="0" collapsed="false">
      <c r="A14" s="10" t="n">
        <v>13</v>
      </c>
      <c r="B14" s="10" t="s">
        <v>289</v>
      </c>
      <c r="C14" s="10" t="n">
        <f aca="true">INDIRECT("Baseboard!$C"&amp;($A14+65))</f>
        <v>2</v>
      </c>
      <c r="D14" s="10" t="n">
        <f aca="true">INDIRECT("Baseboard!$D"&amp;($A14+65))</f>
        <v>1</v>
      </c>
      <c r="E14" s="10" t="n">
        <f aca="true">INDIRECT("Baseboard!$E"&amp;($A14+65))</f>
        <v>16</v>
      </c>
      <c r="F14" s="18" t="str">
        <f aca="true">INDIRECT("FEB!$D"&amp;(40*($D14-1)+$E14+1))</f>
        <v>in14</v>
      </c>
      <c r="G14" s="18" t="n">
        <f aca="true">INDIRECT("FEB!$E"&amp;(40*($D14-1)+$E14+1))</f>
        <v>0</v>
      </c>
      <c r="H14" s="18" t="n">
        <f aca="true">INDIRECT("FEB!$F"&amp;(40*($D14-1)+$E14+1))</f>
        <v>0</v>
      </c>
      <c r="I14" s="18" t="n">
        <f aca="true">INDIRECT("FEB!$A"&amp;(40*($D14-1)+$E14+1))</f>
        <v>17</v>
      </c>
      <c r="J14" s="10" t="n">
        <f aca="true">INDIRECT("BackBoard!$C"&amp;(100*($C14-1)+$I14+1))</f>
        <v>41</v>
      </c>
      <c r="K14" s="10" t="n">
        <f aca="true">INDIRECT("ECSEARRAY!$C"&amp;($J14+1))</f>
        <v>0</v>
      </c>
      <c r="L14" s="10" t="str">
        <f aca="true">INDIRECT("ECSEARRAY!$D"&amp;($J14+1))</f>
        <v>C22</v>
      </c>
      <c r="M14" s="10" t="n">
        <f aca="true">INDIRECT("ECSEARRAY!$C"&amp;($J14+181))</f>
        <v>1</v>
      </c>
      <c r="N14" s="10" t="str">
        <f aca="true">INDIRECT("ECSEARRAY!$D"&amp;($J14+181))</f>
        <v>J26</v>
      </c>
      <c r="O14" s="10" t="n">
        <f aca="true">INDIRECT("ECSEARRAY!$C"&amp;($J14+361))</f>
        <v>2</v>
      </c>
      <c r="P14" s="10" t="str">
        <f aca="true">INDIRECT("ECSEARRAY!$D"&amp;($J14+361))</f>
        <v>T22</v>
      </c>
      <c r="Q14" s="10" t="n">
        <f aca="true">INDIRECT("ECSEARRAY!$C"&amp;($J14+541))</f>
        <v>2</v>
      </c>
      <c r="R14" s="10" t="str">
        <f aca="true">INDIRECT("ECSEARRAY!$D"&amp;($J14+541))</f>
        <v>A14</v>
      </c>
      <c r="S14" s="10"/>
      <c r="T14" s="10" t="n">
        <f aca="true">INDIRECT("ECSEARRAY!$F"&amp;($J14+1))</f>
        <v>1</v>
      </c>
      <c r="U14" s="10" t="n">
        <f aca="true">INDIRECT("ECSEARRAY!$G"&amp;($J14+1))</f>
        <v>35</v>
      </c>
      <c r="V14" s="10" t="n">
        <f aca="true">INDIRECT("ECSEARRAY!$F"&amp;($J14+181))</f>
        <v>3</v>
      </c>
      <c r="W14" s="10" t="n">
        <f aca="true">INDIRECT("ECSEARRAY!$G"&amp;($J14+181))</f>
        <v>24</v>
      </c>
      <c r="X14" s="10" t="n">
        <f aca="true">INDIRECT("ECSEARRAY!$F"&amp;($J14+361))</f>
        <v>4</v>
      </c>
      <c r="Y14" s="10" t="n">
        <f aca="true">INDIRECT("ECSEARRAY!$G"&amp;($J14+361))</f>
        <v>67</v>
      </c>
      <c r="Z14" s="10" t="n">
        <f aca="true">INDIRECT("ECSEARRAY!$F"&amp;($J14+541))</f>
        <v>5</v>
      </c>
      <c r="AA14" s="10" t="n">
        <f aca="true">INDIRECT("ECSEARRAY!$G"&amp;($J14+541))</f>
        <v>50</v>
      </c>
    </row>
    <row r="15" customFormat="false" ht="24.45" hidden="false" customHeight="false" outlineLevel="0" collapsed="false">
      <c r="A15" s="10" t="n">
        <v>14</v>
      </c>
      <c r="B15" s="10" t="s">
        <v>289</v>
      </c>
      <c r="C15" s="10" t="n">
        <f aca="true">INDIRECT("Baseboard!$C"&amp;($A15+65))</f>
        <v>2</v>
      </c>
      <c r="D15" s="10" t="n">
        <f aca="true">INDIRECT("Baseboard!$D"&amp;($A15+65))</f>
        <v>1</v>
      </c>
      <c r="E15" s="10" t="n">
        <f aca="true">INDIRECT("Baseboard!$E"&amp;($A15+65))</f>
        <v>12</v>
      </c>
      <c r="F15" s="18" t="str">
        <f aca="true">INDIRECT("FEB!$D"&amp;(40*($D15-1)+$E15+1))</f>
        <v>in10</v>
      </c>
      <c r="G15" s="18" t="n">
        <f aca="true">INDIRECT("FEB!$E"&amp;(40*($D15-1)+$E15+1))</f>
        <v>0</v>
      </c>
      <c r="H15" s="18" t="n">
        <f aca="true">INDIRECT("FEB!$F"&amp;(40*($D15-1)+$E15+1))</f>
        <v>2</v>
      </c>
      <c r="I15" s="18" t="n">
        <f aca="true">INDIRECT("FEB!$A"&amp;(40*($D15-1)+$E15+1))</f>
        <v>13</v>
      </c>
      <c r="J15" s="10" t="n">
        <f aca="true">INDIRECT("BackBoard!$C"&amp;(100*($C15-1)+$I15+1))</f>
        <v>29</v>
      </c>
      <c r="K15" s="10" t="n">
        <f aca="true">INDIRECT("ECSEARRAY!$C"&amp;($J15+1))</f>
        <v>0</v>
      </c>
      <c r="L15" s="10" t="str">
        <f aca="true">INDIRECT("ECSEARRAY!$D"&amp;($J15+1))</f>
        <v>C21</v>
      </c>
      <c r="M15" s="10" t="n">
        <f aca="true">INDIRECT("ECSEARRAY!$C"&amp;($J15+181))</f>
        <v>1</v>
      </c>
      <c r="N15" s="10" t="str">
        <f aca="true">INDIRECT("ECSEARRAY!$D"&amp;($J15+181))</f>
        <v>G26</v>
      </c>
      <c r="O15" s="10" t="n">
        <f aca="true">INDIRECT("ECSEARRAY!$C"&amp;($J15+361))</f>
        <v>2</v>
      </c>
      <c r="P15" s="10" t="str">
        <f aca="true">INDIRECT("ECSEARRAY!$D"&amp;($J15+361))</f>
        <v>T24</v>
      </c>
      <c r="Q15" s="10" t="n">
        <f aca="true">INDIRECT("ECSEARRAY!$C"&amp;($J15+541))</f>
        <v>2</v>
      </c>
      <c r="R15" s="10" t="str">
        <f aca="true">INDIRECT("ECSEARRAY!$D"&amp;($J15+541))</f>
        <v>A12</v>
      </c>
      <c r="S15" s="10"/>
      <c r="T15" s="10" t="n">
        <f aca="true">INDIRECT("ECSEARRAY!$F"&amp;($J15+1))</f>
        <v>1</v>
      </c>
      <c r="U15" s="10" t="n">
        <f aca="true">INDIRECT("ECSEARRAY!$G"&amp;($J15+1))</f>
        <v>32</v>
      </c>
      <c r="V15" s="10" t="n">
        <f aca="true">INDIRECT("ECSEARRAY!$F"&amp;($J15+181))</f>
        <v>3</v>
      </c>
      <c r="W15" s="10" t="n">
        <f aca="true">INDIRECT("ECSEARRAY!$G"&amp;($J15+181))</f>
        <v>21</v>
      </c>
      <c r="X15" s="10" t="n">
        <f aca="true">INDIRECT("ECSEARRAY!$F"&amp;($J15+361))</f>
        <v>4</v>
      </c>
      <c r="Y15" s="10" t="n">
        <f aca="true">INDIRECT("ECSEARRAY!$G"&amp;($J15+361))</f>
        <v>71</v>
      </c>
      <c r="Z15" s="10" t="n">
        <f aca="true">INDIRECT("ECSEARRAY!$F"&amp;($J15+541))</f>
        <v>5</v>
      </c>
      <c r="AA15" s="10" t="n">
        <f aca="true">INDIRECT("ECSEARRAY!$G"&amp;($J15+541))</f>
        <v>44</v>
      </c>
    </row>
    <row r="16" customFormat="false" ht="24.45" hidden="false" customHeight="false" outlineLevel="0" collapsed="false">
      <c r="A16" s="10" t="n">
        <v>15</v>
      </c>
      <c r="B16" s="10" t="s">
        <v>289</v>
      </c>
      <c r="C16" s="10" t="n">
        <f aca="true">INDIRECT("Baseboard!$C"&amp;($A16+65))</f>
        <v>2</v>
      </c>
      <c r="D16" s="10" t="n">
        <f aca="true">INDIRECT("Baseboard!$D"&amp;($A16+65))</f>
        <v>1</v>
      </c>
      <c r="E16" s="10" t="n">
        <f aca="true">INDIRECT("Baseboard!$E"&amp;($A16+65))</f>
        <v>8</v>
      </c>
      <c r="F16" s="18" t="str">
        <f aca="true">INDIRECT("FEB!$D"&amp;(40*($D16-1)+$E16+1))</f>
        <v>in6</v>
      </c>
      <c r="G16" s="18" t="n">
        <f aca="true">INDIRECT("FEB!$E"&amp;(40*($D16-1)+$E16+1))</f>
        <v>0</v>
      </c>
      <c r="H16" s="18" t="n">
        <f aca="true">INDIRECT("FEB!$F"&amp;(40*($D16-1)+$E16+1))</f>
        <v>4</v>
      </c>
      <c r="I16" s="18" t="n">
        <f aca="true">INDIRECT("FEB!$A"&amp;(40*($D16-1)+$E16+1))</f>
        <v>9</v>
      </c>
      <c r="J16" s="10" t="n">
        <f aca="true">INDIRECT("BackBoard!$C"&amp;(100*($C16-1)+$I16+1))</f>
        <v>17</v>
      </c>
      <c r="K16" s="10" t="n">
        <f aca="true">INDIRECT("ECSEARRAY!$C"&amp;($J16+1))</f>
        <v>0</v>
      </c>
      <c r="L16" s="10" t="str">
        <f aca="true">INDIRECT("ECSEARRAY!$D"&amp;($J16+1))</f>
        <v>C19</v>
      </c>
      <c r="M16" s="10" t="n">
        <f aca="true">INDIRECT("ECSEARRAY!$C"&amp;($J16+181))</f>
        <v>1</v>
      </c>
      <c r="N16" s="10" t="str">
        <f aca="true">INDIRECT("ECSEARRAY!$D"&amp;($J16+181))</f>
        <v>F23</v>
      </c>
      <c r="O16" s="10" t="n">
        <f aca="true">INDIRECT("ECSEARRAY!$C"&amp;($J16+361))</f>
        <v>2</v>
      </c>
      <c r="P16" s="10" t="str">
        <f aca="true">INDIRECT("ECSEARRAY!$D"&amp;($J16+361))</f>
        <v>P24</v>
      </c>
      <c r="Q16" s="10" t="n">
        <f aca="true">INDIRECT("ECSEARRAY!$C"&amp;($J16+541))</f>
        <v>2</v>
      </c>
      <c r="R16" s="10" t="str">
        <f aca="true">INDIRECT("ECSEARRAY!$D"&amp;($J16+541))</f>
        <v>C11</v>
      </c>
      <c r="S16" s="10"/>
      <c r="T16" s="10" t="n">
        <f aca="true">INDIRECT("ECSEARRAY!$F"&amp;($J16+1))</f>
        <v>0</v>
      </c>
      <c r="U16" s="10" t="n">
        <f aca="true">INDIRECT("ECSEARRAY!$G"&amp;($J16+1))</f>
        <v>43</v>
      </c>
      <c r="V16" s="10" t="n">
        <f aca="true">INDIRECT("ECSEARRAY!$F"&amp;($J16+181))</f>
        <v>3</v>
      </c>
      <c r="W16" s="10" t="n">
        <f aca="true">INDIRECT("ECSEARRAY!$G"&amp;($J16+181))</f>
        <v>16</v>
      </c>
      <c r="X16" s="10" t="n">
        <f aca="true">INDIRECT("ECSEARRAY!$F"&amp;($J16+361))</f>
        <v>5</v>
      </c>
      <c r="Y16" s="10" t="n">
        <f aca="true">INDIRECT("ECSEARRAY!$G"&amp;($J16+361))</f>
        <v>7</v>
      </c>
      <c r="Z16" s="10" t="n">
        <f aca="true">INDIRECT("ECSEARRAY!$F"&amp;($J16+541))</f>
        <v>5</v>
      </c>
      <c r="AA16" s="10" t="n">
        <f aca="true">INDIRECT("ECSEARRAY!$G"&amp;($J16+541))</f>
        <v>56</v>
      </c>
    </row>
    <row r="17" customFormat="false" ht="24.45" hidden="false" customHeight="false" outlineLevel="0" collapsed="false">
      <c r="A17" s="10" t="n">
        <v>16</v>
      </c>
      <c r="B17" s="10" t="s">
        <v>289</v>
      </c>
      <c r="C17" s="10" t="n">
        <f aca="true">INDIRECT("Baseboard!$C"&amp;($A17+65))</f>
        <v>2</v>
      </c>
      <c r="D17" s="10" t="n">
        <f aca="true">INDIRECT("Baseboard!$D"&amp;($A17+65))</f>
        <v>1</v>
      </c>
      <c r="E17" s="10" t="n">
        <f aca="true">INDIRECT("Baseboard!$E"&amp;($A17+65))</f>
        <v>4</v>
      </c>
      <c r="F17" s="18" t="str">
        <f aca="true">INDIRECT("FEB!$D"&amp;(40*($D17-1)+$E17+1))</f>
        <v>in2</v>
      </c>
      <c r="G17" s="18" t="n">
        <f aca="true">INDIRECT("FEB!$E"&amp;(40*($D17-1)+$E17+1))</f>
        <v>0</v>
      </c>
      <c r="H17" s="18" t="n">
        <f aca="true">INDIRECT("FEB!$F"&amp;(40*($D17-1)+$E17+1))</f>
        <v>6</v>
      </c>
      <c r="I17" s="18" t="n">
        <f aca="true">INDIRECT("FEB!$A"&amp;(40*($D17-1)+$E17+1))</f>
        <v>5</v>
      </c>
      <c r="J17" s="10" t="n">
        <f aca="true">INDIRECT("BackBoard!$C"&amp;(100*($C17-1)+$I17+1))</f>
        <v>5</v>
      </c>
      <c r="K17" s="10" t="n">
        <f aca="true">INDIRECT("ECSEARRAY!$C"&amp;($J17+1))</f>
        <v>0</v>
      </c>
      <c r="L17" s="10" t="str">
        <f aca="true">INDIRECT("ECSEARRAY!$D"&amp;($J17+1))</f>
        <v>C17</v>
      </c>
      <c r="M17" s="10" t="n">
        <f aca="true">INDIRECT("ECSEARRAY!$C"&amp;($J17+181))</f>
        <v>1</v>
      </c>
      <c r="N17" s="10" t="str">
        <f aca="true">INDIRECT("ECSEARRAY!$D"&amp;($J17+181))</f>
        <v>D26</v>
      </c>
      <c r="O17" s="10" t="n">
        <f aca="true">INDIRECT("ECSEARRAY!$C"&amp;($J17+361))</f>
        <v>2</v>
      </c>
      <c r="P17" s="10" t="str">
        <f aca="true">INDIRECT("ECSEARRAY!$D"&amp;($J17+361))</f>
        <v>N24</v>
      </c>
      <c r="Q17" s="10" t="n">
        <f aca="true">INDIRECT("ECSEARRAY!$C"&amp;($J17+541))</f>
        <v>2</v>
      </c>
      <c r="R17" s="10" t="str">
        <f aca="true">INDIRECT("ECSEARRAY!$D"&amp;($J17+541))</f>
        <v>A9</v>
      </c>
      <c r="S17" s="10"/>
      <c r="T17" s="10" t="n">
        <f aca="true">INDIRECT("ECSEARRAY!$F"&amp;($J17+1))</f>
        <v>0</v>
      </c>
      <c r="U17" s="10" t="n">
        <f aca="true">INDIRECT("ECSEARRAY!$G"&amp;($J17+1))</f>
        <v>41</v>
      </c>
      <c r="V17" s="10" t="n">
        <f aca="true">INDIRECT("ECSEARRAY!$F"&amp;($J17+181))</f>
        <v>3</v>
      </c>
      <c r="W17" s="10" t="n">
        <f aca="true">INDIRECT("ECSEARRAY!$G"&amp;($J17+181))</f>
        <v>15</v>
      </c>
      <c r="X17" s="10" t="n">
        <f aca="true">INDIRECT("ECSEARRAY!$F"&amp;($J17+361))</f>
        <v>5</v>
      </c>
      <c r="Y17" s="10" t="n">
        <f aca="true">INDIRECT("ECSEARRAY!$G"&amp;($J17+361))</f>
        <v>6</v>
      </c>
      <c r="Z17" s="10" t="n">
        <f aca="true">INDIRECT("ECSEARRAY!$F"&amp;($J17+541))</f>
        <v>5</v>
      </c>
      <c r="AA17" s="10" t="n">
        <f aca="true">INDIRECT("ECSEARRAY!$G"&amp;($J17+541))</f>
        <v>61</v>
      </c>
    </row>
    <row r="18" customFormat="false" ht="24.45" hidden="false" customHeight="false" outlineLevel="0" collapsed="false">
      <c r="A18" s="10" t="n">
        <v>17</v>
      </c>
      <c r="B18" s="10" t="s">
        <v>289</v>
      </c>
      <c r="C18" s="10" t="n">
        <f aca="true">INDIRECT("Baseboard!$C"&amp;($A18+65))</f>
        <v>2</v>
      </c>
      <c r="D18" s="10" t="n">
        <f aca="true">INDIRECT("Baseboard!$D"&amp;($A18+65))</f>
        <v>1</v>
      </c>
      <c r="E18" s="10" t="n">
        <f aca="true">INDIRECT("Baseboard!$E"&amp;($A18+65))</f>
        <v>39</v>
      </c>
      <c r="F18" s="18" t="str">
        <f aca="true">INDIRECT("FEB!$D"&amp;(40*($D18-1)+$E18+1))</f>
        <v>in31</v>
      </c>
      <c r="G18" s="18" t="n">
        <f aca="true">INDIRECT("FEB!$E"&amp;(40*($D18-1)+$E18+1))</f>
        <v>3</v>
      </c>
      <c r="H18" s="18" t="n">
        <f aca="true">INDIRECT("FEB!$F"&amp;(40*($D18-1)+$E18+1))</f>
        <v>7</v>
      </c>
      <c r="I18" s="18" t="n">
        <f aca="true">INDIRECT("FEB!$A"&amp;(40*($D18-1)+$E18+1))</f>
        <v>34</v>
      </c>
      <c r="J18" s="10" t="n">
        <f aca="true">INDIRECT("BackBoard!$C"&amp;(100*($C18-1)+$I18+1))</f>
        <v>90</v>
      </c>
      <c r="K18" s="10" t="n">
        <f aca="true">INDIRECT("ECSEARRAY!$C"&amp;($J18+1))</f>
        <v>0</v>
      </c>
      <c r="L18" s="10" t="str">
        <f aca="true">INDIRECT("ECSEARRAY!$D"&amp;($J18+1))</f>
        <v>F25</v>
      </c>
      <c r="M18" s="10" t="n">
        <f aca="true">INDIRECT("ECSEARRAY!$C"&amp;($J18+181))</f>
        <v>1</v>
      </c>
      <c r="N18" s="10" t="str">
        <f aca="true">INDIRECT("ECSEARRAY!$D"&amp;($J18+181))</f>
        <v>R25</v>
      </c>
      <c r="O18" s="10" t="n">
        <f aca="true">INDIRECT("ECSEARRAY!$C"&amp;($J18+361))</f>
        <v>1</v>
      </c>
      <c r="P18" s="10" t="str">
        <f aca="true">INDIRECT("ECSEARRAY!$D"&amp;($J18+361))</f>
        <v>C12</v>
      </c>
      <c r="Q18" s="10" t="n">
        <f aca="true">INDIRECT("ECSEARRAY!$C"&amp;($J18+541))</f>
        <v>2</v>
      </c>
      <c r="R18" s="10" t="str">
        <f aca="true">INDIRECT("ECSEARRAY!$D"&amp;($J18+541))</f>
        <v>A20</v>
      </c>
      <c r="S18" s="10"/>
      <c r="T18" s="10" t="n">
        <f aca="true">INDIRECT("ECSEARRAY!$F"&amp;($J18+1))</f>
        <v>1</v>
      </c>
      <c r="U18" s="10" t="n">
        <f aca="true">INDIRECT("ECSEARRAY!$G"&amp;($J18+1))</f>
        <v>22</v>
      </c>
      <c r="V18" s="10" t="n">
        <f aca="true">INDIRECT("ECSEARRAY!$F"&amp;($J18+181))</f>
        <v>3</v>
      </c>
      <c r="W18" s="10" t="n">
        <f aca="true">INDIRECT("ECSEARRAY!$G"&amp;($J18+181))</f>
        <v>3</v>
      </c>
      <c r="X18" s="10" t="n">
        <f aca="true">INDIRECT("ECSEARRAY!$F"&amp;($J18+361))</f>
        <v>3</v>
      </c>
      <c r="Y18" s="10" t="n">
        <f aca="true">INDIRECT("ECSEARRAY!$G"&amp;($J18+361))</f>
        <v>57</v>
      </c>
      <c r="Z18" s="10" t="n">
        <f aca="true">INDIRECT("ECSEARRAY!$F"&amp;($J18+541))</f>
        <v>5</v>
      </c>
      <c r="AA18" s="10" t="n">
        <f aca="true">INDIRECT("ECSEARRAY!$G"&amp;($J18+541))</f>
        <v>33</v>
      </c>
    </row>
    <row r="19" customFormat="false" ht="24.45" hidden="false" customHeight="false" outlineLevel="0" collapsed="false">
      <c r="A19" s="10" t="n">
        <v>18</v>
      </c>
      <c r="B19" s="10" t="s">
        <v>289</v>
      </c>
      <c r="C19" s="10" t="n">
        <f aca="true">INDIRECT("Baseboard!$C"&amp;($A19+65))</f>
        <v>2</v>
      </c>
      <c r="D19" s="10" t="n">
        <f aca="true">INDIRECT("Baseboard!$D"&amp;($A19+65))</f>
        <v>1</v>
      </c>
      <c r="E19" s="10" t="n">
        <f aca="true">INDIRECT("Baseboard!$E"&amp;($A19+65))</f>
        <v>35</v>
      </c>
      <c r="F19" s="18" t="str">
        <f aca="true">INDIRECT("FEB!$D"&amp;(40*($D19-1)+$E19+1))</f>
        <v>in27</v>
      </c>
      <c r="G19" s="18" t="n">
        <f aca="true">INDIRECT("FEB!$E"&amp;(40*($D19-1)+$E19+1))</f>
        <v>3</v>
      </c>
      <c r="H19" s="18" t="n">
        <f aca="true">INDIRECT("FEB!$F"&amp;(40*($D19-1)+$E19+1))</f>
        <v>5</v>
      </c>
      <c r="I19" s="18" t="n">
        <f aca="true">INDIRECT("FEB!$A"&amp;(40*($D19-1)+$E19+1))</f>
        <v>30</v>
      </c>
      <c r="J19" s="10" t="n">
        <f aca="true">INDIRECT("BackBoard!$C"&amp;(100*($C19-1)+$I19+1))</f>
        <v>78</v>
      </c>
      <c r="K19" s="10" t="n">
        <f aca="true">INDIRECT("ECSEARRAY!$C"&amp;($J19+1))</f>
        <v>0</v>
      </c>
      <c r="L19" s="10" t="str">
        <f aca="true">INDIRECT("ECSEARRAY!$D"&amp;($J19+1))</f>
        <v>E25</v>
      </c>
      <c r="M19" s="10" t="n">
        <f aca="true">INDIRECT("ECSEARRAY!$C"&amp;($J19+181))</f>
        <v>1</v>
      </c>
      <c r="N19" s="10" t="str">
        <f aca="true">INDIRECT("ECSEARRAY!$D"&amp;($J19+181))</f>
        <v>P26</v>
      </c>
      <c r="O19" s="10" t="n">
        <f aca="true">INDIRECT("ECSEARRAY!$C"&amp;($J19+361))</f>
        <v>1</v>
      </c>
      <c r="P19" s="10" t="str">
        <f aca="true">INDIRECT("ECSEARRAY!$D"&amp;($J19+361))</f>
        <v>B10</v>
      </c>
      <c r="Q19" s="10" t="n">
        <f aca="true">INDIRECT("ECSEARRAY!$C"&amp;($J19+541))</f>
        <v>2</v>
      </c>
      <c r="R19" s="10" t="str">
        <f aca="true">INDIRECT("ECSEARRAY!$D"&amp;($J19+541))</f>
        <v>A18</v>
      </c>
      <c r="S19" s="10"/>
      <c r="T19" s="10" t="n">
        <f aca="true">INDIRECT("ECSEARRAY!$F"&amp;($J19+1))</f>
        <v>1</v>
      </c>
      <c r="U19" s="10" t="n">
        <f aca="true">INDIRECT("ECSEARRAY!$G"&amp;($J19+1))</f>
        <v>18</v>
      </c>
      <c r="V19" s="10" t="n">
        <f aca="true">INDIRECT("ECSEARRAY!$F"&amp;($J19+181))</f>
        <v>3</v>
      </c>
      <c r="W19" s="10" t="n">
        <f aca="true">INDIRECT("ECSEARRAY!$G"&amp;($J19+181))</f>
        <v>10</v>
      </c>
      <c r="X19" s="10" t="n">
        <f aca="true">INDIRECT("ECSEARRAY!$F"&amp;($J19+361))</f>
        <v>3</v>
      </c>
      <c r="Y19" s="10" t="n">
        <f aca="true">INDIRECT("ECSEARRAY!$G"&amp;($J19+361))</f>
        <v>49</v>
      </c>
      <c r="Z19" s="10" t="n">
        <f aca="true">INDIRECT("ECSEARRAY!$F"&amp;($J19+541))</f>
        <v>4</v>
      </c>
      <c r="AA19" s="10" t="n">
        <f aca="true">INDIRECT("ECSEARRAY!$G"&amp;($J19+541))</f>
        <v>47</v>
      </c>
    </row>
    <row r="20" customFormat="false" ht="24.45" hidden="false" customHeight="false" outlineLevel="0" collapsed="false">
      <c r="A20" s="10" t="n">
        <v>19</v>
      </c>
      <c r="B20" s="10" t="s">
        <v>289</v>
      </c>
      <c r="C20" s="10" t="n">
        <f aca="true">INDIRECT("Baseboard!$C"&amp;($A20+65))</f>
        <v>2</v>
      </c>
      <c r="D20" s="10" t="n">
        <f aca="true">INDIRECT("Baseboard!$D"&amp;($A20+65))</f>
        <v>1</v>
      </c>
      <c r="E20" s="10" t="n">
        <f aca="true">INDIRECT("Baseboard!$E"&amp;($A20+65))</f>
        <v>31</v>
      </c>
      <c r="F20" s="18" t="str">
        <f aca="true">INDIRECT("FEB!$D"&amp;(40*($D20-1)+$E20+1))</f>
        <v>in23</v>
      </c>
      <c r="G20" s="18" t="n">
        <f aca="true">INDIRECT("FEB!$E"&amp;(40*($D20-1)+$E20+1))</f>
        <v>3</v>
      </c>
      <c r="H20" s="18" t="n">
        <f aca="true">INDIRECT("FEB!$F"&amp;(40*($D20-1)+$E20+1))</f>
        <v>3</v>
      </c>
      <c r="I20" s="18" t="n">
        <f aca="true">INDIRECT("FEB!$A"&amp;(40*($D20-1)+$E20+1))</f>
        <v>26</v>
      </c>
      <c r="J20" s="10" t="n">
        <f aca="true">INDIRECT("BackBoard!$C"&amp;(100*($C20-1)+$I20+1))</f>
        <v>66</v>
      </c>
      <c r="K20" s="10" t="n">
        <f aca="true">INDIRECT("ECSEARRAY!$C"&amp;($J20+1))</f>
        <v>0</v>
      </c>
      <c r="L20" s="10" t="str">
        <f aca="true">INDIRECT("ECSEARRAY!$D"&amp;($J20+1))</f>
        <v>C24</v>
      </c>
      <c r="M20" s="10" t="n">
        <f aca="true">INDIRECT("ECSEARRAY!$C"&amp;($J20+181))</f>
        <v>1</v>
      </c>
      <c r="N20" s="10" t="str">
        <f aca="true">INDIRECT("ECSEARRAY!$D"&amp;($J20+181))</f>
        <v>M26</v>
      </c>
      <c r="O20" s="10" t="n">
        <f aca="true">INDIRECT("ECSEARRAY!$C"&amp;($J20+361))</f>
        <v>1</v>
      </c>
      <c r="P20" s="10" t="str">
        <f aca="true">INDIRECT("ECSEARRAY!$D"&amp;($J20+361))</f>
        <v>D9</v>
      </c>
      <c r="Q20" s="10" t="n">
        <f aca="true">INDIRECT("ECSEARRAY!$C"&amp;($J20+541))</f>
        <v>2</v>
      </c>
      <c r="R20" s="10" t="str">
        <f aca="true">INDIRECT("ECSEARRAY!$D"&amp;($J20+541))</f>
        <v>C16</v>
      </c>
      <c r="S20" s="10"/>
      <c r="T20" s="10" t="n">
        <f aca="true">INDIRECT("ECSEARRAY!$F"&amp;($J20+1))</f>
        <v>1</v>
      </c>
      <c r="U20" s="10" t="n">
        <f aca="true">INDIRECT("ECSEARRAY!$G"&amp;($J20+1))</f>
        <v>37</v>
      </c>
      <c r="V20" s="10" t="n">
        <f aca="true">INDIRECT("ECSEARRAY!$F"&amp;($J20+181))</f>
        <v>3</v>
      </c>
      <c r="W20" s="10" t="n">
        <f aca="true">INDIRECT("ECSEARRAY!$G"&amp;($J20+181))</f>
        <v>4</v>
      </c>
      <c r="X20" s="10" t="n">
        <f aca="true">INDIRECT("ECSEARRAY!$F"&amp;($J20+361))</f>
        <v>3</v>
      </c>
      <c r="Y20" s="10" t="n">
        <f aca="true">INDIRECT("ECSEARRAY!$G"&amp;($J20+361))</f>
        <v>62</v>
      </c>
      <c r="Z20" s="10" t="n">
        <f aca="true">INDIRECT("ECSEARRAY!$F"&amp;($J20+541))</f>
        <v>4</v>
      </c>
      <c r="AA20" s="10" t="n">
        <f aca="true">INDIRECT("ECSEARRAY!$G"&amp;($J20+541))</f>
        <v>49</v>
      </c>
    </row>
    <row r="21" customFormat="false" ht="24.45" hidden="false" customHeight="false" outlineLevel="0" collapsed="false">
      <c r="A21" s="10" t="n">
        <v>20</v>
      </c>
      <c r="B21" s="10" t="s">
        <v>289</v>
      </c>
      <c r="C21" s="10" t="n">
        <f aca="true">INDIRECT("Baseboard!$C"&amp;($A21+65))</f>
        <v>2</v>
      </c>
      <c r="D21" s="10" t="n">
        <f aca="true">INDIRECT("Baseboard!$D"&amp;($A21+65))</f>
        <v>1</v>
      </c>
      <c r="E21" s="10" t="n">
        <f aca="true">INDIRECT("Baseboard!$E"&amp;($A21+65))</f>
        <v>25</v>
      </c>
      <c r="F21" s="18" t="str">
        <f aca="true">INDIRECT("FEB!$D"&amp;(40*($D21-1)+$E21+1))</f>
        <v>in17</v>
      </c>
      <c r="G21" s="18" t="n">
        <f aca="true">INDIRECT("FEB!$E"&amp;(40*($D21-1)+$E21+1))</f>
        <v>3</v>
      </c>
      <c r="H21" s="18" t="n">
        <f aca="true">INDIRECT("FEB!$F"&amp;(40*($D21-1)+$E21+1))</f>
        <v>0</v>
      </c>
      <c r="I21" s="18" t="n">
        <f aca="true">INDIRECT("FEB!$A"&amp;(40*($D21-1)+$E21+1))</f>
        <v>20</v>
      </c>
      <c r="J21" s="10" t="n">
        <f aca="true">INDIRECT("BackBoard!$C"&amp;(100*($C21-1)+$I21+1))</f>
        <v>48</v>
      </c>
      <c r="K21" s="10" t="n">
        <f aca="true">INDIRECT("ECSEARRAY!$C"&amp;($J21+1))</f>
        <v>0</v>
      </c>
      <c r="L21" s="10" t="str">
        <f aca="true">INDIRECT("ECSEARRAY!$D"&amp;($J21+1))</f>
        <v>A23</v>
      </c>
      <c r="M21" s="10" t="n">
        <f aca="true">INDIRECT("ECSEARRAY!$C"&amp;($J21+181))</f>
        <v>1</v>
      </c>
      <c r="N21" s="10" t="str">
        <f aca="true">INDIRECT("ECSEARRAY!$D"&amp;($J21+181))</f>
        <v>J25</v>
      </c>
      <c r="O21" s="10" t="n">
        <f aca="true">INDIRECT("ECSEARRAY!$C"&amp;($J21+361))</f>
        <v>2</v>
      </c>
      <c r="P21" s="10" t="str">
        <f aca="true">INDIRECT("ECSEARRAY!$D"&amp;($J21+361))</f>
        <v>T20</v>
      </c>
      <c r="Q21" s="10" t="n">
        <f aca="true">INDIRECT("ECSEARRAY!$C"&amp;($J21+541))</f>
        <v>2</v>
      </c>
      <c r="R21" s="10" t="str">
        <f aca="true">INDIRECT("ECSEARRAY!$D"&amp;($J21+541))</f>
        <v>B14</v>
      </c>
      <c r="S21" s="10"/>
      <c r="T21" s="10" t="n">
        <f aca="true">INDIRECT("ECSEARRAY!$F"&amp;($J21+1))</f>
        <v>1</v>
      </c>
      <c r="U21" s="10" t="n">
        <f aca="true">INDIRECT("ECSEARRAY!$G"&amp;($J21+1))</f>
        <v>40</v>
      </c>
      <c r="V21" s="10" t="n">
        <f aca="true">INDIRECT("ECSEARRAY!$F"&amp;($J21+181))</f>
        <v>3</v>
      </c>
      <c r="W21" s="10" t="n">
        <f aca="true">INDIRECT("ECSEARRAY!$G"&amp;($J21+181))</f>
        <v>28</v>
      </c>
      <c r="X21" s="10" t="n">
        <f aca="true">INDIRECT("ECSEARRAY!$F"&amp;($J21+361))</f>
        <v>4</v>
      </c>
      <c r="Y21" s="10" t="n">
        <f aca="true">INDIRECT("ECSEARRAY!$G"&amp;($J21+361))</f>
        <v>69</v>
      </c>
      <c r="Z21" s="10" t="n">
        <f aca="true">INDIRECT("ECSEARRAY!$F"&amp;($J21+541))</f>
        <v>5</v>
      </c>
      <c r="AA21" s="10" t="n">
        <f aca="true">INDIRECT("ECSEARRAY!$G"&amp;($J21+541))</f>
        <v>51</v>
      </c>
    </row>
    <row r="22" customFormat="false" ht="24.45" hidden="false" customHeight="false" outlineLevel="0" collapsed="false">
      <c r="A22" s="10" t="n">
        <v>21</v>
      </c>
      <c r="B22" s="10" t="s">
        <v>289</v>
      </c>
      <c r="C22" s="10" t="n">
        <f aca="true">INDIRECT("Baseboard!$C"&amp;($A22+65))</f>
        <v>2</v>
      </c>
      <c r="D22" s="10" t="n">
        <f aca="true">INDIRECT("Baseboard!$D"&amp;($A22+65))</f>
        <v>1</v>
      </c>
      <c r="E22" s="10" t="n">
        <f aca="true">INDIRECT("Baseboard!$E"&amp;($A22+65))</f>
        <v>13</v>
      </c>
      <c r="F22" s="18" t="str">
        <f aca="true">INDIRECT("FEB!$D"&amp;(40*($D22-1)+$E22+1))</f>
        <v>in13</v>
      </c>
      <c r="G22" s="18" t="n">
        <f aca="true">INDIRECT("FEB!$E"&amp;(40*($D22-1)+$E22+1))</f>
        <v>1</v>
      </c>
      <c r="H22" s="18" t="n">
        <f aca="true">INDIRECT("FEB!$F"&amp;(40*($D22-1)+$E22+1))</f>
        <v>6</v>
      </c>
      <c r="I22" s="18" t="n">
        <f aca="true">INDIRECT("FEB!$A"&amp;(40*($D22-1)+$E22+1))</f>
        <v>16</v>
      </c>
      <c r="J22" s="10" t="n">
        <f aca="true">INDIRECT("BackBoard!$C"&amp;(100*($C22-1)+$I22+1))</f>
        <v>36</v>
      </c>
      <c r="K22" s="10" t="n">
        <f aca="true">INDIRECT("ECSEARRAY!$C"&amp;($J22+1))</f>
        <v>0</v>
      </c>
      <c r="L22" s="10" t="str">
        <f aca="true">INDIRECT("ECSEARRAY!$D"&amp;($J22+1))</f>
        <v>D21</v>
      </c>
      <c r="M22" s="10" t="n">
        <f aca="true">INDIRECT("ECSEARRAY!$C"&amp;($J22+181))</f>
        <v>1</v>
      </c>
      <c r="N22" s="10" t="str">
        <f aca="true">INDIRECT("ECSEARRAY!$D"&amp;($J22+181))</f>
        <v>H26</v>
      </c>
      <c r="O22" s="10" t="n">
        <f aca="true">INDIRECT("ECSEARRAY!$C"&amp;($J22+361))</f>
        <v>2</v>
      </c>
      <c r="P22" s="10" t="str">
        <f aca="true">INDIRECT("ECSEARRAY!$D"&amp;($J22+361))</f>
        <v>R23</v>
      </c>
      <c r="Q22" s="10" t="n">
        <f aca="true">INDIRECT("ECSEARRAY!$C"&amp;($J22+541))</f>
        <v>2</v>
      </c>
      <c r="R22" s="10" t="str">
        <f aca="true">INDIRECT("ECSEARRAY!$D"&amp;($J22+541))</f>
        <v>A13</v>
      </c>
      <c r="S22" s="10"/>
      <c r="T22" s="10" t="n">
        <f aca="true">INDIRECT("ECSEARRAY!$F"&amp;($J22+1))</f>
        <v>1</v>
      </c>
      <c r="U22" s="10" t="n">
        <f aca="true">INDIRECT("ECSEARRAY!$G"&amp;($J22+1))</f>
        <v>36</v>
      </c>
      <c r="V22" s="10" t="n">
        <f aca="true">INDIRECT("ECSEARRAY!$F"&amp;($J22+181))</f>
        <v>3</v>
      </c>
      <c r="W22" s="10" t="n">
        <f aca="true">INDIRECT("ECSEARRAY!$G"&amp;($J22+181))</f>
        <v>25</v>
      </c>
      <c r="X22" s="10" t="n">
        <f aca="true">INDIRECT("ECSEARRAY!$F"&amp;($J22+361))</f>
        <v>4</v>
      </c>
      <c r="Y22" s="10" t="n">
        <f aca="true">INDIRECT("ECSEARRAY!$G"&amp;($J22+361))</f>
        <v>72</v>
      </c>
      <c r="Z22" s="10" t="n">
        <f aca="true">INDIRECT("ECSEARRAY!$F"&amp;($J22+541))</f>
        <v>5</v>
      </c>
      <c r="AA22" s="10" t="n">
        <f aca="true">INDIRECT("ECSEARRAY!$G"&amp;($J22+541))</f>
        <v>45</v>
      </c>
    </row>
    <row r="23" customFormat="false" ht="24.45" hidden="false" customHeight="false" outlineLevel="0" collapsed="false">
      <c r="A23" s="10" t="n">
        <v>22</v>
      </c>
      <c r="B23" s="10" t="s">
        <v>289</v>
      </c>
      <c r="C23" s="10" t="n">
        <f aca="true">INDIRECT("Baseboard!$C"&amp;($A23+65))</f>
        <v>2</v>
      </c>
      <c r="D23" s="10" t="n">
        <f aca="true">INDIRECT("Baseboard!$D"&amp;($A23+65))</f>
        <v>1</v>
      </c>
      <c r="E23" s="10" t="n">
        <f aca="true">INDIRECT("Baseboard!$E"&amp;($A23+65))</f>
        <v>9</v>
      </c>
      <c r="F23" s="18" t="str">
        <f aca="true">INDIRECT("FEB!$D"&amp;(40*($D23-1)+$E23+1))</f>
        <v>in9</v>
      </c>
      <c r="G23" s="18" t="n">
        <f aca="true">INDIRECT("FEB!$E"&amp;(40*($D23-1)+$E23+1))</f>
        <v>1</v>
      </c>
      <c r="H23" s="18" t="n">
        <f aca="true">INDIRECT("FEB!$F"&amp;(40*($D23-1)+$E23+1))</f>
        <v>4</v>
      </c>
      <c r="I23" s="18" t="n">
        <f aca="true">INDIRECT("FEB!$A"&amp;(40*($D23-1)+$E23+1))</f>
        <v>12</v>
      </c>
      <c r="J23" s="10" t="n">
        <f aca="true">INDIRECT("BackBoard!$C"&amp;(100*($C23-1)+$I23+1))</f>
        <v>24</v>
      </c>
      <c r="K23" s="10" t="n">
        <f aca="true">INDIRECT("ECSEARRAY!$C"&amp;($J23+1))</f>
        <v>0</v>
      </c>
      <c r="L23" s="10" t="str">
        <f aca="true">INDIRECT("ECSEARRAY!$D"&amp;($J23+1))</f>
        <v>A20</v>
      </c>
      <c r="M23" s="10" t="n">
        <f aca="true">INDIRECT("ECSEARRAY!$C"&amp;($J23+181))</f>
        <v>1</v>
      </c>
      <c r="N23" s="10" t="str">
        <f aca="true">INDIRECT("ECSEARRAY!$D"&amp;($J23+181))</f>
        <v>F24</v>
      </c>
      <c r="O23" s="10" t="n">
        <f aca="true">INDIRECT("ECSEARRAY!$C"&amp;($J23+361))</f>
        <v>2</v>
      </c>
      <c r="P23" s="10" t="str">
        <f aca="true">INDIRECT("ECSEARRAY!$D"&amp;($J23+361))</f>
        <v>R26</v>
      </c>
      <c r="Q23" s="10" t="n">
        <f aca="true">INDIRECT("ECSEARRAY!$C"&amp;($J23+541))</f>
        <v>2</v>
      </c>
      <c r="R23" s="10" t="str">
        <f aca="true">INDIRECT("ECSEARRAY!$D"&amp;($J23+541))</f>
        <v>B11</v>
      </c>
      <c r="S23" s="10"/>
      <c r="T23" s="10" t="n">
        <f aca="true">INDIRECT("ECSEARRAY!$F"&amp;($J23+1))</f>
        <v>1</v>
      </c>
      <c r="U23" s="10" t="n">
        <f aca="true">INDIRECT("ECSEARRAY!$G"&amp;($J23+1))</f>
        <v>33</v>
      </c>
      <c r="V23" s="10" t="n">
        <f aca="true">INDIRECT("ECSEARRAY!$F"&amp;($J23+181))</f>
        <v>3</v>
      </c>
      <c r="W23" s="10" t="n">
        <f aca="true">INDIRECT("ECSEARRAY!$G"&amp;($J23+181))</f>
        <v>17</v>
      </c>
      <c r="X23" s="10" t="n">
        <f aca="true">INDIRECT("ECSEARRAY!$F"&amp;($J23+361))</f>
        <v>5</v>
      </c>
      <c r="Y23" s="10" t="n">
        <f aca="true">INDIRECT("ECSEARRAY!$G"&amp;($J23+361))</f>
        <v>11</v>
      </c>
      <c r="Z23" s="10" t="n">
        <f aca="true">INDIRECT("ECSEARRAY!$F"&amp;($J23+541))</f>
        <v>5</v>
      </c>
      <c r="AA23" s="10" t="n">
        <f aca="true">INDIRECT("ECSEARRAY!$G"&amp;($J23+541))</f>
        <v>52</v>
      </c>
    </row>
    <row r="24" customFormat="false" ht="24.45" hidden="false" customHeight="false" outlineLevel="0" collapsed="false">
      <c r="A24" s="10" t="n">
        <v>23</v>
      </c>
      <c r="B24" s="10" t="s">
        <v>289</v>
      </c>
      <c r="C24" s="10" t="n">
        <f aca="true">INDIRECT("Baseboard!$C"&amp;($A24+65))</f>
        <v>2</v>
      </c>
      <c r="D24" s="10" t="n">
        <f aca="true">INDIRECT("Baseboard!$D"&amp;($A24+65))</f>
        <v>1</v>
      </c>
      <c r="E24" s="10" t="n">
        <f aca="true">INDIRECT("Baseboard!$E"&amp;($A24+65))</f>
        <v>5</v>
      </c>
      <c r="F24" s="18" t="str">
        <f aca="true">INDIRECT("FEB!$D"&amp;(40*($D24-1)+$E24+1))</f>
        <v>in5</v>
      </c>
      <c r="G24" s="18" t="n">
        <f aca="true">INDIRECT("FEB!$E"&amp;(40*($D24-1)+$E24+1))</f>
        <v>1</v>
      </c>
      <c r="H24" s="18" t="n">
        <f aca="true">INDIRECT("FEB!$F"&amp;(40*($D24-1)+$E24+1))</f>
        <v>2</v>
      </c>
      <c r="I24" s="18" t="n">
        <f aca="true">INDIRECT("FEB!$A"&amp;(40*($D24-1)+$E24+1))</f>
        <v>8</v>
      </c>
      <c r="J24" s="10" t="n">
        <f aca="true">INDIRECT("BackBoard!$C"&amp;(100*($C24-1)+$I24+1))</f>
        <v>12</v>
      </c>
      <c r="K24" s="10" t="n">
        <f aca="true">INDIRECT("ECSEARRAY!$C"&amp;($J24+1))</f>
        <v>0</v>
      </c>
      <c r="L24" s="10" t="str">
        <f aca="true">INDIRECT("ECSEARRAY!$D"&amp;($J24+1))</f>
        <v>A18</v>
      </c>
      <c r="M24" s="10" t="n">
        <f aca="true">INDIRECT("ECSEARRAY!$C"&amp;($J24+181))</f>
        <v>1</v>
      </c>
      <c r="N24" s="10" t="str">
        <f aca="true">INDIRECT("ECSEARRAY!$D"&amp;($J24+181))</f>
        <v>D25</v>
      </c>
      <c r="O24" s="10" t="n">
        <f aca="true">INDIRECT("ECSEARRAY!$C"&amp;($J24+361))</f>
        <v>2</v>
      </c>
      <c r="P24" s="10" t="str">
        <f aca="true">INDIRECT("ECSEARRAY!$D"&amp;($J24+361))</f>
        <v>N23</v>
      </c>
      <c r="Q24" s="10" t="n">
        <f aca="true">INDIRECT("ECSEARRAY!$C"&amp;($J24+541))</f>
        <v>2</v>
      </c>
      <c r="R24" s="10" t="str">
        <f aca="true">INDIRECT("ECSEARRAY!$D"&amp;($J24+541))</f>
        <v>B9</v>
      </c>
      <c r="S24" s="10"/>
      <c r="T24" s="10" t="n">
        <f aca="true">INDIRECT("ECSEARRAY!$F"&amp;($J24+1))</f>
        <v>0</v>
      </c>
      <c r="U24" s="10" t="n">
        <f aca="true">INDIRECT("ECSEARRAY!$G"&amp;($J24+1))</f>
        <v>47</v>
      </c>
      <c r="V24" s="10" t="n">
        <f aca="true">INDIRECT("ECSEARRAY!$F"&amp;($J24+181))</f>
        <v>3</v>
      </c>
      <c r="W24" s="10" t="n">
        <f aca="true">INDIRECT("ECSEARRAY!$G"&amp;($J24+181))</f>
        <v>19</v>
      </c>
      <c r="X24" s="10" t="n">
        <f aca="true">INDIRECT("ECSEARRAY!$F"&amp;($J24+361))</f>
        <v>4</v>
      </c>
      <c r="Y24" s="10" t="n">
        <f aca="true">INDIRECT("ECSEARRAY!$G"&amp;($J24+361))</f>
        <v>78</v>
      </c>
      <c r="Z24" s="10" t="n">
        <f aca="true">INDIRECT("ECSEARRAY!$F"&amp;($J24+541))</f>
        <v>5</v>
      </c>
      <c r="AA24" s="10" t="n">
        <f aca="true">INDIRECT("ECSEARRAY!$G"&amp;($J24+541))</f>
        <v>58</v>
      </c>
    </row>
    <row r="25" customFormat="false" ht="24.45" hidden="false" customHeight="false" outlineLevel="0" collapsed="false">
      <c r="A25" s="10" t="n">
        <v>24</v>
      </c>
      <c r="B25" s="10" t="s">
        <v>289</v>
      </c>
      <c r="C25" s="10" t="n">
        <f aca="true">INDIRECT("Baseboard!$C"&amp;($A25+65))</f>
        <v>2</v>
      </c>
      <c r="D25" s="10" t="n">
        <f aca="true">INDIRECT("Baseboard!$D"&amp;($A25+65))</f>
        <v>1</v>
      </c>
      <c r="E25" s="10" t="n">
        <f aca="true">INDIRECT("Baseboard!$E"&amp;($A25+65))</f>
        <v>1</v>
      </c>
      <c r="F25" s="18" t="str">
        <f aca="true">INDIRECT("FEB!$D"&amp;(40*($D25-1)+$E25+1))</f>
        <v>in1</v>
      </c>
      <c r="G25" s="18" t="n">
        <f aca="true">INDIRECT("FEB!$E"&amp;(40*($D25-1)+$E25+1))</f>
        <v>1</v>
      </c>
      <c r="H25" s="18" t="n">
        <f aca="true">INDIRECT("FEB!$F"&amp;(40*($D25-1)+$E25+1))</f>
        <v>0</v>
      </c>
      <c r="I25" s="18" t="n">
        <f aca="true">INDIRECT("FEB!$A"&amp;(40*($D25-1)+$E25+1))</f>
        <v>4</v>
      </c>
      <c r="J25" s="10" t="n">
        <f aca="true">INDIRECT("BackBoard!$C"&amp;(100*($C25-1)+$I25+1))</f>
        <v>4</v>
      </c>
      <c r="K25" s="10" t="n">
        <f aca="true">INDIRECT("ECSEARRAY!$C"&amp;($J25+1))</f>
        <v>0</v>
      </c>
      <c r="L25" s="10" t="str">
        <f aca="true">INDIRECT("ECSEARRAY!$D"&amp;($J25+1))</f>
        <v>C16</v>
      </c>
      <c r="M25" s="10" t="n">
        <f aca="true">INDIRECT("ECSEARRAY!$C"&amp;($J25+181))</f>
        <v>1</v>
      </c>
      <c r="N25" s="10" t="str">
        <f aca="true">INDIRECT("ECSEARRAY!$D"&amp;($J25+181))</f>
        <v>C26</v>
      </c>
      <c r="O25" s="10" t="n">
        <f aca="true">INDIRECT("ECSEARRAY!$C"&amp;($J25+361))</f>
        <v>2</v>
      </c>
      <c r="P25" s="10" t="str">
        <f aca="true">INDIRECT("ECSEARRAY!$D"&amp;($J25+361))</f>
        <v>M25</v>
      </c>
      <c r="Q25" s="10" t="n">
        <f aca="true">INDIRECT("ECSEARRAY!$C"&amp;($J25+541))</f>
        <v>2</v>
      </c>
      <c r="R25" s="10" t="str">
        <f aca="true">INDIRECT("ECSEARRAY!$D"&amp;($J25+541))</f>
        <v>A8</v>
      </c>
      <c r="S25" s="10"/>
      <c r="T25" s="10" t="n">
        <f aca="true">INDIRECT("ECSEARRAY!$F"&amp;($J25+1))</f>
        <v>0</v>
      </c>
      <c r="U25" s="10" t="n">
        <f aca="true">INDIRECT("ECSEARRAY!$G"&amp;($J25+1))</f>
        <v>49</v>
      </c>
      <c r="V25" s="10" t="n">
        <f aca="true">INDIRECT("ECSEARRAY!$F"&amp;($J25+181))</f>
        <v>3</v>
      </c>
      <c r="W25" s="10" t="n">
        <f aca="true">INDIRECT("ECSEARRAY!$G"&amp;($J25+181))</f>
        <v>38</v>
      </c>
      <c r="X25" s="10" t="n">
        <f aca="true">INDIRECT("ECSEARRAY!$F"&amp;($J25+361))</f>
        <v>5</v>
      </c>
      <c r="Y25" s="10" t="n">
        <f aca="true">INDIRECT("ECSEARRAY!$G"&amp;($J25+361))</f>
        <v>9</v>
      </c>
      <c r="Z25" s="10" t="n">
        <f aca="true">INDIRECT("ECSEARRAY!$F"&amp;($J25+541))</f>
        <v>4</v>
      </c>
      <c r="AA25" s="10" t="n">
        <f aca="true">INDIRECT("ECSEARRAY!$G"&amp;($J25+541))</f>
        <v>65</v>
      </c>
    </row>
    <row r="26" customFormat="false" ht="24.45" hidden="false" customHeight="false" outlineLevel="0" collapsed="false">
      <c r="A26" s="10" t="n">
        <v>25</v>
      </c>
      <c r="B26" s="10" t="s">
        <v>289</v>
      </c>
      <c r="C26" s="10" t="n">
        <f aca="true">INDIRECT("Baseboard!$C"&amp;($A26+65))</f>
        <v>2</v>
      </c>
      <c r="D26" s="10" t="n">
        <f aca="true">INDIRECT("Baseboard!$D"&amp;($A26+65))</f>
        <v>1</v>
      </c>
      <c r="E26" s="10" t="n">
        <f aca="true">INDIRECT("Baseboard!$E"&amp;($A26+65))</f>
        <v>37</v>
      </c>
      <c r="F26" s="18" t="str">
        <f aca="true">INDIRECT("FEB!$D"&amp;(40*($D26-1)+$E26+1))</f>
        <v>in29</v>
      </c>
      <c r="G26" s="18" t="n">
        <f aca="true">INDIRECT("FEB!$E"&amp;(40*($D26-1)+$E26+1))</f>
        <v>3</v>
      </c>
      <c r="H26" s="18" t="n">
        <f aca="true">INDIRECT("FEB!$F"&amp;(40*($D26-1)+$E26+1))</f>
        <v>6</v>
      </c>
      <c r="I26" s="18" t="n">
        <f aca="true">INDIRECT("FEB!$A"&amp;(40*($D26-1)+$E26+1))</f>
        <v>32</v>
      </c>
      <c r="J26" s="10" t="n">
        <f aca="true">INDIRECT("BackBoard!$C"&amp;(100*($C26-1)+$I26+1))</f>
        <v>84</v>
      </c>
      <c r="K26" s="10" t="n">
        <f aca="true">INDIRECT("ECSEARRAY!$C"&amp;($J26+1))</f>
        <v>0</v>
      </c>
      <c r="L26" s="10" t="str">
        <f aca="true">INDIRECT("ECSEARRAY!$D"&amp;($J26+1))</f>
        <v>F23</v>
      </c>
      <c r="M26" s="10" t="n">
        <f aca="true">INDIRECT("ECSEARRAY!$C"&amp;($J26+181))</f>
        <v>1</v>
      </c>
      <c r="N26" s="10" t="str">
        <f aca="true">INDIRECT("ECSEARRAY!$D"&amp;($J26+181))</f>
        <v>P24</v>
      </c>
      <c r="O26" s="10" t="n">
        <f aca="true">INDIRECT("ECSEARRAY!$C"&amp;($J26+361))</f>
        <v>1</v>
      </c>
      <c r="P26" s="10" t="str">
        <f aca="true">INDIRECT("ECSEARRAY!$D"&amp;($J26+361))</f>
        <v>C11</v>
      </c>
      <c r="Q26" s="10" t="n">
        <f aca="true">INDIRECT("ECSEARRAY!$C"&amp;($J26+541))</f>
        <v>2</v>
      </c>
      <c r="R26" s="10" t="str">
        <f aca="true">INDIRECT("ECSEARRAY!$D"&amp;($J26+541))</f>
        <v>B19</v>
      </c>
      <c r="S26" s="10"/>
      <c r="T26" s="10" t="n">
        <f aca="true">INDIRECT("ECSEARRAY!$F"&amp;($J26+1))</f>
        <v>1</v>
      </c>
      <c r="U26" s="10" t="n">
        <f aca="true">INDIRECT("ECSEARRAY!$G"&amp;($J26+1))</f>
        <v>16</v>
      </c>
      <c r="V26" s="10" t="n">
        <f aca="true">INDIRECT("ECSEARRAY!$F"&amp;($J26+181))</f>
        <v>3</v>
      </c>
      <c r="W26" s="10" t="n">
        <f aca="true">INDIRECT("ECSEARRAY!$G"&amp;($J26+181))</f>
        <v>7</v>
      </c>
      <c r="X26" s="10" t="n">
        <f aca="true">INDIRECT("ECSEARRAY!$F"&amp;($J26+361))</f>
        <v>3</v>
      </c>
      <c r="Y26" s="10" t="n">
        <f aca="true">INDIRECT("ECSEARRAY!$G"&amp;($J26+361))</f>
        <v>56</v>
      </c>
      <c r="Z26" s="10" t="n">
        <f aca="true">INDIRECT("ECSEARRAY!$F"&amp;($J26+541))</f>
        <v>4</v>
      </c>
      <c r="AA26" s="10" t="n">
        <f aca="true">INDIRECT("ECSEARRAY!$G"&amp;($J26+541))</f>
        <v>42</v>
      </c>
    </row>
    <row r="27" customFormat="false" ht="24.45" hidden="false" customHeight="false" outlineLevel="0" collapsed="false">
      <c r="A27" s="10" t="n">
        <v>26</v>
      </c>
      <c r="B27" s="10" t="s">
        <v>289</v>
      </c>
      <c r="C27" s="10" t="n">
        <f aca="true">INDIRECT("Baseboard!$C"&amp;($A27+65))</f>
        <v>2</v>
      </c>
      <c r="D27" s="10" t="n">
        <f aca="true">INDIRECT("Baseboard!$D"&amp;($A27+65))</f>
        <v>1</v>
      </c>
      <c r="E27" s="10" t="n">
        <f aca="true">INDIRECT("Baseboard!$E"&amp;($A27+65))</f>
        <v>33</v>
      </c>
      <c r="F27" s="18" t="str">
        <f aca="true">INDIRECT("FEB!$D"&amp;(40*($D27-1)+$E27+1))</f>
        <v>in25</v>
      </c>
      <c r="G27" s="18" t="n">
        <f aca="true">INDIRECT("FEB!$E"&amp;(40*($D27-1)+$E27+1))</f>
        <v>3</v>
      </c>
      <c r="H27" s="18" t="n">
        <f aca="true">INDIRECT("FEB!$F"&amp;(40*($D27-1)+$E27+1))</f>
        <v>4</v>
      </c>
      <c r="I27" s="18" t="n">
        <f aca="true">INDIRECT("FEB!$A"&amp;(40*($D27-1)+$E27+1))</f>
        <v>28</v>
      </c>
      <c r="J27" s="10" t="n">
        <f aca="true">INDIRECT("BackBoard!$C"&amp;(100*($C27-1)+$I27+1))</f>
        <v>72</v>
      </c>
      <c r="K27" s="10" t="n">
        <f aca="true">INDIRECT("ECSEARRAY!$C"&amp;($J27+1))</f>
        <v>0</v>
      </c>
      <c r="L27" s="10" t="str">
        <f aca="true">INDIRECT("ECSEARRAY!$D"&amp;($J27+1))</f>
        <v>D26</v>
      </c>
      <c r="M27" s="10" t="n">
        <f aca="true">INDIRECT("ECSEARRAY!$C"&amp;($J27+181))</f>
        <v>1</v>
      </c>
      <c r="N27" s="10" t="str">
        <f aca="true">INDIRECT("ECSEARRAY!$D"&amp;($J27+181))</f>
        <v>N24</v>
      </c>
      <c r="O27" s="10" t="n">
        <f aca="true">INDIRECT("ECSEARRAY!$C"&amp;($J27+361))</f>
        <v>1</v>
      </c>
      <c r="P27" s="10" t="str">
        <f aca="true">INDIRECT("ECSEARRAY!$D"&amp;($J27+361))</f>
        <v>A9</v>
      </c>
      <c r="Q27" s="10" t="n">
        <f aca="true">INDIRECT("ECSEARRAY!$C"&amp;($J27+541))</f>
        <v>2</v>
      </c>
      <c r="R27" s="10" t="str">
        <f aca="true">INDIRECT("ECSEARRAY!$D"&amp;($J27+541))</f>
        <v>B17</v>
      </c>
      <c r="S27" s="10"/>
      <c r="T27" s="10" t="n">
        <f aca="true">INDIRECT("ECSEARRAY!$F"&amp;($J27+1))</f>
        <v>1</v>
      </c>
      <c r="U27" s="10" t="n">
        <f aca="true">INDIRECT("ECSEARRAY!$G"&amp;($J27+1))</f>
        <v>15</v>
      </c>
      <c r="V27" s="10" t="n">
        <f aca="true">INDIRECT("ECSEARRAY!$F"&amp;($J27+181))</f>
        <v>3</v>
      </c>
      <c r="W27" s="10" t="n">
        <f aca="true">INDIRECT("ECSEARRAY!$G"&amp;($J27+181))</f>
        <v>6</v>
      </c>
      <c r="X27" s="10" t="n">
        <f aca="true">INDIRECT("ECSEARRAY!$F"&amp;($J27+361))</f>
        <v>3</v>
      </c>
      <c r="Y27" s="10" t="n">
        <f aca="true">INDIRECT("ECSEARRAY!$G"&amp;($J27+361))</f>
        <v>61</v>
      </c>
      <c r="Z27" s="10" t="n">
        <f aca="true">INDIRECT("ECSEARRAY!$F"&amp;($J27+541))</f>
        <v>4</v>
      </c>
      <c r="AA27" s="10" t="n">
        <f aca="true">INDIRECT("ECSEARRAY!$G"&amp;($J27+541))</f>
        <v>45</v>
      </c>
    </row>
    <row r="28" customFormat="false" ht="24.45" hidden="false" customHeight="false" outlineLevel="0" collapsed="false">
      <c r="A28" s="10" t="n">
        <v>27</v>
      </c>
      <c r="B28" s="10" t="s">
        <v>289</v>
      </c>
      <c r="C28" s="10" t="n">
        <f aca="true">INDIRECT("Baseboard!$C"&amp;($A28+65))</f>
        <v>2</v>
      </c>
      <c r="D28" s="10" t="n">
        <f aca="true">INDIRECT("Baseboard!$D"&amp;($A28+65))</f>
        <v>1</v>
      </c>
      <c r="E28" s="10" t="n">
        <f aca="true">INDIRECT("Baseboard!$E"&amp;($A28+65))</f>
        <v>29</v>
      </c>
      <c r="F28" s="18" t="str">
        <f aca="true">INDIRECT("FEB!$D"&amp;(40*($D28-1)+$E28+1))</f>
        <v>in21</v>
      </c>
      <c r="G28" s="18" t="n">
        <f aca="true">INDIRECT("FEB!$E"&amp;(40*($D28-1)+$E28+1))</f>
        <v>3</v>
      </c>
      <c r="H28" s="18" t="n">
        <f aca="true">INDIRECT("FEB!$F"&amp;(40*($D28-1)+$E28+1))</f>
        <v>2</v>
      </c>
      <c r="I28" s="18" t="n">
        <f aca="true">INDIRECT("FEB!$A"&amp;(40*($D28-1)+$E28+1))</f>
        <v>24</v>
      </c>
      <c r="J28" s="10" t="n">
        <f aca="true">INDIRECT("BackBoard!$C"&amp;(100*($C28-1)+$I28+1))</f>
        <v>60</v>
      </c>
      <c r="K28" s="10" t="n">
        <f aca="true">INDIRECT("ECSEARRAY!$C"&amp;($J28+1))</f>
        <v>0</v>
      </c>
      <c r="L28" s="10" t="str">
        <f aca="true">INDIRECT("ECSEARRAY!$D"&amp;($J28+1))</f>
        <v>B26</v>
      </c>
      <c r="M28" s="10" t="n">
        <f aca="true">INDIRECT("ECSEARRAY!$C"&amp;($J28+181))</f>
        <v>1</v>
      </c>
      <c r="N28" s="10" t="str">
        <f aca="true">INDIRECT("ECSEARRAY!$D"&amp;($J28+181))</f>
        <v>L25</v>
      </c>
      <c r="O28" s="10" t="n">
        <f aca="true">INDIRECT("ECSEARRAY!$C"&amp;($J28+361))</f>
        <v>2</v>
      </c>
      <c r="P28" s="10" t="str">
        <f aca="true">INDIRECT("ECSEARRAY!$D"&amp;($J28+361))</f>
        <v>T17</v>
      </c>
      <c r="Q28" s="10" t="n">
        <f aca="true">INDIRECT("ECSEARRAY!$C"&amp;($J28+541))</f>
        <v>2</v>
      </c>
      <c r="R28" s="10" t="str">
        <f aca="true">INDIRECT("ECSEARRAY!$D"&amp;($J28+541))</f>
        <v>D16</v>
      </c>
      <c r="S28" s="10"/>
      <c r="T28" s="10" t="n">
        <f aca="true">INDIRECT("ECSEARRAY!$F"&amp;($J28+1))</f>
        <v>1</v>
      </c>
      <c r="U28" s="10" t="n">
        <f aca="true">INDIRECT("ECSEARRAY!$G"&amp;($J28+1))</f>
        <v>41</v>
      </c>
      <c r="V28" s="10" t="n">
        <f aca="true">INDIRECT("ECSEARRAY!$F"&amp;($J28+181))</f>
        <v>3</v>
      </c>
      <c r="W28" s="10" t="n">
        <f aca="true">INDIRECT("ECSEARRAY!$G"&amp;($J28+181))</f>
        <v>8</v>
      </c>
      <c r="X28" s="10" t="n">
        <f aca="true">INDIRECT("ECSEARRAY!$F"&amp;($J28+361))</f>
        <v>4</v>
      </c>
      <c r="Y28" s="10" t="n">
        <f aca="true">INDIRECT("ECSEARRAY!$G"&amp;($J28+361))</f>
        <v>54</v>
      </c>
      <c r="Z28" s="10" t="n">
        <f aca="true">INDIRECT("ECSEARRAY!$F"&amp;($J28+541))</f>
        <v>4</v>
      </c>
      <c r="AA28" s="10" t="n">
        <f aca="true">INDIRECT("ECSEARRAY!$G"&amp;($J28+541))</f>
        <v>38</v>
      </c>
    </row>
    <row r="29" customFormat="false" ht="24.45" hidden="false" customHeight="false" outlineLevel="0" collapsed="false">
      <c r="A29" s="10" t="n">
        <v>28</v>
      </c>
      <c r="B29" s="10" t="s">
        <v>289</v>
      </c>
      <c r="C29" s="10" t="n">
        <f aca="true">INDIRECT("Baseboard!$C"&amp;($A29+65))</f>
        <v>2</v>
      </c>
      <c r="D29" s="10" t="n">
        <f aca="true">INDIRECT("Baseboard!$D"&amp;($A29+65))</f>
        <v>1</v>
      </c>
      <c r="E29" s="10" t="n">
        <f aca="true">INDIRECT("Baseboard!$E"&amp;($A29+65))</f>
        <v>27</v>
      </c>
      <c r="F29" s="18" t="str">
        <f aca="true">INDIRECT("FEB!$D"&amp;(40*($D29-1)+$E29+1))</f>
        <v>in19</v>
      </c>
      <c r="G29" s="18" t="n">
        <f aca="true">INDIRECT("FEB!$E"&amp;(40*($D29-1)+$E29+1))</f>
        <v>3</v>
      </c>
      <c r="H29" s="18" t="n">
        <f aca="true">INDIRECT("FEB!$F"&amp;(40*($D29-1)+$E29+1))</f>
        <v>1</v>
      </c>
      <c r="I29" s="18" t="n">
        <f aca="true">INDIRECT("FEB!$A"&amp;(40*($D29-1)+$E29+1))</f>
        <v>22</v>
      </c>
      <c r="J29" s="10" t="n">
        <f aca="true">INDIRECT("BackBoard!$C"&amp;(100*($C29-1)+$I29+1))</f>
        <v>54</v>
      </c>
      <c r="K29" s="10" t="n">
        <f aca="true">INDIRECT("ECSEARRAY!$C"&amp;($J29+1))</f>
        <v>0</v>
      </c>
      <c r="L29" s="10" t="str">
        <f aca="true">INDIRECT("ECSEARRAY!$D"&amp;($J29+1))</f>
        <v>B24</v>
      </c>
      <c r="M29" s="10" t="n">
        <f aca="true">INDIRECT("ECSEARRAY!$C"&amp;($J29+181))</f>
        <v>1</v>
      </c>
      <c r="N29" s="10" t="str">
        <f aca="true">INDIRECT("ECSEARRAY!$D"&amp;($J29+181))</f>
        <v>K25</v>
      </c>
      <c r="O29" s="10" t="n">
        <f aca="true">INDIRECT("ECSEARRAY!$C"&amp;($J29+361))</f>
        <v>2</v>
      </c>
      <c r="P29" s="10" t="str">
        <f aca="true">INDIRECT("ECSEARRAY!$D"&amp;($J29+361))</f>
        <v>T19</v>
      </c>
      <c r="Q29" s="10" t="n">
        <f aca="true">INDIRECT("ECSEARRAY!$C"&amp;($J29+541))</f>
        <v>2</v>
      </c>
      <c r="R29" s="10" t="str">
        <f aca="true">INDIRECT("ECSEARRAY!$D"&amp;($J29+541))</f>
        <v>A15</v>
      </c>
      <c r="S29" s="10"/>
      <c r="T29" s="10" t="n">
        <f aca="true">INDIRECT("ECSEARRAY!$F"&amp;($J29+1))</f>
        <v>0</v>
      </c>
      <c r="U29" s="10" t="n">
        <f aca="true">INDIRECT("ECSEARRAY!$G"&amp;($J29+1))</f>
        <v>15</v>
      </c>
      <c r="V29" s="10" t="n">
        <f aca="true">INDIRECT("ECSEARRAY!$F"&amp;($J29+181))</f>
        <v>3</v>
      </c>
      <c r="W29" s="10" t="n">
        <f aca="true">INDIRECT("ECSEARRAY!$G"&amp;($J29+181))</f>
        <v>13</v>
      </c>
      <c r="X29" s="10" t="n">
        <f aca="true">INDIRECT("ECSEARRAY!$F"&amp;($J29+361))</f>
        <v>4</v>
      </c>
      <c r="Y29" s="10" t="n">
        <f aca="true">INDIRECT("ECSEARRAY!$G"&amp;($J29+361))</f>
        <v>62</v>
      </c>
      <c r="Z29" s="10" t="n">
        <f aca="true">INDIRECT("ECSEARRAY!$F"&amp;($J29+541))</f>
        <v>5</v>
      </c>
      <c r="AA29" s="10" t="n">
        <f aca="true">INDIRECT("ECSEARRAY!$G"&amp;($J29+541))</f>
        <v>46</v>
      </c>
    </row>
    <row r="30" customFormat="false" ht="24.45" hidden="false" customHeight="false" outlineLevel="0" collapsed="false">
      <c r="A30" s="10" t="n">
        <v>29</v>
      </c>
      <c r="B30" s="10" t="s">
        <v>289</v>
      </c>
      <c r="C30" s="10" t="n">
        <f aca="true">INDIRECT("Baseboard!$C"&amp;($A30+65))</f>
        <v>2</v>
      </c>
      <c r="D30" s="10" t="n">
        <f aca="true">INDIRECT("Baseboard!$D"&amp;($A30+65))</f>
        <v>1</v>
      </c>
      <c r="E30" s="10" t="n">
        <f aca="true">INDIRECT("Baseboard!$E"&amp;($A30+65))</f>
        <v>15</v>
      </c>
      <c r="F30" s="18" t="str">
        <f aca="true">INDIRECT("FEB!$D"&amp;(40*($D30-1)+$E30+1))</f>
        <v>in15</v>
      </c>
      <c r="G30" s="18" t="n">
        <f aca="true">INDIRECT("FEB!$E"&amp;(40*($D30-1)+$E30+1))</f>
        <v>1</v>
      </c>
      <c r="H30" s="18" t="n">
        <f aca="true">INDIRECT("FEB!$F"&amp;(40*($D30-1)+$E30+1))</f>
        <v>7</v>
      </c>
      <c r="I30" s="18" t="n">
        <f aca="true">INDIRECT("FEB!$A"&amp;(40*($D30-1)+$E30+1))</f>
        <v>18</v>
      </c>
      <c r="J30" s="10" t="n">
        <f aca="true">INDIRECT("BackBoard!$C"&amp;(100*($C30-1)+$I30+1))</f>
        <v>42</v>
      </c>
      <c r="K30" s="10" t="n">
        <f aca="true">INDIRECT("ECSEARRAY!$C"&amp;($J30+1))</f>
        <v>0</v>
      </c>
      <c r="L30" s="10" t="str">
        <f aca="true">INDIRECT("ECSEARRAY!$D"&amp;($J30+1))</f>
        <v>B22</v>
      </c>
      <c r="M30" s="10" t="n">
        <f aca="true">INDIRECT("ECSEARRAY!$C"&amp;($J30+181))</f>
        <v>1</v>
      </c>
      <c r="N30" s="10" t="str">
        <f aca="true">INDIRECT("ECSEARRAY!$D"&amp;($J30+181))</f>
        <v>H23</v>
      </c>
      <c r="O30" s="10" t="n">
        <f aca="true">INDIRECT("ECSEARRAY!$C"&amp;($J30+361))</f>
        <v>2</v>
      </c>
      <c r="P30" s="10" t="str">
        <f aca="true">INDIRECT("ECSEARRAY!$D"&amp;($J30+361))</f>
        <v>R22</v>
      </c>
      <c r="Q30" s="10" t="n">
        <f aca="true">INDIRECT("ECSEARRAY!$C"&amp;($J30+541))</f>
        <v>2</v>
      </c>
      <c r="R30" s="10" t="str">
        <f aca="true">INDIRECT("ECSEARRAY!$D"&amp;($J30+541))</f>
        <v>C14</v>
      </c>
      <c r="S30" s="10"/>
      <c r="T30" s="10" t="n">
        <f aca="true">INDIRECT("ECSEARRAY!$F"&amp;($J30+1))</f>
        <v>1</v>
      </c>
      <c r="U30" s="10" t="n">
        <f aca="true">INDIRECT("ECSEARRAY!$G"&amp;($J30+1))</f>
        <v>43</v>
      </c>
      <c r="V30" s="10" t="n">
        <f aca="true">INDIRECT("ECSEARRAY!$F"&amp;($J30+181))</f>
        <v>3</v>
      </c>
      <c r="W30" s="10" t="n">
        <f aca="true">INDIRECT("ECSEARRAY!$G"&amp;($J30+181))</f>
        <v>26</v>
      </c>
      <c r="X30" s="10" t="n">
        <f aca="true">INDIRECT("ECSEARRAY!$F"&amp;($J30+361))</f>
        <v>4</v>
      </c>
      <c r="Y30" s="10" t="n">
        <f aca="true">INDIRECT("ECSEARRAY!$G"&amp;($J30+361))</f>
        <v>73</v>
      </c>
      <c r="Z30" s="10" t="n">
        <f aca="true">INDIRECT("ECSEARRAY!$F"&amp;($J30+541))</f>
        <v>5</v>
      </c>
      <c r="AA30" s="10" t="n">
        <f aca="true">INDIRECT("ECSEARRAY!$G"&amp;($J30+541))</f>
        <v>55</v>
      </c>
    </row>
    <row r="31" customFormat="false" ht="24.45" hidden="false" customHeight="false" outlineLevel="0" collapsed="false">
      <c r="A31" s="10" t="n">
        <v>30</v>
      </c>
      <c r="B31" s="10" t="s">
        <v>289</v>
      </c>
      <c r="C31" s="10" t="n">
        <f aca="true">INDIRECT("Baseboard!$C"&amp;($A31+65))</f>
        <v>2</v>
      </c>
      <c r="D31" s="10" t="n">
        <f aca="true">INDIRECT("Baseboard!$D"&amp;($A31+65))</f>
        <v>1</v>
      </c>
      <c r="E31" s="10" t="n">
        <f aca="true">INDIRECT("Baseboard!$E"&amp;($A31+65))</f>
        <v>11</v>
      </c>
      <c r="F31" s="18" t="str">
        <f aca="true">INDIRECT("FEB!$D"&amp;(40*($D31-1)+$E31+1))</f>
        <v>in11</v>
      </c>
      <c r="G31" s="18" t="n">
        <f aca="true">INDIRECT("FEB!$E"&amp;(40*($D31-1)+$E31+1))</f>
        <v>1</v>
      </c>
      <c r="H31" s="18" t="n">
        <f aca="true">INDIRECT("FEB!$F"&amp;(40*($D31-1)+$E31+1))</f>
        <v>5</v>
      </c>
      <c r="I31" s="18" t="n">
        <f aca="true">INDIRECT("FEB!$A"&amp;(40*($D31-1)+$E31+1))</f>
        <v>14</v>
      </c>
      <c r="J31" s="10" t="n">
        <f aca="true">INDIRECT("BackBoard!$C"&amp;(100*($C31-1)+$I31+1))</f>
        <v>30</v>
      </c>
      <c r="K31" s="10" t="n">
        <f aca="true">INDIRECT("ECSEARRAY!$C"&amp;($J31+1))</f>
        <v>0</v>
      </c>
      <c r="L31" s="10" t="str">
        <f aca="true">INDIRECT("ECSEARRAY!$D"&amp;($J31+1))</f>
        <v>B21</v>
      </c>
      <c r="M31" s="10" t="n">
        <f aca="true">INDIRECT("ECSEARRAY!$C"&amp;($J31+181))</f>
        <v>1</v>
      </c>
      <c r="N31" s="10" t="str">
        <f aca="true">INDIRECT("ECSEARRAY!$D"&amp;($J31+181))</f>
        <v>G25</v>
      </c>
      <c r="O31" s="10" t="n">
        <f aca="true">INDIRECT("ECSEARRAY!$C"&amp;($J31+361))</f>
        <v>2</v>
      </c>
      <c r="P31" s="10" t="str">
        <f aca="true">INDIRECT("ECSEARRAY!$D"&amp;($J31+361))</f>
        <v>T25</v>
      </c>
      <c r="Q31" s="10" t="n">
        <f aca="true">INDIRECT("ECSEARRAY!$C"&amp;($J31+541))</f>
        <v>2</v>
      </c>
      <c r="R31" s="10" t="str">
        <f aca="true">INDIRECT("ECSEARRAY!$D"&amp;($J31+541))</f>
        <v>B12</v>
      </c>
      <c r="S31" s="10"/>
      <c r="T31" s="10" t="n">
        <f aca="true">INDIRECT("ECSEARRAY!$F"&amp;($J31+1))</f>
        <v>1</v>
      </c>
      <c r="U31" s="10" t="n">
        <f aca="true">INDIRECT("ECSEARRAY!$G"&amp;($J31+1))</f>
        <v>31</v>
      </c>
      <c r="V31" s="10" t="n">
        <f aca="true">INDIRECT("ECSEARRAY!$F"&amp;($J31+181))</f>
        <v>3</v>
      </c>
      <c r="W31" s="10" t="n">
        <f aca="true">INDIRECT("ECSEARRAY!$G"&amp;($J31+181))</f>
        <v>20</v>
      </c>
      <c r="X31" s="10" t="n">
        <f aca="true">INDIRECT("ECSEARRAY!$F"&amp;($J31+361))</f>
        <v>4</v>
      </c>
      <c r="Y31" s="10" t="n">
        <f aca="true">INDIRECT("ECSEARRAY!$G"&amp;($J31+361))</f>
        <v>70</v>
      </c>
      <c r="Z31" s="10" t="n">
        <f aca="true">INDIRECT("ECSEARRAY!$F"&amp;($J31+541))</f>
        <v>5</v>
      </c>
      <c r="AA31" s="10" t="n">
        <f aca="true">INDIRECT("ECSEARRAY!$G"&amp;($J31+541))</f>
        <v>53</v>
      </c>
    </row>
    <row r="32" customFormat="false" ht="24.45" hidden="false" customHeight="false" outlineLevel="0" collapsed="false">
      <c r="A32" s="10" t="n">
        <v>31</v>
      </c>
      <c r="B32" s="10" t="s">
        <v>289</v>
      </c>
      <c r="C32" s="10" t="n">
        <f aca="true">INDIRECT("Baseboard!$C"&amp;($A32+65))</f>
        <v>2</v>
      </c>
      <c r="D32" s="10" t="n">
        <f aca="true">INDIRECT("Baseboard!$D"&amp;($A32+65))</f>
        <v>1</v>
      </c>
      <c r="E32" s="10" t="n">
        <f aca="true">INDIRECT("Baseboard!$E"&amp;($A32+65))</f>
        <v>7</v>
      </c>
      <c r="F32" s="18" t="str">
        <f aca="true">INDIRECT("FEB!$D"&amp;(40*($D32-1)+$E32+1))</f>
        <v>in7</v>
      </c>
      <c r="G32" s="18" t="n">
        <f aca="true">INDIRECT("FEB!$E"&amp;(40*($D32-1)+$E32+1))</f>
        <v>1</v>
      </c>
      <c r="H32" s="18" t="n">
        <f aca="true">INDIRECT("FEB!$F"&amp;(40*($D32-1)+$E32+1))</f>
        <v>3</v>
      </c>
      <c r="I32" s="18" t="n">
        <f aca="true">INDIRECT("FEB!$A"&amp;(40*($D32-1)+$E32+1))</f>
        <v>10</v>
      </c>
      <c r="J32" s="10" t="n">
        <f aca="true">INDIRECT("BackBoard!$C"&amp;(100*($C32-1)+$I32+1))</f>
        <v>18</v>
      </c>
      <c r="K32" s="10" t="n">
        <f aca="true">INDIRECT("ECSEARRAY!$C"&amp;($J32+1))</f>
        <v>0</v>
      </c>
      <c r="L32" s="10" t="str">
        <f aca="true">INDIRECT("ECSEARRAY!$D"&amp;($J32+1))</f>
        <v>B19</v>
      </c>
      <c r="M32" s="10" t="n">
        <f aca="true">INDIRECT("ECSEARRAY!$C"&amp;($J32+181))</f>
        <v>1</v>
      </c>
      <c r="N32" s="10" t="str">
        <f aca="true">INDIRECT("ECSEARRAY!$D"&amp;($J32+181))</f>
        <v>E26</v>
      </c>
      <c r="O32" s="10" t="n">
        <f aca="true">INDIRECT("ECSEARRAY!$C"&amp;($J32+361))</f>
        <v>2</v>
      </c>
      <c r="P32" s="10" t="str">
        <f aca="true">INDIRECT("ECSEARRAY!$D"&amp;($J32+361))</f>
        <v>P25</v>
      </c>
      <c r="Q32" s="10" t="n">
        <f aca="true">INDIRECT("ECSEARRAY!$C"&amp;($J32+541))</f>
        <v>2</v>
      </c>
      <c r="R32" s="10" t="str">
        <f aca="true">INDIRECT("ECSEARRAY!$D"&amp;($J32+541))</f>
        <v>A10</v>
      </c>
      <c r="S32" s="10"/>
      <c r="T32" s="10" t="n">
        <f aca="true">INDIRECT("ECSEARRAY!$F"&amp;($J32+1))</f>
        <v>0</v>
      </c>
      <c r="U32" s="10" t="n">
        <f aca="true">INDIRECT("ECSEARRAY!$G"&amp;($J32+1))</f>
        <v>42</v>
      </c>
      <c r="V32" s="10" t="n">
        <f aca="true">INDIRECT("ECSEARRAY!$F"&amp;($J32+181))</f>
        <v>3</v>
      </c>
      <c r="W32" s="10" t="n">
        <f aca="true">INDIRECT("ECSEARRAY!$G"&amp;($J32+181))</f>
        <v>23</v>
      </c>
      <c r="X32" s="10" t="n">
        <f aca="true">INDIRECT("ECSEARRAY!$F"&amp;($J32+361))</f>
        <v>5</v>
      </c>
      <c r="Y32" s="10" t="n">
        <f aca="true">INDIRECT("ECSEARRAY!$G"&amp;($J32+361))</f>
        <v>2</v>
      </c>
      <c r="Z32" s="10" t="n">
        <f aca="true">INDIRECT("ECSEARRAY!$F"&amp;($J32+541))</f>
        <v>5</v>
      </c>
      <c r="AA32" s="10" t="n">
        <f aca="true">INDIRECT("ECSEARRAY!$G"&amp;($J32+541))</f>
        <v>48</v>
      </c>
    </row>
    <row r="33" customFormat="false" ht="24.45" hidden="false" customHeight="false" outlineLevel="0" collapsed="false">
      <c r="A33" s="10" t="n">
        <v>32</v>
      </c>
      <c r="B33" s="10" t="s">
        <v>289</v>
      </c>
      <c r="C33" s="10" t="n">
        <f aca="true">INDIRECT("Baseboard!$C"&amp;($A33+65))</f>
        <v>2</v>
      </c>
      <c r="D33" s="10" t="n">
        <f aca="true">INDIRECT("Baseboard!$D"&amp;($A33+65))</f>
        <v>1</v>
      </c>
      <c r="E33" s="10" t="n">
        <f aca="true">INDIRECT("Baseboard!$E"&amp;($A33+65))</f>
        <v>3</v>
      </c>
      <c r="F33" s="18" t="str">
        <f aca="true">INDIRECT("FEB!$D"&amp;(40*($D33-1)+$E33+1))</f>
        <v>in3</v>
      </c>
      <c r="G33" s="18" t="n">
        <f aca="true">INDIRECT("FEB!$E"&amp;(40*($D33-1)+$E33+1))</f>
        <v>1</v>
      </c>
      <c r="H33" s="18" t="n">
        <f aca="true">INDIRECT("FEB!$F"&amp;(40*($D33-1)+$E33+1))</f>
        <v>1</v>
      </c>
      <c r="I33" s="18" t="n">
        <f aca="true">INDIRECT("FEB!$A"&amp;(40*($D33-1)+$E33+1))</f>
        <v>6</v>
      </c>
      <c r="J33" s="10" t="n">
        <f aca="true">INDIRECT("BackBoard!$C"&amp;(100*($C33-1)+$I33+1))</f>
        <v>6</v>
      </c>
      <c r="K33" s="10" t="n">
        <f aca="true">INDIRECT("ECSEARRAY!$C"&amp;($J33+1))</f>
        <v>0</v>
      </c>
      <c r="L33" s="10" t="str">
        <f aca="true">INDIRECT("ECSEARRAY!$D"&amp;($J33+1))</f>
        <v>B17</v>
      </c>
      <c r="M33" s="10" t="n">
        <f aca="true">INDIRECT("ECSEARRAY!$C"&amp;($J33+181))</f>
        <v>1</v>
      </c>
      <c r="N33" s="10" t="str">
        <f aca="true">INDIRECT("ECSEARRAY!$D"&amp;($J33+181))</f>
        <v>D24</v>
      </c>
      <c r="O33" s="10" t="n">
        <f aca="true">INDIRECT("ECSEARRAY!$C"&amp;($J33+361))</f>
        <v>2</v>
      </c>
      <c r="P33" s="10" t="str">
        <f aca="true">INDIRECT("ECSEARRAY!$D"&amp;($J33+361))</f>
        <v>N26</v>
      </c>
      <c r="Q33" s="10" t="n">
        <f aca="true">INDIRECT("ECSEARRAY!$C"&amp;($J33+541))</f>
        <v>2</v>
      </c>
      <c r="R33" s="10" t="str">
        <f aca="true">INDIRECT("ECSEARRAY!$D"&amp;($J33+541))</f>
        <v>C9</v>
      </c>
      <c r="S33" s="10"/>
      <c r="T33" s="10" t="n">
        <f aca="true">INDIRECT("ECSEARRAY!$F"&amp;($J33+1))</f>
        <v>0</v>
      </c>
      <c r="U33" s="10" t="n">
        <f aca="true">INDIRECT("ECSEARRAY!$G"&amp;($J33+1))</f>
        <v>45</v>
      </c>
      <c r="V33" s="10" t="n">
        <f aca="true">INDIRECT("ECSEARRAY!$F"&amp;($J33+181))</f>
        <v>3</v>
      </c>
      <c r="W33" s="10" t="n">
        <f aca="true">INDIRECT("ECSEARRAY!$G"&amp;($J33+181))</f>
        <v>30</v>
      </c>
      <c r="X33" s="10" t="n">
        <f aca="true">INDIRECT("ECSEARRAY!$F"&amp;($J33+361))</f>
        <v>5</v>
      </c>
      <c r="Y33" s="10" t="n">
        <f aca="true">INDIRECT("ECSEARRAY!$G"&amp;($J33+361))</f>
        <v>5</v>
      </c>
      <c r="Z33" s="10" t="n">
        <f aca="true">INDIRECT("ECSEARRAY!$F"&amp;($J33+541))</f>
        <v>5</v>
      </c>
      <c r="AA33" s="10" t="n">
        <f aca="true">INDIRECT("ECSEARRAY!$G"&amp;($J33+541))</f>
        <v>59</v>
      </c>
    </row>
    <row r="34" customFormat="false" ht="24.45" hidden="false" customHeight="false" outlineLevel="0" collapsed="false">
      <c r="A34" s="17" t="n">
        <v>33</v>
      </c>
      <c r="B34" s="17" t="s">
        <v>289</v>
      </c>
      <c r="C34" s="17" t="n">
        <f aca="true">INDIRECT("Baseboard!$C"&amp;($A34+65))</f>
        <v>1</v>
      </c>
      <c r="D34" s="17" t="n">
        <f aca="true">INDIRECT("Baseboard!$D"&amp;($A34+65))</f>
        <v>1</v>
      </c>
      <c r="E34" s="17" t="n">
        <f aca="true">INDIRECT("Baseboard!$E"&amp;($A34+65))</f>
        <v>38</v>
      </c>
      <c r="F34" s="17" t="str">
        <f aca="true">INDIRECT("FEB!$D"&amp;(40*($D34-1)+$E34+1))</f>
        <v>in28</v>
      </c>
      <c r="G34" s="17" t="n">
        <f aca="true">INDIRECT("FEB!$E"&amp;(40*($D34-1)+$E34+1))</f>
        <v>2</v>
      </c>
      <c r="H34" s="17" t="n">
        <f aca="true">INDIRECT("FEB!$F"&amp;(40*($D34-1)+$E34+1))</f>
        <v>1</v>
      </c>
      <c r="I34" s="17" t="n">
        <f aca="true">INDIRECT("FEB!$A"&amp;(40*($D34-1)+$E34+1))</f>
        <v>31</v>
      </c>
      <c r="J34" s="17" t="n">
        <f aca="true">INDIRECT("BackBoard!$C"&amp;(100*($C34-1)+$I34+1))</f>
        <v>79</v>
      </c>
      <c r="K34" s="17" t="n">
        <f aca="true">INDIRECT("ECSEARRAY!$C"&amp;($J34+1))</f>
        <v>0</v>
      </c>
      <c r="L34" s="17" t="str">
        <f aca="true">INDIRECT("ECSEARRAY!$D"&amp;($J34+1))</f>
        <v>F22</v>
      </c>
      <c r="M34" s="17" t="n">
        <f aca="true">INDIRECT("ECSEARRAY!$C"&amp;($J34+181))</f>
        <v>1</v>
      </c>
      <c r="N34" s="17" t="str">
        <f aca="true">INDIRECT("ECSEARRAY!$D"&amp;($J34+181))</f>
        <v>N18</v>
      </c>
      <c r="O34" s="17" t="n">
        <f aca="true">INDIRECT("ECSEARRAY!$C"&amp;($J34+361))</f>
        <v>1</v>
      </c>
      <c r="P34" s="17" t="str">
        <f aca="true">INDIRECT("ECSEARRAY!$D"&amp;($J34+361))</f>
        <v>E12</v>
      </c>
      <c r="Q34" s="17" t="n">
        <f aca="true">INDIRECT("ECSEARRAY!$C"&amp;($J34+541))</f>
        <v>2</v>
      </c>
      <c r="R34" s="17" t="str">
        <f aca="true">INDIRECT("ECSEARRAY!$D"&amp;($J34+541))</f>
        <v>E21</v>
      </c>
      <c r="S34" s="17"/>
      <c r="T34" s="17" t="n">
        <f aca="true">INDIRECT("ECSEARRAY!$F"&amp;($J34+1))</f>
        <v>1</v>
      </c>
      <c r="U34" s="17" t="n">
        <f aca="true">INDIRECT("ECSEARRAY!$G"&amp;($J34+1))</f>
        <v>85</v>
      </c>
      <c r="V34" s="17" t="n">
        <f aca="true">INDIRECT("ECSEARRAY!$F"&amp;($J34+181))</f>
        <v>2</v>
      </c>
      <c r="W34" s="17" t="n">
        <f aca="true">INDIRECT("ECSEARRAY!$G"&amp;($J34+181))</f>
        <v>57</v>
      </c>
      <c r="X34" s="17" t="n">
        <f aca="true">INDIRECT("ECSEARRAY!$F"&amp;($J34+361))</f>
        <v>3</v>
      </c>
      <c r="Y34" s="17" t="n">
        <f aca="true">INDIRECT("ECSEARRAY!$G"&amp;($J34+361))</f>
        <v>63</v>
      </c>
      <c r="Z34" s="17" t="n">
        <f aca="true">INDIRECT("ECSEARRAY!$F"&amp;($J34+541))</f>
        <v>4</v>
      </c>
      <c r="AA34" s="17" t="n">
        <f aca="true">INDIRECT("ECSEARRAY!$G"&amp;($J34+541))</f>
        <v>18</v>
      </c>
    </row>
    <row r="35" customFormat="false" ht="24.45" hidden="false" customHeight="false" outlineLevel="0" collapsed="false">
      <c r="A35" s="17" t="n">
        <v>34</v>
      </c>
      <c r="B35" s="17" t="s">
        <v>289</v>
      </c>
      <c r="C35" s="17" t="n">
        <f aca="true">INDIRECT("Baseboard!$C"&amp;($A35+65))</f>
        <v>1</v>
      </c>
      <c r="D35" s="17" t="n">
        <f aca="true">INDIRECT("Baseboard!$D"&amp;($A35+65))</f>
        <v>1</v>
      </c>
      <c r="E35" s="17" t="n">
        <f aca="true">INDIRECT("Baseboard!$E"&amp;($A35+65))</f>
        <v>34</v>
      </c>
      <c r="F35" s="17" t="str">
        <f aca="true">INDIRECT("FEB!$D"&amp;(40*($D35-1)+$E35+1))</f>
        <v>in24</v>
      </c>
      <c r="G35" s="17" t="n">
        <f aca="true">INDIRECT("FEB!$E"&amp;(40*($D35-1)+$E35+1))</f>
        <v>2</v>
      </c>
      <c r="H35" s="17" t="n">
        <f aca="true">INDIRECT("FEB!$F"&amp;(40*($D35-1)+$E35+1))</f>
        <v>3</v>
      </c>
      <c r="I35" s="17" t="n">
        <f aca="true">INDIRECT("FEB!$A"&amp;(40*($D35-1)+$E35+1))</f>
        <v>27</v>
      </c>
      <c r="J35" s="17" t="n">
        <f aca="true">INDIRECT("BackBoard!$C"&amp;(100*($C35-1)+$I35+1))</f>
        <v>67</v>
      </c>
      <c r="K35" s="17" t="n">
        <f aca="true">INDIRECT("ECSEARRAY!$C"&amp;($J35+1))</f>
        <v>0</v>
      </c>
      <c r="L35" s="17" t="str">
        <f aca="true">INDIRECT("ECSEARRAY!$D"&amp;($J35+1))</f>
        <v>E21</v>
      </c>
      <c r="M35" s="17" t="n">
        <f aca="true">INDIRECT("ECSEARRAY!$C"&amp;($J35+181))</f>
        <v>1</v>
      </c>
      <c r="N35" s="17" t="str">
        <f aca="true">INDIRECT("ECSEARRAY!$D"&amp;($J35+181))</f>
        <v>N21</v>
      </c>
      <c r="O35" s="17" t="n">
        <f aca="true">INDIRECT("ECSEARRAY!$C"&amp;($J35+361))</f>
        <v>1</v>
      </c>
      <c r="P35" s="17" t="str">
        <f aca="true">INDIRECT("ECSEARRAY!$D"&amp;($J35+361))</f>
        <v>D10</v>
      </c>
      <c r="Q35" s="17" t="n">
        <f aca="true">INDIRECT("ECSEARRAY!$C"&amp;($J35+541))</f>
        <v>2</v>
      </c>
      <c r="R35" s="17" t="str">
        <f aca="true">INDIRECT("ECSEARRAY!$D"&amp;($J35+541))</f>
        <v>D20</v>
      </c>
      <c r="S35" s="17"/>
      <c r="T35" s="17" t="n">
        <f aca="true">INDIRECT("ECSEARRAY!$F"&amp;($J35+1))</f>
        <v>0</v>
      </c>
      <c r="U35" s="17" t="n">
        <f aca="true">INDIRECT("ECSEARRAY!$G"&amp;($J35+1))</f>
        <v>18</v>
      </c>
      <c r="V35" s="17" t="n">
        <f aca="true">INDIRECT("ECSEARRAY!$F"&amp;($J35+181))</f>
        <v>2</v>
      </c>
      <c r="W35" s="17" t="n">
        <f aca="true">INDIRECT("ECSEARRAY!$G"&amp;($J35+181))</f>
        <v>77</v>
      </c>
      <c r="X35" s="17" t="n">
        <f aca="true">INDIRECT("ECSEARRAY!$F"&amp;($J35+361))</f>
        <v>3</v>
      </c>
      <c r="Y35" s="17" t="n">
        <f aca="true">INDIRECT("ECSEARRAY!$G"&amp;($J35+361))</f>
        <v>73</v>
      </c>
      <c r="Z35" s="17" t="n">
        <f aca="true">INDIRECT("ECSEARRAY!$F"&amp;($J35+541))</f>
        <v>4</v>
      </c>
      <c r="AA35" s="17" t="n">
        <f aca="true">INDIRECT("ECSEARRAY!$G"&amp;($J35+541))</f>
        <v>20</v>
      </c>
    </row>
    <row r="36" customFormat="false" ht="24.45" hidden="false" customHeight="false" outlineLevel="0" collapsed="false">
      <c r="A36" s="17" t="n">
        <v>35</v>
      </c>
      <c r="B36" s="17" t="s">
        <v>289</v>
      </c>
      <c r="C36" s="17" t="n">
        <f aca="true">INDIRECT("Baseboard!$C"&amp;($A36+65))</f>
        <v>1</v>
      </c>
      <c r="D36" s="17" t="n">
        <f aca="true">INDIRECT("Baseboard!$D"&amp;($A36+65))</f>
        <v>1</v>
      </c>
      <c r="E36" s="17" t="n">
        <f aca="true">INDIRECT("Baseboard!$E"&amp;($A36+65))</f>
        <v>30</v>
      </c>
      <c r="F36" s="17" t="str">
        <f aca="true">INDIRECT("FEB!$D"&amp;(40*($D36-1)+$E36+1))</f>
        <v>in20</v>
      </c>
      <c r="G36" s="17" t="n">
        <f aca="true">INDIRECT("FEB!$E"&amp;(40*($D36-1)+$E36+1))</f>
        <v>2</v>
      </c>
      <c r="H36" s="17" t="n">
        <f aca="true">INDIRECT("FEB!$F"&amp;(40*($D36-1)+$E36+1))</f>
        <v>5</v>
      </c>
      <c r="I36" s="17" t="n">
        <f aca="true">INDIRECT("FEB!$A"&amp;(40*($D36-1)+$E36+1))</f>
        <v>23</v>
      </c>
      <c r="J36" s="17" t="n">
        <f aca="true">INDIRECT("BackBoard!$C"&amp;(100*($C36-1)+$I36+1))</f>
        <v>55</v>
      </c>
      <c r="K36" s="17" t="n">
        <f aca="true">INDIRECT("ECSEARRAY!$C"&amp;($J36+1))</f>
        <v>0</v>
      </c>
      <c r="L36" s="17" t="str">
        <f aca="true">INDIRECT("ECSEARRAY!$D"&amp;($J36+1))</f>
        <v>D20</v>
      </c>
      <c r="M36" s="17" t="n">
        <f aca="true">INDIRECT("ECSEARRAY!$C"&amp;($J36+181))</f>
        <v>1</v>
      </c>
      <c r="N36" s="17" t="str">
        <f aca="true">INDIRECT("ECSEARRAY!$D"&amp;($J36+181))</f>
        <v>L24</v>
      </c>
      <c r="O36" s="17" t="n">
        <f aca="true">INDIRECT("ECSEARRAY!$C"&amp;($J36+361))</f>
        <v>1</v>
      </c>
      <c r="P36" s="17" t="str">
        <f aca="true">INDIRECT("ECSEARRAY!$D"&amp;($J36+361))</f>
        <v>D8</v>
      </c>
      <c r="Q36" s="17" t="n">
        <f aca="true">INDIRECT("ECSEARRAY!$C"&amp;($J36+541))</f>
        <v>2</v>
      </c>
      <c r="R36" s="17" t="str">
        <f aca="true">INDIRECT("ECSEARRAY!$D"&amp;($J36+541))</f>
        <v>D18</v>
      </c>
      <c r="S36" s="17"/>
      <c r="T36" s="17" t="n">
        <f aca="true">INDIRECT("ECSEARRAY!$F"&amp;($J36+1))</f>
        <v>0</v>
      </c>
      <c r="U36" s="17" t="n">
        <f aca="true">INDIRECT("ECSEARRAY!$G"&amp;($J36+1))</f>
        <v>20</v>
      </c>
      <c r="V36" s="17" t="n">
        <f aca="true">INDIRECT("ECSEARRAY!$F"&amp;($J36+181))</f>
        <v>2</v>
      </c>
      <c r="W36" s="17" t="n">
        <f aca="true">INDIRECT("ECSEARRAY!$G"&amp;($J36+181))</f>
        <v>84</v>
      </c>
      <c r="X36" s="17" t="n">
        <f aca="true">INDIRECT("ECSEARRAY!$F"&amp;($J36+361))</f>
        <v>3</v>
      </c>
      <c r="Y36" s="17" t="n">
        <f aca="true">INDIRECT("ECSEARRAY!$G"&amp;($J36+361))</f>
        <v>76</v>
      </c>
      <c r="Z36" s="17" t="n">
        <f aca="true">INDIRECT("ECSEARRAY!$F"&amp;($J36+541))</f>
        <v>4</v>
      </c>
      <c r="AA36" s="17" t="n">
        <f aca="true">INDIRECT("ECSEARRAY!$G"&amp;($J36+541))</f>
        <v>24</v>
      </c>
    </row>
    <row r="37" customFormat="false" ht="24.45" hidden="false" customHeight="false" outlineLevel="0" collapsed="false">
      <c r="A37" s="17" t="n">
        <v>36</v>
      </c>
      <c r="B37" s="17" t="s">
        <v>289</v>
      </c>
      <c r="C37" s="17" t="n">
        <f aca="true">INDIRECT("Baseboard!$C"&amp;($A37+65))</f>
        <v>1</v>
      </c>
      <c r="D37" s="17" t="n">
        <f aca="true">INDIRECT("Baseboard!$D"&amp;($A37+65))</f>
        <v>1</v>
      </c>
      <c r="E37" s="17" t="n">
        <f aca="true">INDIRECT("Baseboard!$E"&amp;($A37+65))</f>
        <v>28</v>
      </c>
      <c r="F37" s="17" t="str">
        <f aca="true">INDIRECT("FEB!$D"&amp;(40*($D37-1)+$E37+1))</f>
        <v>in18</v>
      </c>
      <c r="G37" s="17" t="n">
        <f aca="true">INDIRECT("FEB!$E"&amp;(40*($D37-1)+$E37+1))</f>
        <v>2</v>
      </c>
      <c r="H37" s="17" t="n">
        <f aca="true">INDIRECT("FEB!$F"&amp;(40*($D37-1)+$E37+1))</f>
        <v>6</v>
      </c>
      <c r="I37" s="17" t="n">
        <f aca="true">INDIRECT("FEB!$A"&amp;(40*($D37-1)+$E37+1))</f>
        <v>21</v>
      </c>
      <c r="J37" s="17" t="n">
        <f aca="true">INDIRECT("BackBoard!$C"&amp;(100*($C37-1)+$I37+1))</f>
        <v>49</v>
      </c>
      <c r="K37" s="17" t="n">
        <f aca="true">INDIRECT("ECSEARRAY!$C"&amp;($J37+1))</f>
        <v>0</v>
      </c>
      <c r="L37" s="17" t="str">
        <f aca="true">INDIRECT("ECSEARRAY!$D"&amp;($J37+1))</f>
        <v>D19</v>
      </c>
      <c r="M37" s="17" t="n">
        <f aca="true">INDIRECT("ECSEARRAY!$C"&amp;($J37+181))</f>
        <v>1</v>
      </c>
      <c r="N37" s="17" t="str">
        <f aca="true">INDIRECT("ECSEARRAY!$D"&amp;($J37+181))</f>
        <v>L20</v>
      </c>
      <c r="O37" s="17" t="n">
        <f aca="true">INDIRECT("ECSEARRAY!$C"&amp;($J37+361))</f>
        <v>2</v>
      </c>
      <c r="P37" s="17" t="str">
        <f aca="true">INDIRECT("ECSEARRAY!$D"&amp;($J37+361))</f>
        <v>N16</v>
      </c>
      <c r="Q37" s="17" t="n">
        <f aca="true">INDIRECT("ECSEARRAY!$C"&amp;($J37+541))</f>
        <v>2</v>
      </c>
      <c r="R37" s="17" t="str">
        <f aca="true">INDIRECT("ECSEARRAY!$D"&amp;($J37+541))</f>
        <v>E17</v>
      </c>
      <c r="S37" s="17"/>
      <c r="T37" s="17" t="n">
        <f aca="true">INDIRECT("ECSEARRAY!$F"&amp;($J37+1))</f>
        <v>0</v>
      </c>
      <c r="U37" s="17" t="n">
        <f aca="true">INDIRECT("ECSEARRAY!$G"&amp;($J37+1))</f>
        <v>21</v>
      </c>
      <c r="V37" s="17" t="n">
        <f aca="true">INDIRECT("ECSEARRAY!$F"&amp;($J37+181))</f>
        <v>2</v>
      </c>
      <c r="W37" s="17" t="n">
        <f aca="true">INDIRECT("ECSEARRAY!$G"&amp;($J37+181))</f>
        <v>8</v>
      </c>
      <c r="X37" s="17" t="n">
        <f aca="true">INDIRECT("ECSEARRAY!$F"&amp;($J37+361))</f>
        <v>5</v>
      </c>
      <c r="Y37" s="17" t="n">
        <f aca="true">INDIRECT("ECSEARRAY!$G"&amp;($J37+361))</f>
        <v>14</v>
      </c>
      <c r="Z37" s="17" t="n">
        <f aca="true">INDIRECT("ECSEARRAY!$F"&amp;($J37+541))</f>
        <v>4</v>
      </c>
      <c r="AA37" s="17" t="n">
        <f aca="true">INDIRECT("ECSEARRAY!$G"&amp;($J37+541))</f>
        <v>26</v>
      </c>
    </row>
    <row r="38" customFormat="false" ht="24.45" hidden="false" customHeight="false" outlineLevel="0" collapsed="false">
      <c r="A38" s="17" t="n">
        <v>37</v>
      </c>
      <c r="B38" s="17" t="s">
        <v>289</v>
      </c>
      <c r="C38" s="17" t="n">
        <f aca="true">INDIRECT("Baseboard!$C"&amp;($A38+65))</f>
        <v>1</v>
      </c>
      <c r="D38" s="17" t="n">
        <f aca="true">INDIRECT("Baseboard!$D"&amp;($A38+65))</f>
        <v>1</v>
      </c>
      <c r="E38" s="17" t="n">
        <f aca="true">INDIRECT("Baseboard!$E"&amp;($A38+65))</f>
        <v>16</v>
      </c>
      <c r="F38" s="17" t="str">
        <f aca="true">INDIRECT("FEB!$D"&amp;(40*($D38-1)+$E38+1))</f>
        <v>in14</v>
      </c>
      <c r="G38" s="17" t="n">
        <f aca="true">INDIRECT("FEB!$E"&amp;(40*($D38-1)+$E38+1))</f>
        <v>0</v>
      </c>
      <c r="H38" s="17" t="n">
        <f aca="true">INDIRECT("FEB!$F"&amp;(40*($D38-1)+$E38+1))</f>
        <v>0</v>
      </c>
      <c r="I38" s="17" t="n">
        <f aca="true">INDIRECT("FEB!$A"&amp;(40*($D38-1)+$E38+1))</f>
        <v>17</v>
      </c>
      <c r="J38" s="17" t="n">
        <f aca="true">INDIRECT("BackBoard!$C"&amp;(100*($C38-1)+$I38+1))</f>
        <v>37</v>
      </c>
      <c r="K38" s="17" t="n">
        <f aca="true">INDIRECT("ECSEARRAY!$C"&amp;($J38+1))</f>
        <v>0</v>
      </c>
      <c r="L38" s="17" t="str">
        <f aca="true">INDIRECT("ECSEARRAY!$D"&amp;($J38+1))</f>
        <v>E17</v>
      </c>
      <c r="M38" s="17" t="n">
        <f aca="true">INDIRECT("ECSEARRAY!$C"&amp;($J38+181))</f>
        <v>1</v>
      </c>
      <c r="N38" s="17" t="str">
        <f aca="true">INDIRECT("ECSEARRAY!$D"&amp;($J38+181))</f>
        <v>K22</v>
      </c>
      <c r="O38" s="17" t="n">
        <f aca="true">INDIRECT("ECSEARRAY!$C"&amp;($J38+361))</f>
        <v>2</v>
      </c>
      <c r="P38" s="17" t="str">
        <f aca="true">INDIRECT("ECSEARRAY!$D"&amp;($J38+361))</f>
        <v>N17</v>
      </c>
      <c r="Q38" s="17" t="n">
        <f aca="true">INDIRECT("ECSEARRAY!$C"&amp;($J38+541))</f>
        <v>2</v>
      </c>
      <c r="R38" s="17" t="str">
        <f aca="true">INDIRECT("ECSEARRAY!$D"&amp;($J38+541))</f>
        <v>F14</v>
      </c>
      <c r="S38" s="17"/>
      <c r="T38" s="17" t="n">
        <f aca="true">INDIRECT("ECSEARRAY!$F"&amp;($J38+1))</f>
        <v>0</v>
      </c>
      <c r="U38" s="17" t="n">
        <f aca="true">INDIRECT("ECSEARRAY!$G"&amp;($J38+1))</f>
        <v>26</v>
      </c>
      <c r="V38" s="17" t="n">
        <f aca="true">INDIRECT("ECSEARRAY!$F"&amp;($J38+181))</f>
        <v>2</v>
      </c>
      <c r="W38" s="17" t="n">
        <f aca="true">INDIRECT("ECSEARRAY!$G"&amp;($J38+181))</f>
        <v>79</v>
      </c>
      <c r="X38" s="17" t="n">
        <f aca="true">INDIRECT("ECSEARRAY!$F"&amp;($J38+361))</f>
        <v>4</v>
      </c>
      <c r="Y38" s="17" t="n">
        <f aca="true">INDIRECT("ECSEARRAY!$G"&amp;($J38+361))</f>
        <v>60</v>
      </c>
      <c r="Z38" s="17" t="n">
        <f aca="true">INDIRECT("ECSEARRAY!$F"&amp;($J38+541))</f>
        <v>5</v>
      </c>
      <c r="AA38" s="17" t="n">
        <f aca="true">INDIRECT("ECSEARRAY!$G"&amp;($J38+541))</f>
        <v>70</v>
      </c>
    </row>
    <row r="39" customFormat="false" ht="24.45" hidden="false" customHeight="false" outlineLevel="0" collapsed="false">
      <c r="A39" s="17" t="n">
        <v>38</v>
      </c>
      <c r="B39" s="17" t="s">
        <v>289</v>
      </c>
      <c r="C39" s="17" t="n">
        <f aca="true">INDIRECT("Baseboard!$C"&amp;($A39+65))</f>
        <v>1</v>
      </c>
      <c r="D39" s="17" t="n">
        <f aca="true">INDIRECT("Baseboard!$D"&amp;($A39+65))</f>
        <v>1</v>
      </c>
      <c r="E39" s="17" t="n">
        <f aca="true">INDIRECT("Baseboard!$E"&amp;($A39+65))</f>
        <v>12</v>
      </c>
      <c r="F39" s="17" t="str">
        <f aca="true">INDIRECT("FEB!$D"&amp;(40*($D39-1)+$E39+1))</f>
        <v>in10</v>
      </c>
      <c r="G39" s="17" t="n">
        <f aca="true">INDIRECT("FEB!$E"&amp;(40*($D39-1)+$E39+1))</f>
        <v>0</v>
      </c>
      <c r="H39" s="17" t="n">
        <f aca="true">INDIRECT("FEB!$F"&amp;(40*($D39-1)+$E39+1))</f>
        <v>2</v>
      </c>
      <c r="I39" s="17" t="n">
        <f aca="true">INDIRECT("FEB!$A"&amp;(40*($D39-1)+$E39+1))</f>
        <v>13</v>
      </c>
      <c r="J39" s="17" t="n">
        <f aca="true">INDIRECT("BackBoard!$C"&amp;(100*($C39-1)+$I39+1))</f>
        <v>25</v>
      </c>
      <c r="K39" s="17" t="n">
        <f aca="true">INDIRECT("ECSEARRAY!$C"&amp;($J39+1))</f>
        <v>0</v>
      </c>
      <c r="L39" s="17" t="str">
        <f aca="true">INDIRECT("ECSEARRAY!$D"&amp;($J39+1))</f>
        <v>F14</v>
      </c>
      <c r="M39" s="17" t="n">
        <f aca="true">INDIRECT("ECSEARRAY!$C"&amp;($J39+181))</f>
        <v>1</v>
      </c>
      <c r="N39" s="17" t="str">
        <f aca="true">INDIRECT("ECSEARRAY!$D"&amp;($J39+181))</f>
        <v>H22</v>
      </c>
      <c r="O39" s="17" t="n">
        <f aca="true">INDIRECT("ECSEARRAY!$C"&amp;($J39+361))</f>
        <v>2</v>
      </c>
      <c r="P39" s="17" t="str">
        <f aca="true">INDIRECT("ECSEARRAY!$D"&amp;($J39+361))</f>
        <v>R20</v>
      </c>
      <c r="Q39" s="17" t="n">
        <f aca="true">INDIRECT("ECSEARRAY!$C"&amp;($J39+541))</f>
        <v>2</v>
      </c>
      <c r="R39" s="17" t="str">
        <f aca="true">INDIRECT("ECSEARRAY!$D"&amp;($J39+541))</f>
        <v>F13</v>
      </c>
      <c r="S39" s="17"/>
      <c r="T39" s="17" t="n">
        <f aca="true">INDIRECT("ECSEARRAY!$F"&amp;($J39+1))</f>
        <v>1</v>
      </c>
      <c r="U39" s="17" t="n">
        <f aca="true">INDIRECT("ECSEARRAY!$G"&amp;($J39+1))</f>
        <v>70</v>
      </c>
      <c r="V39" s="17" t="n">
        <f aca="true">INDIRECT("ECSEARRAY!$F"&amp;($J39+181))</f>
        <v>3</v>
      </c>
      <c r="W39" s="17" t="n">
        <f aca="true">INDIRECT("ECSEARRAY!$G"&amp;($J39+181))</f>
        <v>80</v>
      </c>
      <c r="X39" s="17" t="n">
        <f aca="true">INDIRECT("ECSEARRAY!$F"&amp;($J39+361))</f>
        <v>4</v>
      </c>
      <c r="Y39" s="17" t="n">
        <f aca="true">INDIRECT("ECSEARRAY!$G"&amp;($J39+361))</f>
        <v>68</v>
      </c>
      <c r="Z39" s="17" t="n">
        <f aca="true">INDIRECT("ECSEARRAY!$F"&amp;($J39+541))</f>
        <v>5</v>
      </c>
      <c r="AA39" s="17" t="n">
        <f aca="true">INDIRECT("ECSEARRAY!$G"&amp;($J39+541))</f>
        <v>69</v>
      </c>
    </row>
    <row r="40" customFormat="false" ht="24.45" hidden="false" customHeight="false" outlineLevel="0" collapsed="false">
      <c r="A40" s="17" t="n">
        <v>39</v>
      </c>
      <c r="B40" s="17" t="s">
        <v>289</v>
      </c>
      <c r="C40" s="17" t="n">
        <f aca="true">INDIRECT("Baseboard!$C"&amp;($A40+65))</f>
        <v>1</v>
      </c>
      <c r="D40" s="17" t="n">
        <f aca="true">INDIRECT("Baseboard!$D"&amp;($A40+65))</f>
        <v>1</v>
      </c>
      <c r="E40" s="17" t="n">
        <f aca="true">INDIRECT("Baseboard!$E"&amp;($A40+65))</f>
        <v>8</v>
      </c>
      <c r="F40" s="17" t="str">
        <f aca="true">INDIRECT("FEB!$D"&amp;(40*($D40-1)+$E40+1))</f>
        <v>in6</v>
      </c>
      <c r="G40" s="17" t="n">
        <f aca="true">INDIRECT("FEB!$E"&amp;(40*($D40-1)+$E40+1))</f>
        <v>0</v>
      </c>
      <c r="H40" s="17" t="n">
        <f aca="true">INDIRECT("FEB!$F"&amp;(40*($D40-1)+$E40+1))</f>
        <v>4</v>
      </c>
      <c r="I40" s="17" t="n">
        <f aca="true">INDIRECT("FEB!$A"&amp;(40*($D40-1)+$E40+1))</f>
        <v>9</v>
      </c>
      <c r="J40" s="17" t="n">
        <f aca="true">INDIRECT("BackBoard!$C"&amp;(100*($C40-1)+$I40+1))</f>
        <v>13</v>
      </c>
      <c r="K40" s="17" t="n">
        <f aca="true">INDIRECT("ECSEARRAY!$C"&amp;($J40+1))</f>
        <v>0</v>
      </c>
      <c r="L40" s="17" t="str">
        <f aca="true">INDIRECT("ECSEARRAY!$D"&amp;($J40+1))</f>
        <v>M16</v>
      </c>
      <c r="M40" s="17" t="n">
        <f aca="true">INDIRECT("ECSEARRAY!$C"&amp;($J40+181))</f>
        <v>1</v>
      </c>
      <c r="N40" s="17" t="str">
        <f aca="true">INDIRECT("ECSEARRAY!$D"&amp;($J40+181))</f>
        <v>M16</v>
      </c>
      <c r="O40" s="17" t="n">
        <f aca="true">INDIRECT("ECSEARRAY!$C"&amp;($J40+361))</f>
        <v>2</v>
      </c>
      <c r="P40" s="17" t="str">
        <f aca="true">INDIRECT("ECSEARRAY!$D"&amp;($J40+361))</f>
        <v>M16</v>
      </c>
      <c r="Q40" s="17" t="n">
        <f aca="true">INDIRECT("ECSEARRAY!$C"&amp;($J40+541))</f>
        <v>2</v>
      </c>
      <c r="R40" s="17" t="str">
        <f aca="true">INDIRECT("ECSEARRAY!$D"&amp;($J40+541))</f>
        <v>E12</v>
      </c>
      <c r="S40" s="17"/>
      <c r="T40" s="17" t="n">
        <f aca="true">INDIRECT("ECSEARRAY!$F"&amp;($J40+1))</f>
        <v>0</v>
      </c>
      <c r="U40" s="17" t="n">
        <f aca="true">INDIRECT("ECSEARRAY!$G"&amp;($J40+1))</f>
        <v>1</v>
      </c>
      <c r="V40" s="17" t="n">
        <f aca="true">INDIRECT("ECSEARRAY!$F"&amp;($J40+181))</f>
        <v>2</v>
      </c>
      <c r="W40" s="17" t="n">
        <f aca="true">INDIRECT("ECSEARRAY!$G"&amp;($J40+181))</f>
        <v>1</v>
      </c>
      <c r="X40" s="17" t="n">
        <f aca="true">INDIRECT("ECSEARRAY!$F"&amp;($J40+361))</f>
        <v>4</v>
      </c>
      <c r="Y40" s="17" t="n">
        <f aca="true">INDIRECT("ECSEARRAY!$G"&amp;($J40+361))</f>
        <v>1</v>
      </c>
      <c r="Z40" s="17" t="n">
        <f aca="true">INDIRECT("ECSEARRAY!$F"&amp;($J40+541))</f>
        <v>5</v>
      </c>
      <c r="AA40" s="17" t="n">
        <f aca="true">INDIRECT("ECSEARRAY!$G"&amp;($J40+541))</f>
        <v>63</v>
      </c>
    </row>
    <row r="41" customFormat="false" ht="24.45" hidden="false" customHeight="false" outlineLevel="0" collapsed="false">
      <c r="A41" s="17" t="n">
        <v>40</v>
      </c>
      <c r="B41" s="17" t="s">
        <v>289</v>
      </c>
      <c r="C41" s="17" t="n">
        <f aca="true">INDIRECT("Baseboard!$C"&amp;($A41+65))</f>
        <v>1</v>
      </c>
      <c r="D41" s="17" t="n">
        <f aca="true">INDIRECT("Baseboard!$D"&amp;($A41+65))</f>
        <v>1</v>
      </c>
      <c r="E41" s="17" t="n">
        <f aca="true">INDIRECT("Baseboard!$E"&amp;($A41+65))</f>
        <v>4</v>
      </c>
      <c r="F41" s="17" t="str">
        <f aca="true">INDIRECT("FEB!$D"&amp;(40*($D41-1)+$E41+1))</f>
        <v>in2</v>
      </c>
      <c r="G41" s="17" t="n">
        <f aca="true">INDIRECT("FEB!$E"&amp;(40*($D41-1)+$E41+1))</f>
        <v>0</v>
      </c>
      <c r="H41" s="17" t="n">
        <f aca="true">INDIRECT("FEB!$F"&amp;(40*($D41-1)+$E41+1))</f>
        <v>6</v>
      </c>
      <c r="I41" s="17" t="n">
        <f aca="true">INDIRECT("FEB!$A"&amp;(40*($D41-1)+$E41+1))</f>
        <v>5</v>
      </c>
      <c r="J41" s="17" t="n">
        <f aca="true">INDIRECT("BackBoard!$C"&amp;(100*($C41-1)+$I41+1))</f>
        <v>1</v>
      </c>
      <c r="K41" s="17" t="n">
        <f aca="true">INDIRECT("ECSEARRAY!$C"&amp;($J41+1))</f>
        <v>0</v>
      </c>
      <c r="L41" s="17" t="str">
        <f aca="true">INDIRECT("ECSEARRAY!$D"&amp;($J41+1))</f>
        <v>L17</v>
      </c>
      <c r="M41" s="17" t="n">
        <f aca="true">INDIRECT("ECSEARRAY!$C"&amp;($J41+181))</f>
        <v>1</v>
      </c>
      <c r="N41" s="17" t="str">
        <f aca="true">INDIRECT("ECSEARRAY!$D"&amp;($J41+181))</f>
        <v>J16</v>
      </c>
      <c r="O41" s="17" t="n">
        <f aca="true">INDIRECT("ECSEARRAY!$C"&amp;($J41+361))</f>
        <v>2</v>
      </c>
      <c r="P41" s="17" t="str">
        <f aca="true">INDIRECT("ECSEARRAY!$D"&amp;($J41+361))</f>
        <v>J16</v>
      </c>
      <c r="Q41" s="17" t="n">
        <f aca="true">INDIRECT("ECSEARRAY!$C"&amp;($J41+541))</f>
        <v>2</v>
      </c>
      <c r="R41" s="17" t="str">
        <f aca="true">INDIRECT("ECSEARRAY!$D"&amp;($J41+541))</f>
        <v>F8</v>
      </c>
      <c r="S41" s="17"/>
      <c r="T41" s="17" t="n">
        <f aca="true">INDIRECT("ECSEARRAY!$F"&amp;($J41+1))</f>
        <v>0</v>
      </c>
      <c r="U41" s="17" t="n">
        <f aca="true">INDIRECT("ECSEARRAY!$G"&amp;($J41+1))</f>
        <v>3</v>
      </c>
      <c r="V41" s="17" t="n">
        <f aca="true">INDIRECT("ECSEARRAY!$F"&amp;($J41+181))</f>
        <v>2</v>
      </c>
      <c r="W41" s="17" t="n">
        <f aca="true">INDIRECT("ECSEARRAY!$G"&amp;($J41+181))</f>
        <v>32</v>
      </c>
      <c r="X41" s="17" t="n">
        <f aca="true">INDIRECT("ECSEARRAY!$F"&amp;($J41+361))</f>
        <v>4</v>
      </c>
      <c r="Y41" s="17" t="n">
        <f aca="true">INDIRECT("ECSEARRAY!$G"&amp;($J41+361))</f>
        <v>32</v>
      </c>
      <c r="Z41" s="17" t="n">
        <f aca="true">INDIRECT("ECSEARRAY!$F"&amp;($J41+541))</f>
        <v>5</v>
      </c>
      <c r="AA41" s="17" t="n">
        <f aca="true">INDIRECT("ECSEARRAY!$G"&amp;($J41+541))</f>
        <v>77</v>
      </c>
    </row>
    <row r="42" customFormat="false" ht="24.45" hidden="false" customHeight="false" outlineLevel="0" collapsed="false">
      <c r="A42" s="17" t="n">
        <v>41</v>
      </c>
      <c r="B42" s="17" t="s">
        <v>289</v>
      </c>
      <c r="C42" s="17" t="n">
        <f aca="true">INDIRECT("Baseboard!$C"&amp;($A42+65))</f>
        <v>1</v>
      </c>
      <c r="D42" s="17" t="n">
        <f aca="true">INDIRECT("Baseboard!$D"&amp;($A42+65))</f>
        <v>1</v>
      </c>
      <c r="E42" s="17" t="n">
        <f aca="true">INDIRECT("Baseboard!$E"&amp;($A42+65))</f>
        <v>40</v>
      </c>
      <c r="F42" s="17" t="str">
        <f aca="true">INDIRECT("FEB!$D"&amp;(40*($D42-1)+$E42+1))</f>
        <v>in30</v>
      </c>
      <c r="G42" s="17" t="n">
        <f aca="true">INDIRECT("FEB!$E"&amp;(40*($D42-1)+$E42+1))</f>
        <v>2</v>
      </c>
      <c r="H42" s="17" t="n">
        <f aca="true">INDIRECT("FEB!$F"&amp;(40*($D42-1)+$E42+1))</f>
        <v>0</v>
      </c>
      <c r="I42" s="17" t="n">
        <f aca="true">INDIRECT("FEB!$A"&amp;(40*($D42-1)+$E42+1))</f>
        <v>33</v>
      </c>
      <c r="J42" s="17" t="n">
        <f aca="true">INDIRECT("BackBoard!$C"&amp;(100*($C42-1)+$I42+1))</f>
        <v>85</v>
      </c>
      <c r="K42" s="17" t="n">
        <f aca="true">INDIRECT("ECSEARRAY!$C"&amp;($J42+1))</f>
        <v>0</v>
      </c>
      <c r="L42" s="17" t="str">
        <f aca="true">INDIRECT("ECSEARRAY!$D"&amp;($J42+1))</f>
        <v>G24</v>
      </c>
      <c r="M42" s="17" t="n">
        <f aca="true">INDIRECT("ECSEARRAY!$C"&amp;($J42+181))</f>
        <v>1</v>
      </c>
      <c r="N42" s="17" t="str">
        <f aca="true">INDIRECT("ECSEARRAY!$D"&amp;($J42+181))</f>
        <v>P20</v>
      </c>
      <c r="O42" s="17" t="n">
        <f aca="true">INDIRECT("ECSEARRAY!$C"&amp;($J42+361))</f>
        <v>1</v>
      </c>
      <c r="P42" s="17" t="str">
        <f aca="true">INDIRECT("ECSEARRAY!$D"&amp;($J42+361))</f>
        <v>E13</v>
      </c>
      <c r="Q42" s="17" t="n">
        <f aca="true">INDIRECT("ECSEARRAY!$C"&amp;($J42+541))</f>
        <v>2</v>
      </c>
      <c r="R42" s="17" t="str">
        <f aca="true">INDIRECT("ECSEARRAY!$D"&amp;($J42+541))</f>
        <v>E23</v>
      </c>
      <c r="S42" s="17"/>
      <c r="T42" s="17" t="n">
        <f aca="true">INDIRECT("ECSEARRAY!$F"&amp;($J42+1))</f>
        <v>1</v>
      </c>
      <c r="U42" s="17" t="n">
        <f aca="true">INDIRECT("ECSEARRAY!$G"&amp;($J42+1))</f>
        <v>84</v>
      </c>
      <c r="V42" s="17" t="n">
        <f aca="true">INDIRECT("ECSEARRAY!$F"&amp;($J42+181))</f>
        <v>2</v>
      </c>
      <c r="W42" s="17" t="n">
        <f aca="true">INDIRECT("ECSEARRAY!$G"&amp;($J42+181))</f>
        <v>82</v>
      </c>
      <c r="X42" s="17" t="n">
        <f aca="true">INDIRECT("ECSEARRAY!$F"&amp;($J42+361))</f>
        <v>3</v>
      </c>
      <c r="Y42" s="17" t="n">
        <f aca="true">INDIRECT("ECSEARRAY!$G"&amp;($J42+361))</f>
        <v>64</v>
      </c>
      <c r="Z42" s="17" t="n">
        <f aca="true">INDIRECT("ECSEARRAY!$F"&amp;($J42+541))</f>
        <v>5</v>
      </c>
      <c r="AA42" s="17" t="n">
        <f aca="true">INDIRECT("ECSEARRAY!$G"&amp;($J42+541))</f>
        <v>60</v>
      </c>
    </row>
    <row r="43" customFormat="false" ht="24.45" hidden="false" customHeight="false" outlineLevel="0" collapsed="false">
      <c r="A43" s="17" t="n">
        <v>42</v>
      </c>
      <c r="B43" s="17" t="s">
        <v>289</v>
      </c>
      <c r="C43" s="17" t="n">
        <f aca="true">INDIRECT("Baseboard!$C"&amp;($A43+65))</f>
        <v>1</v>
      </c>
      <c r="D43" s="17" t="n">
        <f aca="true">INDIRECT("Baseboard!$D"&amp;($A43+65))</f>
        <v>1</v>
      </c>
      <c r="E43" s="17" t="n">
        <f aca="true">INDIRECT("Baseboard!$E"&amp;($A43+65))</f>
        <v>36</v>
      </c>
      <c r="F43" s="17" t="str">
        <f aca="true">INDIRECT("FEB!$D"&amp;(40*($D43-1)+$E43+1))</f>
        <v>in26</v>
      </c>
      <c r="G43" s="17" t="n">
        <f aca="true">INDIRECT("FEB!$E"&amp;(40*($D43-1)+$E43+1))</f>
        <v>2</v>
      </c>
      <c r="H43" s="17" t="n">
        <f aca="true">INDIRECT("FEB!$F"&amp;(40*($D43-1)+$E43+1))</f>
        <v>2</v>
      </c>
      <c r="I43" s="17" t="n">
        <f aca="true">INDIRECT("FEB!$A"&amp;(40*($D43-1)+$E43+1))</f>
        <v>29</v>
      </c>
      <c r="J43" s="17" t="n">
        <f aca="true">INDIRECT("BackBoard!$C"&amp;(100*($C43-1)+$I43+1))</f>
        <v>73</v>
      </c>
      <c r="K43" s="17" t="n">
        <f aca="true">INDIRECT("ECSEARRAY!$C"&amp;($J43+1))</f>
        <v>0</v>
      </c>
      <c r="L43" s="17" t="str">
        <f aca="true">INDIRECT("ECSEARRAY!$D"&amp;($J43+1))</f>
        <v>E23</v>
      </c>
      <c r="M43" s="17" t="n">
        <f aca="true">INDIRECT("ECSEARRAY!$C"&amp;($J43+181))</f>
        <v>1</v>
      </c>
      <c r="N43" s="17" t="str">
        <f aca="true">INDIRECT("ECSEARRAY!$D"&amp;($J43+181))</f>
        <v>M19</v>
      </c>
      <c r="O43" s="17" t="n">
        <f aca="true">INDIRECT("ECSEARRAY!$C"&amp;($J43+361))</f>
        <v>1</v>
      </c>
      <c r="P43" s="17" t="str">
        <f aca="true">INDIRECT("ECSEARRAY!$D"&amp;($J43+361))</f>
        <v>D11</v>
      </c>
      <c r="Q43" s="17" t="n">
        <f aca="true">INDIRECT("ECSEARRAY!$C"&amp;($J43+541))</f>
        <v>2</v>
      </c>
      <c r="R43" s="17" t="str">
        <f aca="true">INDIRECT("ECSEARRAY!$D"&amp;($J43+541))</f>
        <v>G17</v>
      </c>
      <c r="S43" s="17"/>
      <c r="T43" s="17" t="n">
        <f aca="true">INDIRECT("ECSEARRAY!$F"&amp;($J43+1))</f>
        <v>1</v>
      </c>
      <c r="U43" s="17" t="n">
        <f aca="true">INDIRECT("ECSEARRAY!$G"&amp;($J43+1))</f>
        <v>60</v>
      </c>
      <c r="V43" s="17" t="n">
        <f aca="true">INDIRECT("ECSEARRAY!$F"&amp;($J43+181))</f>
        <v>2</v>
      </c>
      <c r="W43" s="17" t="n">
        <f aca="true">INDIRECT("ECSEARRAY!$G"&amp;($J43+181))</f>
        <v>56</v>
      </c>
      <c r="X43" s="17" t="n">
        <f aca="true">INDIRECT("ECSEARRAY!$F"&amp;($J43+361))</f>
        <v>3</v>
      </c>
      <c r="Y43" s="17" t="n">
        <f aca="true">INDIRECT("ECSEARRAY!$G"&amp;($J43+361))</f>
        <v>71</v>
      </c>
      <c r="Z43" s="17" t="n">
        <f aca="true">INDIRECT("ECSEARRAY!$F"&amp;($J43+541))</f>
        <v>4</v>
      </c>
      <c r="AA43" s="17" t="n">
        <f aca="true">INDIRECT("ECSEARRAY!$G"&amp;($J43+541))</f>
        <v>29</v>
      </c>
    </row>
    <row r="44" customFormat="false" ht="24.45" hidden="false" customHeight="false" outlineLevel="0" collapsed="false">
      <c r="A44" s="17" t="n">
        <v>43</v>
      </c>
      <c r="B44" s="17" t="s">
        <v>289</v>
      </c>
      <c r="C44" s="17" t="n">
        <f aca="true">INDIRECT("Baseboard!$C"&amp;($A44+65))</f>
        <v>1</v>
      </c>
      <c r="D44" s="17" t="n">
        <f aca="true">INDIRECT("Baseboard!$D"&amp;($A44+65))</f>
        <v>1</v>
      </c>
      <c r="E44" s="17" t="n">
        <f aca="true">INDIRECT("Baseboard!$E"&amp;($A44+65))</f>
        <v>32</v>
      </c>
      <c r="F44" s="17" t="str">
        <f aca="true">INDIRECT("FEB!$D"&amp;(40*($D44-1)+$E44+1))</f>
        <v>in22</v>
      </c>
      <c r="G44" s="17" t="n">
        <f aca="true">INDIRECT("FEB!$E"&amp;(40*($D44-1)+$E44+1))</f>
        <v>2</v>
      </c>
      <c r="H44" s="17" t="n">
        <f aca="true">INDIRECT("FEB!$F"&amp;(40*($D44-1)+$E44+1))</f>
        <v>4</v>
      </c>
      <c r="I44" s="17" t="n">
        <f aca="true">INDIRECT("FEB!$A"&amp;(40*($D44-1)+$E44+1))</f>
        <v>25</v>
      </c>
      <c r="J44" s="17" t="n">
        <f aca="true">INDIRECT("BackBoard!$C"&amp;(100*($C44-1)+$I44+1))</f>
        <v>61</v>
      </c>
      <c r="K44" s="17" t="n">
        <f aca="true">INDIRECT("ECSEARRAY!$C"&amp;($J44+1))</f>
        <v>0</v>
      </c>
      <c r="L44" s="17" t="str">
        <f aca="true">INDIRECT("ECSEARRAY!$D"&amp;($J44+1))</f>
        <v>G17</v>
      </c>
      <c r="M44" s="17" t="n">
        <f aca="true">INDIRECT("ECSEARRAY!$C"&amp;($J44+181))</f>
        <v>1</v>
      </c>
      <c r="N44" s="17" t="str">
        <f aca="true">INDIRECT("ECSEARRAY!$D"&amp;($J44+181))</f>
        <v>M24</v>
      </c>
      <c r="O44" s="17" t="n">
        <f aca="true">INDIRECT("ECSEARRAY!$C"&amp;($J44+361))</f>
        <v>1</v>
      </c>
      <c r="P44" s="17" t="str">
        <f aca="true">INDIRECT("ECSEARRAY!$D"&amp;($J44+361))</f>
        <v>F9</v>
      </c>
      <c r="Q44" s="17" t="n">
        <f aca="true">INDIRECT("ECSEARRAY!$C"&amp;($J44+541))</f>
        <v>2</v>
      </c>
      <c r="R44" s="17" t="str">
        <f aca="true">INDIRECT("ECSEARRAY!$D"&amp;($J44+541))</f>
        <v>D19</v>
      </c>
      <c r="S44" s="17"/>
      <c r="T44" s="17" t="n">
        <f aca="true">INDIRECT("ECSEARRAY!$F"&amp;($J44+1))</f>
        <v>0</v>
      </c>
      <c r="U44" s="17" t="n">
        <f aca="true">INDIRECT("ECSEARRAY!$G"&amp;($J44+1))</f>
        <v>29</v>
      </c>
      <c r="V44" s="17" t="n">
        <f aca="true">INDIRECT("ECSEARRAY!$F"&amp;($J44+181))</f>
        <v>2</v>
      </c>
      <c r="W44" s="17" t="n">
        <f aca="true">INDIRECT("ECSEARRAY!$G"&amp;($J44+181))</f>
        <v>85</v>
      </c>
      <c r="X44" s="17" t="n">
        <f aca="true">INDIRECT("ECSEARRAY!$F"&amp;($J44+361))</f>
        <v>3</v>
      </c>
      <c r="Y44" s="17" t="n">
        <f aca="true">INDIRECT("ECSEARRAY!$G"&amp;($J44+361))</f>
        <v>78</v>
      </c>
      <c r="Z44" s="17" t="n">
        <f aca="true">INDIRECT("ECSEARRAY!$F"&amp;($J44+541))</f>
        <v>4</v>
      </c>
      <c r="AA44" s="17" t="n">
        <f aca="true">INDIRECT("ECSEARRAY!$G"&amp;($J44+541))</f>
        <v>21</v>
      </c>
    </row>
    <row r="45" customFormat="false" ht="24.45" hidden="false" customHeight="false" outlineLevel="0" collapsed="false">
      <c r="A45" s="17" t="n">
        <v>44</v>
      </c>
      <c r="B45" s="17" t="s">
        <v>289</v>
      </c>
      <c r="C45" s="17" t="n">
        <f aca="true">INDIRECT("Baseboard!$C"&amp;($A45+65))</f>
        <v>1</v>
      </c>
      <c r="D45" s="17" t="n">
        <f aca="true">INDIRECT("Baseboard!$D"&amp;($A45+65))</f>
        <v>1</v>
      </c>
      <c r="E45" s="17" t="n">
        <f aca="true">INDIRECT("Baseboard!$E"&amp;($A45+65))</f>
        <v>26</v>
      </c>
      <c r="F45" s="17" t="str">
        <f aca="true">INDIRECT("FEB!$D"&amp;(40*($D45-1)+$E45+1))</f>
        <v>in16</v>
      </c>
      <c r="G45" s="17" t="n">
        <f aca="true">INDIRECT("FEB!$E"&amp;(40*($D45-1)+$E45+1))</f>
        <v>2</v>
      </c>
      <c r="H45" s="17" t="n">
        <f aca="true">INDIRECT("FEB!$F"&amp;(40*($D45-1)+$E45+1))</f>
        <v>7</v>
      </c>
      <c r="I45" s="17" t="n">
        <f aca="true">INDIRECT("FEB!$A"&amp;(40*($D45-1)+$E45+1))</f>
        <v>19</v>
      </c>
      <c r="J45" s="17" t="n">
        <f aca="true">INDIRECT("BackBoard!$C"&amp;(100*($C45-1)+$I45+1))</f>
        <v>43</v>
      </c>
      <c r="K45" s="17" t="n">
        <f aca="true">INDIRECT("ECSEARRAY!$C"&amp;($J45+1))</f>
        <v>0</v>
      </c>
      <c r="L45" s="17" t="str">
        <f aca="true">INDIRECT("ECSEARRAY!$D"&amp;($J45+1))</f>
        <v>D18</v>
      </c>
      <c r="M45" s="17" t="n">
        <f aca="true">INDIRECT("ECSEARRAY!$C"&amp;($J45+181))</f>
        <v>1</v>
      </c>
      <c r="N45" s="17" t="str">
        <f aca="true">INDIRECT("ECSEARRAY!$D"&amp;($J45+181))</f>
        <v>K21</v>
      </c>
      <c r="O45" s="17" t="n">
        <f aca="true">INDIRECT("ECSEARRAY!$C"&amp;($J45+361))</f>
        <v>2</v>
      </c>
      <c r="P45" s="17" t="str">
        <f aca="true">INDIRECT("ECSEARRAY!$D"&amp;($J45+361))</f>
        <v>P16</v>
      </c>
      <c r="Q45" s="17" t="n">
        <f aca="true">INDIRECT("ECSEARRAY!$C"&amp;($J45+541))</f>
        <v>2</v>
      </c>
      <c r="R45" s="17" t="str">
        <f aca="true">INDIRECT("ECSEARRAY!$D"&amp;($J45+541))</f>
        <v>F15</v>
      </c>
      <c r="S45" s="17"/>
      <c r="T45" s="17" t="n">
        <f aca="true">INDIRECT("ECSEARRAY!$F"&amp;($J45+1))</f>
        <v>0</v>
      </c>
      <c r="U45" s="17" t="n">
        <f aca="true">INDIRECT("ECSEARRAY!$G"&amp;($J45+1))</f>
        <v>24</v>
      </c>
      <c r="V45" s="17" t="n">
        <f aca="true">INDIRECT("ECSEARRAY!$F"&amp;($J45+181))</f>
        <v>2</v>
      </c>
      <c r="W45" s="17" t="n">
        <f aca="true">INDIRECT("ECSEARRAY!$G"&amp;($J45+181))</f>
        <v>14</v>
      </c>
      <c r="X45" s="17" t="n">
        <f aca="true">INDIRECT("ECSEARRAY!$F"&amp;($J45+361))</f>
        <v>4</v>
      </c>
      <c r="Y45" s="17" t="n">
        <f aca="true">INDIRECT("ECSEARRAY!$G"&amp;($J45+361))</f>
        <v>61</v>
      </c>
      <c r="Z45" s="17" t="n">
        <f aca="true">INDIRECT("ECSEARRAY!$F"&amp;($J45+541))</f>
        <v>4</v>
      </c>
      <c r="AA45" s="17" t="n">
        <f aca="true">INDIRECT("ECSEARRAY!$G"&amp;($J45+541))</f>
        <v>34</v>
      </c>
    </row>
    <row r="46" customFormat="false" ht="24.45" hidden="false" customHeight="false" outlineLevel="0" collapsed="false">
      <c r="A46" s="17" t="n">
        <v>45</v>
      </c>
      <c r="B46" s="17" t="s">
        <v>289</v>
      </c>
      <c r="C46" s="17" t="n">
        <f aca="true">INDIRECT("Baseboard!$C"&amp;($A46+65))</f>
        <v>1</v>
      </c>
      <c r="D46" s="17" t="n">
        <f aca="true">INDIRECT("Baseboard!$D"&amp;($A46+65))</f>
        <v>1</v>
      </c>
      <c r="E46" s="17" t="n">
        <f aca="true">INDIRECT("Baseboard!$E"&amp;($A46+65))</f>
        <v>14</v>
      </c>
      <c r="F46" s="17" t="str">
        <f aca="true">INDIRECT("FEB!$D"&amp;(40*($D46-1)+$E46+1))</f>
        <v>in12</v>
      </c>
      <c r="G46" s="17" t="n">
        <f aca="true">INDIRECT("FEB!$E"&amp;(40*($D46-1)+$E46+1))</f>
        <v>0</v>
      </c>
      <c r="H46" s="17" t="n">
        <f aca="true">INDIRECT("FEB!$F"&amp;(40*($D46-1)+$E46+1))</f>
        <v>1</v>
      </c>
      <c r="I46" s="17" t="n">
        <f aca="true">INDIRECT("FEB!$A"&amp;(40*($D46-1)+$E46+1))</f>
        <v>15</v>
      </c>
      <c r="J46" s="17" t="n">
        <f aca="true">INDIRECT("BackBoard!$C"&amp;(100*($C46-1)+$I46+1))</f>
        <v>31</v>
      </c>
      <c r="K46" s="17" t="n">
        <f aca="true">INDIRECT("ECSEARRAY!$C"&amp;($J46+1))</f>
        <v>0</v>
      </c>
      <c r="L46" s="17" t="str">
        <f aca="true">INDIRECT("ECSEARRAY!$D"&amp;($J46+1))</f>
        <v>F15</v>
      </c>
      <c r="M46" s="17" t="n">
        <f aca="true">INDIRECT("ECSEARRAY!$C"&amp;($J46+181))</f>
        <v>1</v>
      </c>
      <c r="N46" s="17" t="str">
        <f aca="true">INDIRECT("ECSEARRAY!$D"&amp;($J46+181))</f>
        <v>K18</v>
      </c>
      <c r="O46" s="17" t="n">
        <f aca="true">INDIRECT("ECSEARRAY!$C"&amp;($J46+361))</f>
        <v>2</v>
      </c>
      <c r="P46" s="17" t="str">
        <f aca="true">INDIRECT("ECSEARRAY!$D"&amp;($J46+361))</f>
        <v>P18</v>
      </c>
      <c r="Q46" s="17" t="n">
        <f aca="true">INDIRECT("ECSEARRAY!$C"&amp;($J46+541))</f>
        <v>2</v>
      </c>
      <c r="R46" s="17" t="str">
        <f aca="true">INDIRECT("ECSEARRAY!$D"&amp;($J46+541))</f>
        <v>G14</v>
      </c>
      <c r="S46" s="17"/>
      <c r="T46" s="17" t="n">
        <f aca="true">INDIRECT("ECSEARRAY!$F"&amp;($J46+1))</f>
        <v>0</v>
      </c>
      <c r="U46" s="17" t="n">
        <f aca="true">INDIRECT("ECSEARRAY!$G"&amp;($J46+1))</f>
        <v>34</v>
      </c>
      <c r="V46" s="17" t="n">
        <f aca="true">INDIRECT("ECSEARRAY!$F"&amp;($J46+181))</f>
        <v>2</v>
      </c>
      <c r="W46" s="17" t="n">
        <f aca="true">INDIRECT("ECSEARRAY!$G"&amp;($J46+181))</f>
        <v>2</v>
      </c>
      <c r="X46" s="17" t="n">
        <f aca="true">INDIRECT("ECSEARRAY!$F"&amp;($J46+361))</f>
        <v>4</v>
      </c>
      <c r="Y46" s="17" t="n">
        <f aca="true">INDIRECT("ECSEARRAY!$G"&amp;($J46+361))</f>
        <v>52</v>
      </c>
      <c r="Z46" s="17" t="n">
        <f aca="true">INDIRECT("ECSEARRAY!$F"&amp;($J46+541))</f>
        <v>5</v>
      </c>
      <c r="AA46" s="17" t="n">
        <f aca="true">INDIRECT("ECSEARRAY!$G"&amp;($J46+541))</f>
        <v>79</v>
      </c>
    </row>
    <row r="47" customFormat="false" ht="24.45" hidden="false" customHeight="false" outlineLevel="0" collapsed="false">
      <c r="A47" s="17" t="n">
        <v>46</v>
      </c>
      <c r="B47" s="17" t="s">
        <v>289</v>
      </c>
      <c r="C47" s="17" t="n">
        <f aca="true">INDIRECT("Baseboard!$C"&amp;($A47+65))</f>
        <v>1</v>
      </c>
      <c r="D47" s="17" t="n">
        <f aca="true">INDIRECT("Baseboard!$D"&amp;($A47+65))</f>
        <v>1</v>
      </c>
      <c r="E47" s="17" t="n">
        <f aca="true">INDIRECT("Baseboard!$E"&amp;($A47+65))</f>
        <v>10</v>
      </c>
      <c r="F47" s="17" t="str">
        <f aca="true">INDIRECT("FEB!$D"&amp;(40*($D47-1)+$E47+1))</f>
        <v>in8</v>
      </c>
      <c r="G47" s="17" t="n">
        <f aca="true">INDIRECT("FEB!$E"&amp;(40*($D47-1)+$E47+1))</f>
        <v>0</v>
      </c>
      <c r="H47" s="17" t="n">
        <f aca="true">INDIRECT("FEB!$F"&amp;(40*($D47-1)+$E47+1))</f>
        <v>3</v>
      </c>
      <c r="I47" s="17" t="n">
        <f aca="true">INDIRECT("FEB!$A"&amp;(40*($D47-1)+$E47+1))</f>
        <v>11</v>
      </c>
      <c r="J47" s="17" t="n">
        <f aca="true">INDIRECT("BackBoard!$C"&amp;(100*($C47-1)+$I47+1))</f>
        <v>19</v>
      </c>
      <c r="K47" s="17" t="n">
        <f aca="true">INDIRECT("ECSEARRAY!$C"&amp;($J47+1))</f>
        <v>0</v>
      </c>
      <c r="L47" s="17" t="str">
        <f aca="true">INDIRECT("ECSEARRAY!$D"&amp;($J47+1))</f>
        <v>G14</v>
      </c>
      <c r="M47" s="17" t="n">
        <f aca="true">INDIRECT("ECSEARRAY!$C"&amp;($J47+181))</f>
        <v>1</v>
      </c>
      <c r="N47" s="17" t="str">
        <f aca="true">INDIRECT("ECSEARRAY!$D"&amp;($J47+181))</f>
        <v>G24</v>
      </c>
      <c r="O47" s="17" t="n">
        <f aca="true">INDIRECT("ECSEARRAY!$C"&amp;($J47+361))</f>
        <v>2</v>
      </c>
      <c r="P47" s="17" t="str">
        <f aca="true">INDIRECT("ECSEARRAY!$D"&amp;($J47+361))</f>
        <v>P20</v>
      </c>
      <c r="Q47" s="17" t="n">
        <f aca="true">INDIRECT("ECSEARRAY!$C"&amp;($J47+541))</f>
        <v>2</v>
      </c>
      <c r="R47" s="17" t="str">
        <f aca="true">INDIRECT("ECSEARRAY!$D"&amp;($J47+541))</f>
        <v>E13</v>
      </c>
      <c r="S47" s="17"/>
      <c r="T47" s="17" t="n">
        <f aca="true">INDIRECT("ECSEARRAY!$F"&amp;($J47+1))</f>
        <v>1</v>
      </c>
      <c r="U47" s="17" t="n">
        <f aca="true">INDIRECT("ECSEARRAY!$G"&amp;($J47+1))</f>
        <v>79</v>
      </c>
      <c r="V47" s="17" t="n">
        <f aca="true">INDIRECT("ECSEARRAY!$F"&amp;($J47+181))</f>
        <v>3</v>
      </c>
      <c r="W47" s="17" t="n">
        <f aca="true">INDIRECT("ECSEARRAY!$G"&amp;($J47+181))</f>
        <v>84</v>
      </c>
      <c r="X47" s="17" t="n">
        <f aca="true">INDIRECT("ECSEARRAY!$F"&amp;($J47+361))</f>
        <v>4</v>
      </c>
      <c r="Y47" s="17" t="n">
        <f aca="true">INDIRECT("ECSEARRAY!$G"&amp;($J47+361))</f>
        <v>82</v>
      </c>
      <c r="Z47" s="17" t="n">
        <f aca="true">INDIRECT("ECSEARRAY!$F"&amp;($J47+541))</f>
        <v>5</v>
      </c>
      <c r="AA47" s="17" t="n">
        <f aca="true">INDIRECT("ECSEARRAY!$G"&amp;($J47+541))</f>
        <v>64</v>
      </c>
    </row>
    <row r="48" customFormat="false" ht="24.45" hidden="false" customHeight="false" outlineLevel="0" collapsed="false">
      <c r="A48" s="17" t="n">
        <v>47</v>
      </c>
      <c r="B48" s="17" t="s">
        <v>289</v>
      </c>
      <c r="C48" s="17" t="n">
        <f aca="true">INDIRECT("Baseboard!$C"&amp;($A48+65))</f>
        <v>1</v>
      </c>
      <c r="D48" s="17" t="n">
        <f aca="true">INDIRECT("Baseboard!$D"&amp;($A48+65))</f>
        <v>1</v>
      </c>
      <c r="E48" s="17" t="n">
        <f aca="true">INDIRECT("Baseboard!$E"&amp;($A48+65))</f>
        <v>6</v>
      </c>
      <c r="F48" s="17" t="str">
        <f aca="true">INDIRECT("FEB!$D"&amp;(40*($D48-1)+$E48+1))</f>
        <v>in4</v>
      </c>
      <c r="G48" s="17" t="n">
        <f aca="true">INDIRECT("FEB!$E"&amp;(40*($D48-1)+$E48+1))</f>
        <v>0</v>
      </c>
      <c r="H48" s="17" t="n">
        <f aca="true">INDIRECT("FEB!$F"&amp;(40*($D48-1)+$E48+1))</f>
        <v>5</v>
      </c>
      <c r="I48" s="17" t="n">
        <f aca="true">INDIRECT("FEB!$A"&amp;(40*($D48-1)+$E48+1))</f>
        <v>7</v>
      </c>
      <c r="J48" s="17" t="n">
        <f aca="true">INDIRECT("BackBoard!$C"&amp;(100*($C48-1)+$I48+1))</f>
        <v>7</v>
      </c>
      <c r="K48" s="17" t="n">
        <f aca="true">INDIRECT("ECSEARRAY!$C"&amp;($J48+1))</f>
        <v>0</v>
      </c>
      <c r="L48" s="17" t="str">
        <f aca="true">INDIRECT("ECSEARRAY!$D"&amp;($J48+1))</f>
        <v>M17</v>
      </c>
      <c r="M48" s="17" t="n">
        <f aca="true">INDIRECT("ECSEARRAY!$C"&amp;($J48+181))</f>
        <v>1</v>
      </c>
      <c r="N48" s="17" t="str">
        <f aca="true">INDIRECT("ECSEARRAY!$D"&amp;($J48+181))</f>
        <v>L19</v>
      </c>
      <c r="O48" s="17" t="n">
        <f aca="true">INDIRECT("ECSEARRAY!$C"&amp;($J48+361))</f>
        <v>2</v>
      </c>
      <c r="P48" s="17" t="str">
        <f aca="true">INDIRECT("ECSEARRAY!$D"&amp;($J48+361))</f>
        <v>L19</v>
      </c>
      <c r="Q48" s="17" t="n">
        <f aca="true">INDIRECT("ECSEARRAY!$C"&amp;($J48+541))</f>
        <v>2</v>
      </c>
      <c r="R48" s="17" t="str">
        <f aca="true">INDIRECT("ECSEARRAY!$D"&amp;($J48+541))</f>
        <v>D11</v>
      </c>
      <c r="S48" s="17"/>
      <c r="T48" s="17" t="n">
        <f aca="true">INDIRECT("ECSEARRAY!$F"&amp;($J48+1))</f>
        <v>0</v>
      </c>
      <c r="U48" s="17" t="n">
        <f aca="true">INDIRECT("ECSEARRAY!$G"&amp;($J48+1))</f>
        <v>5</v>
      </c>
      <c r="V48" s="17" t="n">
        <f aca="true">INDIRECT("ECSEARRAY!$F"&amp;($J48+181))</f>
        <v>2</v>
      </c>
      <c r="W48" s="17" t="n">
        <f aca="true">INDIRECT("ECSEARRAY!$G"&amp;($J48+181))</f>
        <v>9</v>
      </c>
      <c r="X48" s="17" t="n">
        <f aca="true">INDIRECT("ECSEARRAY!$F"&amp;($J48+361))</f>
        <v>4</v>
      </c>
      <c r="Y48" s="17" t="n">
        <f aca="true">INDIRECT("ECSEARRAY!$G"&amp;($J48+361))</f>
        <v>9</v>
      </c>
      <c r="Z48" s="17" t="n">
        <f aca="true">INDIRECT("ECSEARRAY!$F"&amp;($J48+541))</f>
        <v>5</v>
      </c>
      <c r="AA48" s="17" t="n">
        <f aca="true">INDIRECT("ECSEARRAY!$G"&amp;($J48+541))</f>
        <v>71</v>
      </c>
    </row>
    <row r="49" customFormat="false" ht="24.45" hidden="false" customHeight="false" outlineLevel="0" collapsed="false">
      <c r="A49" s="17" t="n">
        <v>48</v>
      </c>
      <c r="B49" s="17" t="s">
        <v>289</v>
      </c>
      <c r="C49" s="17" t="n">
        <f aca="true">INDIRECT("Baseboard!$C"&amp;($A49+65))</f>
        <v>1</v>
      </c>
      <c r="D49" s="17" t="n">
        <f aca="true">INDIRECT("Baseboard!$D"&amp;($A49+65))</f>
        <v>1</v>
      </c>
      <c r="E49" s="17" t="n">
        <f aca="true">INDIRECT("Baseboard!$E"&amp;($A49+65))</f>
        <v>2</v>
      </c>
      <c r="F49" s="17" t="str">
        <f aca="true">INDIRECT("FEB!$D"&amp;(40*($D49-1)+$E49+1))</f>
        <v>in0</v>
      </c>
      <c r="G49" s="17" t="n">
        <f aca="true">INDIRECT("FEB!$E"&amp;(40*($D49-1)+$E49+1))</f>
        <v>0</v>
      </c>
      <c r="H49" s="17" t="n">
        <f aca="true">INDIRECT("FEB!$F"&amp;(40*($D49-1)+$E49+1))</f>
        <v>7</v>
      </c>
      <c r="I49" s="17" t="n">
        <f aca="true">INDIRECT("FEB!$A"&amp;(40*($D49-1)+$E49+1))</f>
        <v>3</v>
      </c>
      <c r="J49" s="17" t="n">
        <f aca="true">INDIRECT("BackBoard!$C"&amp;(100*($C49-1)+$I49+1))</f>
        <v>9</v>
      </c>
      <c r="K49" s="17" t="n">
        <f aca="true">INDIRECT("ECSEARRAY!$C"&amp;($J49+1))</f>
        <v>0</v>
      </c>
      <c r="L49" s="17" t="str">
        <f aca="true">INDIRECT("ECSEARRAY!$D"&amp;($J49+1))</f>
        <v>L18</v>
      </c>
      <c r="M49" s="17" t="n">
        <f aca="true">INDIRECT("ECSEARRAY!$C"&amp;($J49+181))</f>
        <v>1</v>
      </c>
      <c r="N49" s="17" t="str">
        <f aca="true">INDIRECT("ECSEARRAY!$D"&amp;($J49+181))</f>
        <v>M17</v>
      </c>
      <c r="O49" s="17" t="n">
        <f aca="true">INDIRECT("ECSEARRAY!$C"&amp;($J49+361))</f>
        <v>2</v>
      </c>
      <c r="P49" s="17" t="str">
        <f aca="true">INDIRECT("ECSEARRAY!$D"&amp;($J49+361))</f>
        <v>M17</v>
      </c>
      <c r="Q49" s="17" t="n">
        <f aca="true">INDIRECT("ECSEARRAY!$C"&amp;($J49+541))</f>
        <v>2</v>
      </c>
      <c r="R49" s="17" t="str">
        <f aca="true">INDIRECT("ECSEARRAY!$D"&amp;($J49+541))</f>
        <v>F10</v>
      </c>
      <c r="S49" s="17"/>
      <c r="T49" s="17" t="n">
        <f aca="true">INDIRECT("ECSEARRAY!$F"&amp;($J49+1))</f>
        <v>0</v>
      </c>
      <c r="U49" s="17" t="n">
        <f aca="true">INDIRECT("ECSEARRAY!$G"&amp;($J49+1))</f>
        <v>4</v>
      </c>
      <c r="V49" s="17" t="n">
        <f aca="true">INDIRECT("ECSEARRAY!$F"&amp;($J49+181))</f>
        <v>2</v>
      </c>
      <c r="W49" s="17" t="n">
        <f aca="true">INDIRECT("ECSEARRAY!$G"&amp;($J49+181))</f>
        <v>5</v>
      </c>
      <c r="X49" s="17" t="n">
        <f aca="true">INDIRECT("ECSEARRAY!$F"&amp;($J49+361))</f>
        <v>4</v>
      </c>
      <c r="Y49" s="17" t="n">
        <f aca="true">INDIRECT("ECSEARRAY!$G"&amp;($J49+361))</f>
        <v>5</v>
      </c>
      <c r="Z49" s="17" t="n">
        <f aca="true">INDIRECT("ECSEARRAY!$F"&amp;($J49+541))</f>
        <v>5</v>
      </c>
      <c r="AA49" s="17" t="n">
        <f aca="true">INDIRECT("ECSEARRAY!$G"&amp;($J49+541))</f>
        <v>75</v>
      </c>
    </row>
    <row r="50" customFormat="false" ht="24.45" hidden="false" customHeight="false" outlineLevel="0" collapsed="false">
      <c r="A50" s="17" t="n">
        <v>49</v>
      </c>
      <c r="B50" s="17" t="s">
        <v>289</v>
      </c>
      <c r="C50" s="17" t="n">
        <f aca="true">INDIRECT("Baseboard!$C"&amp;($A50+65))</f>
        <v>1</v>
      </c>
      <c r="D50" s="17" t="n">
        <f aca="true">INDIRECT("Baseboard!$D"&amp;($A50+65))</f>
        <v>1</v>
      </c>
      <c r="E50" s="17" t="n">
        <f aca="true">INDIRECT("Baseboard!$E"&amp;($A50+65))</f>
        <v>37</v>
      </c>
      <c r="F50" s="17" t="str">
        <f aca="true">INDIRECT("FEB!$D"&amp;(40*($D50-1)+$E50+1))</f>
        <v>in29</v>
      </c>
      <c r="G50" s="17" t="n">
        <f aca="true">INDIRECT("FEB!$E"&amp;(40*($D50-1)+$E50+1))</f>
        <v>3</v>
      </c>
      <c r="H50" s="17" t="n">
        <f aca="true">INDIRECT("FEB!$F"&amp;(40*($D50-1)+$E50+1))</f>
        <v>6</v>
      </c>
      <c r="I50" s="17" t="n">
        <f aca="true">INDIRECT("FEB!$A"&amp;(40*($D50-1)+$E50+1))</f>
        <v>32</v>
      </c>
      <c r="J50" s="17" t="n">
        <f aca="true">INDIRECT("BackBoard!$C"&amp;(100*($C50-1)+$I50+1))</f>
        <v>80</v>
      </c>
      <c r="K50" s="17" t="n">
        <f aca="true">INDIRECT("ECSEARRAY!$C"&amp;($J50+1))</f>
        <v>0</v>
      </c>
      <c r="L50" s="17" t="str">
        <f aca="true">INDIRECT("ECSEARRAY!$D"&amp;($J50+1))</f>
        <v>K17</v>
      </c>
      <c r="M50" s="17" t="n">
        <f aca="true">INDIRECT("ECSEARRAY!$C"&amp;($J50+181))</f>
        <v>1</v>
      </c>
      <c r="N50" s="17" t="str">
        <f aca="true">INDIRECT("ECSEARRAY!$D"&amp;($J50+181))</f>
        <v>N19</v>
      </c>
      <c r="O50" s="17" t="n">
        <f aca="true">INDIRECT("ECSEARRAY!$C"&amp;($J50+361))</f>
        <v>1</v>
      </c>
      <c r="P50" s="17" t="str">
        <f aca="true">INDIRECT("ECSEARRAY!$D"&amp;($J50+361))</f>
        <v>E11</v>
      </c>
      <c r="Q50" s="17" t="n">
        <f aca="true">INDIRECT("ECSEARRAY!$C"&amp;($J50+541))</f>
        <v>2</v>
      </c>
      <c r="R50" s="17" t="str">
        <f aca="true">INDIRECT("ECSEARRAY!$D"&amp;($J50+541))</f>
        <v>G19</v>
      </c>
      <c r="S50" s="17"/>
      <c r="T50" s="17" t="n">
        <f aca="true">INDIRECT("ECSEARRAY!$F"&amp;($J50+1))</f>
        <v>0</v>
      </c>
      <c r="U50" s="17" t="n">
        <f aca="true">INDIRECT("ECSEARRAY!$G"&amp;($J50+1))</f>
        <v>6</v>
      </c>
      <c r="V50" s="17" t="n">
        <f aca="true">INDIRECT("ECSEARRAY!$F"&amp;($J50+181))</f>
        <v>3</v>
      </c>
      <c r="W50" s="17" t="n">
        <f aca="true">INDIRECT("ECSEARRAY!$G"&amp;($J50+181))</f>
        <v>1</v>
      </c>
      <c r="X50" s="17" t="n">
        <f aca="true">INDIRECT("ECSEARRAY!$F"&amp;($J50+361))</f>
        <v>3</v>
      </c>
      <c r="Y50" s="17" t="n">
        <f aca="true">INDIRECT("ECSEARRAY!$G"&amp;($J50+361))</f>
        <v>72</v>
      </c>
      <c r="Z50" s="17" t="n">
        <f aca="true">INDIRECT("ECSEARRAY!$F"&amp;($J50+541))</f>
        <v>4</v>
      </c>
      <c r="AA50" s="17" t="n">
        <f aca="true">INDIRECT("ECSEARRAY!$G"&amp;($J50+541))</f>
        <v>19</v>
      </c>
    </row>
    <row r="51" customFormat="false" ht="24.45" hidden="false" customHeight="false" outlineLevel="0" collapsed="false">
      <c r="A51" s="17" t="n">
        <v>50</v>
      </c>
      <c r="B51" s="17" t="s">
        <v>289</v>
      </c>
      <c r="C51" s="17" t="n">
        <f aca="true">INDIRECT("Baseboard!$C"&amp;($A51+65))</f>
        <v>1</v>
      </c>
      <c r="D51" s="17" t="n">
        <f aca="true">INDIRECT("Baseboard!$D"&amp;($A51+65))</f>
        <v>1</v>
      </c>
      <c r="E51" s="17" t="n">
        <f aca="true">INDIRECT("Baseboard!$E"&amp;($A51+65))</f>
        <v>33</v>
      </c>
      <c r="F51" s="17" t="str">
        <f aca="true">INDIRECT("FEB!$D"&amp;(40*($D51-1)+$E51+1))</f>
        <v>in25</v>
      </c>
      <c r="G51" s="17" t="n">
        <f aca="true">INDIRECT("FEB!$E"&amp;(40*($D51-1)+$E51+1))</f>
        <v>3</v>
      </c>
      <c r="H51" s="17" t="n">
        <f aca="true">INDIRECT("FEB!$F"&amp;(40*($D51-1)+$E51+1))</f>
        <v>4</v>
      </c>
      <c r="I51" s="17" t="n">
        <f aca="true">INDIRECT("FEB!$A"&amp;(40*($D51-1)+$E51+1))</f>
        <v>28</v>
      </c>
      <c r="J51" s="17" t="n">
        <f aca="true">INDIRECT("BackBoard!$C"&amp;(100*($C51-1)+$I51+1))</f>
        <v>68</v>
      </c>
      <c r="K51" s="17" t="n">
        <f aca="true">INDIRECT("ECSEARRAY!$C"&amp;($J51+1))</f>
        <v>0</v>
      </c>
      <c r="L51" s="17" t="str">
        <f aca="true">INDIRECT("ECSEARRAY!$D"&amp;($J51+1))</f>
        <v>G19</v>
      </c>
      <c r="M51" s="17" t="n">
        <f aca="true">INDIRECT("ECSEARRAY!$C"&amp;($J51+181))</f>
        <v>1</v>
      </c>
      <c r="N51" s="17" t="str">
        <f aca="true">INDIRECT("ECSEARRAY!$D"&amp;($J51+181))</f>
        <v>N22</v>
      </c>
      <c r="O51" s="17" t="n">
        <f aca="true">INDIRECT("ECSEARRAY!$C"&amp;($J51+361))</f>
        <v>1</v>
      </c>
      <c r="P51" s="17" t="str">
        <f aca="true">INDIRECT("ECSEARRAY!$D"&amp;($J51+361))</f>
        <v>E10</v>
      </c>
      <c r="Q51" s="17" t="n">
        <f aca="true">INDIRECT("ECSEARRAY!$C"&amp;($J51+541))</f>
        <v>2</v>
      </c>
      <c r="R51" s="17" t="str">
        <f aca="true">INDIRECT("ECSEARRAY!$D"&amp;($J51+541))</f>
        <v>F18</v>
      </c>
      <c r="S51" s="17"/>
      <c r="T51" s="17" t="n">
        <f aca="true">INDIRECT("ECSEARRAY!$F"&amp;($J51+1))</f>
        <v>0</v>
      </c>
      <c r="U51" s="17" t="n">
        <f aca="true">INDIRECT("ECSEARRAY!$G"&amp;($J51+1))</f>
        <v>19</v>
      </c>
      <c r="V51" s="17" t="n">
        <f aca="true">INDIRECT("ECSEARRAY!$F"&amp;($J51+181))</f>
        <v>2</v>
      </c>
      <c r="W51" s="17" t="n">
        <f aca="true">INDIRECT("ECSEARRAY!$G"&amp;($J51+181))</f>
        <v>76</v>
      </c>
      <c r="X51" s="17" t="n">
        <f aca="true">INDIRECT("ECSEARRAY!$F"&amp;($J51+361))</f>
        <v>3</v>
      </c>
      <c r="Y51" s="17" t="n">
        <f aca="true">INDIRECT("ECSEARRAY!$G"&amp;($J51+361))</f>
        <v>74</v>
      </c>
      <c r="Z51" s="17" t="n">
        <f aca="true">INDIRECT("ECSEARRAY!$F"&amp;($J51+541))</f>
        <v>4</v>
      </c>
      <c r="AA51" s="17" t="n">
        <f aca="true">INDIRECT("ECSEARRAY!$G"&amp;($J51+541))</f>
        <v>28</v>
      </c>
    </row>
    <row r="52" customFormat="false" ht="24.45" hidden="false" customHeight="false" outlineLevel="0" collapsed="false">
      <c r="A52" s="17" t="n">
        <v>51</v>
      </c>
      <c r="B52" s="17" t="s">
        <v>289</v>
      </c>
      <c r="C52" s="17" t="n">
        <f aca="true">INDIRECT("Baseboard!$C"&amp;($A52+65))</f>
        <v>1</v>
      </c>
      <c r="D52" s="17" t="n">
        <f aca="true">INDIRECT("Baseboard!$D"&amp;($A52+65))</f>
        <v>1</v>
      </c>
      <c r="E52" s="17" t="n">
        <f aca="true">INDIRECT("Baseboard!$E"&amp;($A52+65))</f>
        <v>29</v>
      </c>
      <c r="F52" s="17" t="str">
        <f aca="true">INDIRECT("FEB!$D"&amp;(40*($D52-1)+$E52+1))</f>
        <v>in21</v>
      </c>
      <c r="G52" s="17" t="n">
        <f aca="true">INDIRECT("FEB!$E"&amp;(40*($D52-1)+$E52+1))</f>
        <v>3</v>
      </c>
      <c r="H52" s="17" t="n">
        <f aca="true">INDIRECT("FEB!$F"&amp;(40*($D52-1)+$E52+1))</f>
        <v>2</v>
      </c>
      <c r="I52" s="17" t="n">
        <f aca="true">INDIRECT("FEB!$A"&amp;(40*($D52-1)+$E52+1))</f>
        <v>24</v>
      </c>
      <c r="J52" s="17" t="n">
        <f aca="true">INDIRECT("BackBoard!$C"&amp;(100*($C52-1)+$I52+1))</f>
        <v>56</v>
      </c>
      <c r="K52" s="17" t="n">
        <f aca="true">INDIRECT("ECSEARRAY!$C"&amp;($J52+1))</f>
        <v>0</v>
      </c>
      <c r="L52" s="17" t="str">
        <f aca="true">INDIRECT("ECSEARRAY!$D"&amp;($J52+1))</f>
        <v>F18</v>
      </c>
      <c r="M52" s="17" t="n">
        <f aca="true">INDIRECT("ECSEARRAY!$C"&amp;($J52+181))</f>
        <v>1</v>
      </c>
      <c r="N52" s="17" t="str">
        <f aca="true">INDIRECT("ECSEARRAY!$D"&amp;($J52+181))</f>
        <v>M21</v>
      </c>
      <c r="O52" s="17" t="n">
        <f aca="true">INDIRECT("ECSEARRAY!$C"&amp;($J52+361))</f>
        <v>1</v>
      </c>
      <c r="P52" s="17" t="str">
        <f aca="true">INDIRECT("ECSEARRAY!$D"&amp;($J52+361))</f>
        <v>A8</v>
      </c>
      <c r="Q52" s="17" t="n">
        <f aca="true">INDIRECT("ECSEARRAY!$C"&amp;($J52+541))</f>
        <v>2</v>
      </c>
      <c r="R52" s="17" t="str">
        <f aca="true">INDIRECT("ECSEARRAY!$D"&amp;($J52+541))</f>
        <v>C18</v>
      </c>
      <c r="S52" s="17"/>
      <c r="T52" s="17" t="n">
        <f aca="true">INDIRECT("ECSEARRAY!$F"&amp;($J52+1))</f>
        <v>0</v>
      </c>
      <c r="U52" s="17" t="n">
        <f aca="true">INDIRECT("ECSEARRAY!$G"&amp;($J52+1))</f>
        <v>28</v>
      </c>
      <c r="V52" s="17" t="n">
        <f aca="true">INDIRECT("ECSEARRAY!$F"&amp;($J52+181))</f>
        <v>2</v>
      </c>
      <c r="W52" s="17" t="n">
        <f aca="true">INDIRECT("ECSEARRAY!$G"&amp;($J52+181))</f>
        <v>81</v>
      </c>
      <c r="X52" s="17" t="n">
        <f aca="true">INDIRECT("ECSEARRAY!$F"&amp;($J52+361))</f>
        <v>2</v>
      </c>
      <c r="Y52" s="17" t="n">
        <f aca="true">INDIRECT("ECSEARRAY!$G"&amp;($J52+361))</f>
        <v>65</v>
      </c>
      <c r="Z52" s="17" t="n">
        <f aca="true">INDIRECT("ECSEARRAY!$F"&amp;($J52+541))</f>
        <v>4</v>
      </c>
      <c r="AA52" s="17" t="n">
        <f aca="true">INDIRECT("ECSEARRAY!$G"&amp;($J52+541))</f>
        <v>40</v>
      </c>
    </row>
    <row r="53" customFormat="false" ht="24.45" hidden="false" customHeight="false" outlineLevel="0" collapsed="false">
      <c r="A53" s="17" t="n">
        <v>52</v>
      </c>
      <c r="B53" s="17" t="s">
        <v>289</v>
      </c>
      <c r="C53" s="17" t="n">
        <f aca="true">INDIRECT("Baseboard!$C"&amp;($A53+65))</f>
        <v>1</v>
      </c>
      <c r="D53" s="17" t="n">
        <f aca="true">INDIRECT("Baseboard!$D"&amp;($A53+65))</f>
        <v>1</v>
      </c>
      <c r="E53" s="17" t="n">
        <f aca="true">INDIRECT("Baseboard!$E"&amp;($A53+65))</f>
        <v>25</v>
      </c>
      <c r="F53" s="17" t="str">
        <f aca="true">INDIRECT("FEB!$D"&amp;(40*($D53-1)+$E53+1))</f>
        <v>in17</v>
      </c>
      <c r="G53" s="17" t="n">
        <f aca="true">INDIRECT("FEB!$E"&amp;(40*($D53-1)+$E53+1))</f>
        <v>3</v>
      </c>
      <c r="H53" s="17" t="n">
        <f aca="true">INDIRECT("FEB!$F"&amp;(40*($D53-1)+$E53+1))</f>
        <v>0</v>
      </c>
      <c r="I53" s="17" t="n">
        <f aca="true">INDIRECT("FEB!$A"&amp;(40*($D53-1)+$E53+1))</f>
        <v>20</v>
      </c>
      <c r="J53" s="17" t="n">
        <f aca="true">INDIRECT("BackBoard!$C"&amp;(100*($C53-1)+$I53+1))</f>
        <v>44</v>
      </c>
      <c r="K53" s="17" t="n">
        <f aca="true">INDIRECT("ECSEARRAY!$C"&amp;($J53+1))</f>
        <v>0</v>
      </c>
      <c r="L53" s="17" t="str">
        <f aca="true">INDIRECT("ECSEARRAY!$D"&amp;($J53+1))</f>
        <v>C18</v>
      </c>
      <c r="M53" s="17" t="n">
        <f aca="true">INDIRECT("ECSEARRAY!$C"&amp;($J53+181))</f>
        <v>1</v>
      </c>
      <c r="N53" s="17" t="str">
        <f aca="true">INDIRECT("ECSEARRAY!$D"&amp;($J53+181))</f>
        <v>J20</v>
      </c>
      <c r="O53" s="17" t="n">
        <f aca="true">INDIRECT("ECSEARRAY!$C"&amp;($J53+361))</f>
        <v>2</v>
      </c>
      <c r="P53" s="17" t="str">
        <f aca="true">INDIRECT("ECSEARRAY!$D"&amp;($J53+361))</f>
        <v>R17</v>
      </c>
      <c r="Q53" s="17" t="n">
        <f aca="true">INDIRECT("ECSEARRAY!$C"&amp;($J53+541))</f>
        <v>2</v>
      </c>
      <c r="R53" s="17" t="str">
        <f aca="true">INDIRECT("ECSEARRAY!$D"&amp;($J53+541))</f>
        <v>E15</v>
      </c>
      <c r="S53" s="17"/>
      <c r="T53" s="17" t="n">
        <f aca="true">INDIRECT("ECSEARRAY!$F"&amp;($J53+1))</f>
        <v>0</v>
      </c>
      <c r="U53" s="17" t="n">
        <f aca="true">INDIRECT("ECSEARRAY!$G"&amp;($J53+1))</f>
        <v>40</v>
      </c>
      <c r="V53" s="17" t="n">
        <f aca="true">INDIRECT("ECSEARRAY!$F"&amp;($J53+181))</f>
        <v>2</v>
      </c>
      <c r="W53" s="17" t="n">
        <f aca="true">INDIRECT("ECSEARRAY!$G"&amp;($J53+181))</f>
        <v>12</v>
      </c>
      <c r="X53" s="17" t="n">
        <f aca="true">INDIRECT("ECSEARRAY!$F"&amp;($J53+361))</f>
        <v>4</v>
      </c>
      <c r="Y53" s="17" t="n">
        <f aca="true">INDIRECT("ECSEARRAY!$G"&amp;($J53+361))</f>
        <v>58</v>
      </c>
      <c r="Z53" s="17" t="n">
        <f aca="true">INDIRECT("ECSEARRAY!$F"&amp;($J53+541))</f>
        <v>4</v>
      </c>
      <c r="AA53" s="17" t="n">
        <f aca="true">INDIRECT("ECSEARRAY!$G"&amp;($J53+541))</f>
        <v>31</v>
      </c>
    </row>
    <row r="54" customFormat="false" ht="24.45" hidden="false" customHeight="false" outlineLevel="0" collapsed="false">
      <c r="A54" s="17" t="n">
        <v>53</v>
      </c>
      <c r="B54" s="17" t="s">
        <v>289</v>
      </c>
      <c r="C54" s="17" t="n">
        <f aca="true">INDIRECT("Baseboard!$C"&amp;($A54+65))</f>
        <v>1</v>
      </c>
      <c r="D54" s="17" t="n">
        <f aca="true">INDIRECT("Baseboard!$D"&amp;($A54+65))</f>
        <v>1</v>
      </c>
      <c r="E54" s="17" t="n">
        <f aca="true">INDIRECT("Baseboard!$E"&amp;($A54+65))</f>
        <v>15</v>
      </c>
      <c r="F54" s="17" t="str">
        <f aca="true">INDIRECT("FEB!$D"&amp;(40*($D54-1)+$E54+1))</f>
        <v>in15</v>
      </c>
      <c r="G54" s="17" t="n">
        <f aca="true">INDIRECT("FEB!$E"&amp;(40*($D54-1)+$E54+1))</f>
        <v>1</v>
      </c>
      <c r="H54" s="17" t="n">
        <f aca="true">INDIRECT("FEB!$F"&amp;(40*($D54-1)+$E54+1))</f>
        <v>7</v>
      </c>
      <c r="I54" s="17" t="n">
        <f aca="true">INDIRECT("FEB!$A"&amp;(40*($D54-1)+$E54+1))</f>
        <v>18</v>
      </c>
      <c r="J54" s="17" t="n">
        <f aca="true">INDIRECT("BackBoard!$C"&amp;(100*($C54-1)+$I54+1))</f>
        <v>38</v>
      </c>
      <c r="K54" s="17" t="n">
        <f aca="true">INDIRECT("ECSEARRAY!$C"&amp;($J54+1))</f>
        <v>0</v>
      </c>
      <c r="L54" s="17" t="str">
        <f aca="true">INDIRECT("ECSEARRAY!$D"&amp;($J54+1))</f>
        <v>E16</v>
      </c>
      <c r="M54" s="17" t="n">
        <f aca="true">INDIRECT("ECSEARRAY!$C"&amp;($J54+181))</f>
        <v>1</v>
      </c>
      <c r="N54" s="17" t="str">
        <f aca="true">INDIRECT("ECSEARRAY!$D"&amp;($J54+181))</f>
        <v>J21</v>
      </c>
      <c r="O54" s="17" t="n">
        <f aca="true">INDIRECT("ECSEARRAY!$C"&amp;($J54+361))</f>
        <v>2</v>
      </c>
      <c r="P54" s="17" t="str">
        <f aca="true">INDIRECT("ECSEARRAY!$D"&amp;($J54+361))</f>
        <v>R18</v>
      </c>
      <c r="Q54" s="17" t="n">
        <f aca="true">INDIRECT("ECSEARRAY!$C"&amp;($J54+541))</f>
        <v>2</v>
      </c>
      <c r="R54" s="17" t="str">
        <f aca="true">INDIRECT("ECSEARRAY!$D"&amp;($J54+541))</f>
        <v>D14</v>
      </c>
      <c r="S54" s="17"/>
      <c r="T54" s="17" t="n">
        <f aca="true">INDIRECT("ECSEARRAY!$F"&amp;($J54+1))</f>
        <v>0</v>
      </c>
      <c r="U54" s="17" t="n">
        <f aca="true">INDIRECT("ECSEARRAY!$G"&amp;($J54+1))</f>
        <v>30</v>
      </c>
      <c r="V54" s="17" t="n">
        <f aca="true">INDIRECT("ECSEARRAY!$F"&amp;($J54+181))</f>
        <v>3</v>
      </c>
      <c r="W54" s="17" t="n">
        <f aca="true">INDIRECT("ECSEARRAY!$G"&amp;($J54+181))</f>
        <v>81</v>
      </c>
      <c r="X54" s="17" t="n">
        <f aca="true">INDIRECT("ECSEARRAY!$F"&amp;($J54+361))</f>
        <v>4</v>
      </c>
      <c r="Y54" s="17" t="n">
        <f aca="true">INDIRECT("ECSEARRAY!$G"&amp;($J54+361))</f>
        <v>53</v>
      </c>
      <c r="Z54" s="17" t="n">
        <f aca="true">INDIRECT("ECSEARRAY!$F"&amp;($J54+541))</f>
        <v>5</v>
      </c>
      <c r="AA54" s="17" t="n">
        <f aca="true">INDIRECT("ECSEARRAY!$G"&amp;($J54+541))</f>
        <v>66</v>
      </c>
    </row>
    <row r="55" customFormat="false" ht="24.45" hidden="false" customHeight="false" outlineLevel="0" collapsed="false">
      <c r="A55" s="17" t="n">
        <v>54</v>
      </c>
      <c r="B55" s="17" t="s">
        <v>289</v>
      </c>
      <c r="C55" s="17" t="n">
        <f aca="true">INDIRECT("Baseboard!$C"&amp;($A55+65))</f>
        <v>1</v>
      </c>
      <c r="D55" s="17" t="n">
        <f aca="true">INDIRECT("Baseboard!$D"&amp;($A55+65))</f>
        <v>1</v>
      </c>
      <c r="E55" s="17" t="n">
        <f aca="true">INDIRECT("Baseboard!$E"&amp;($A55+65))</f>
        <v>11</v>
      </c>
      <c r="F55" s="17" t="str">
        <f aca="true">INDIRECT("FEB!$D"&amp;(40*($D55-1)+$E55+1))</f>
        <v>in11</v>
      </c>
      <c r="G55" s="17" t="n">
        <f aca="true">INDIRECT("FEB!$E"&amp;(40*($D55-1)+$E55+1))</f>
        <v>1</v>
      </c>
      <c r="H55" s="17" t="n">
        <f aca="true">INDIRECT("FEB!$F"&amp;(40*($D55-1)+$E55+1))</f>
        <v>5</v>
      </c>
      <c r="I55" s="17" t="n">
        <f aca="true">INDIRECT("FEB!$A"&amp;(40*($D55-1)+$E55+1))</f>
        <v>14</v>
      </c>
      <c r="J55" s="17" t="n">
        <f aca="true">INDIRECT("BackBoard!$C"&amp;(100*($C55-1)+$I55+1))</f>
        <v>26</v>
      </c>
      <c r="K55" s="17" t="n">
        <f aca="true">INDIRECT("ECSEARRAY!$C"&amp;($J55+1))</f>
        <v>0</v>
      </c>
      <c r="L55" s="17" t="str">
        <f aca="true">INDIRECT("ECSEARRAY!$D"&amp;($J55+1))</f>
        <v>D14</v>
      </c>
      <c r="M55" s="17" t="n">
        <f aca="true">INDIRECT("ECSEARRAY!$C"&amp;($J55+181))</f>
        <v>1</v>
      </c>
      <c r="N55" s="17" t="str">
        <f aca="true">INDIRECT("ECSEARRAY!$D"&amp;($J55+181))</f>
        <v>J19</v>
      </c>
      <c r="O55" s="17" t="n">
        <f aca="true">INDIRECT("ECSEARRAY!$C"&amp;($J55+361))</f>
        <v>2</v>
      </c>
      <c r="P55" s="17" t="str">
        <f aca="true">INDIRECT("ECSEARRAY!$D"&amp;($J55+361))</f>
        <v>R21</v>
      </c>
      <c r="Q55" s="17" t="n">
        <f aca="true">INDIRECT("ECSEARRAY!$C"&amp;($J55+541))</f>
        <v>2</v>
      </c>
      <c r="R55" s="17" t="str">
        <f aca="true">INDIRECT("ECSEARRAY!$D"&amp;($J55+541))</f>
        <v>F12</v>
      </c>
      <c r="S55" s="17"/>
      <c r="T55" s="17" t="n">
        <f aca="true">INDIRECT("ECSEARRAY!$F"&amp;($J55+1))</f>
        <v>1</v>
      </c>
      <c r="U55" s="17" t="n">
        <f aca="true">INDIRECT("ECSEARRAY!$G"&amp;($J55+1))</f>
        <v>66</v>
      </c>
      <c r="V55" s="17" t="n">
        <f aca="true">INDIRECT("ECSEARRAY!$F"&amp;($J55+181))</f>
        <v>2</v>
      </c>
      <c r="W55" s="17" t="n">
        <f aca="true">INDIRECT("ECSEARRAY!$G"&amp;($J55+181))</f>
        <v>10</v>
      </c>
      <c r="X55" s="17" t="n">
        <f aca="true">INDIRECT("ECSEARRAY!$F"&amp;($J55+361))</f>
        <v>4</v>
      </c>
      <c r="Y55" s="17" t="n">
        <f aca="true">INDIRECT("ECSEARRAY!$G"&amp;($J55+361))</f>
        <v>75</v>
      </c>
      <c r="Z55" s="17" t="n">
        <f aca="true">INDIRECT("ECSEARRAY!$F"&amp;($J55+541))</f>
        <v>5</v>
      </c>
      <c r="AA55" s="17" t="n">
        <f aca="true">INDIRECT("ECSEARRAY!$G"&amp;($J55+541))</f>
        <v>67</v>
      </c>
    </row>
    <row r="56" customFormat="false" ht="24.45" hidden="false" customHeight="false" outlineLevel="0" collapsed="false">
      <c r="A56" s="17" t="n">
        <v>55</v>
      </c>
      <c r="B56" s="17" t="s">
        <v>289</v>
      </c>
      <c r="C56" s="17" t="n">
        <f aca="true">INDIRECT("Baseboard!$C"&amp;($A56+65))</f>
        <v>1</v>
      </c>
      <c r="D56" s="17" t="n">
        <f aca="true">INDIRECT("Baseboard!$D"&amp;($A56+65))</f>
        <v>1</v>
      </c>
      <c r="E56" s="17" t="n">
        <f aca="true">INDIRECT("Baseboard!$E"&amp;($A56+65))</f>
        <v>7</v>
      </c>
      <c r="F56" s="17" t="str">
        <f aca="true">INDIRECT("FEB!$D"&amp;(40*($D56-1)+$E56+1))</f>
        <v>in7</v>
      </c>
      <c r="G56" s="17" t="n">
        <f aca="true">INDIRECT("FEB!$E"&amp;(40*($D56-1)+$E56+1))</f>
        <v>1</v>
      </c>
      <c r="H56" s="17" t="n">
        <f aca="true">INDIRECT("FEB!$F"&amp;(40*($D56-1)+$E56+1))</f>
        <v>3</v>
      </c>
      <c r="I56" s="17" t="n">
        <f aca="true">INDIRECT("FEB!$A"&amp;(40*($D56-1)+$E56+1))</f>
        <v>10</v>
      </c>
      <c r="J56" s="17" t="n">
        <f aca="true">INDIRECT("BackBoard!$C"&amp;(100*($C56-1)+$I56+1))</f>
        <v>14</v>
      </c>
      <c r="K56" s="17" t="n">
        <f aca="true">INDIRECT("ECSEARRAY!$C"&amp;($J56+1))</f>
        <v>0</v>
      </c>
      <c r="L56" s="17" t="str">
        <f aca="true">INDIRECT("ECSEARRAY!$D"&amp;($J56+1))</f>
        <v>K15</v>
      </c>
      <c r="M56" s="17" t="n">
        <f aca="true">INDIRECT("ECSEARRAY!$C"&amp;($J56+181))</f>
        <v>1</v>
      </c>
      <c r="N56" s="17" t="str">
        <f aca="true">INDIRECT("ECSEARRAY!$D"&amp;($J56+181))</f>
        <v>K15</v>
      </c>
      <c r="O56" s="17" t="n">
        <f aca="true">INDIRECT("ECSEARRAY!$C"&amp;($J56+361))</f>
        <v>2</v>
      </c>
      <c r="P56" s="17" t="str">
        <f aca="true">INDIRECT("ECSEARRAY!$D"&amp;($J56+361))</f>
        <v>K15</v>
      </c>
      <c r="Q56" s="17" t="n">
        <f aca="true">INDIRECT("ECSEARRAY!$C"&amp;($J56+541))</f>
        <v>2</v>
      </c>
      <c r="R56" s="17" t="str">
        <f aca="true">INDIRECT("ECSEARRAY!$D"&amp;($J56+541))</f>
        <v>E11</v>
      </c>
      <c r="S56" s="17"/>
      <c r="T56" s="17" t="n">
        <f aca="true">INDIRECT("ECSEARRAY!$F"&amp;($J56+1))</f>
        <v>0</v>
      </c>
      <c r="U56" s="17" t="n">
        <f aca="true">INDIRECT("ECSEARRAY!$G"&amp;($J56+1))</f>
        <v>50</v>
      </c>
      <c r="V56" s="17" t="n">
        <f aca="true">INDIRECT("ECSEARRAY!$F"&amp;($J56+181))</f>
        <v>2</v>
      </c>
      <c r="W56" s="17" t="n">
        <f aca="true">INDIRECT("ECSEARRAY!$G"&amp;($J56+181))</f>
        <v>50</v>
      </c>
      <c r="X56" s="17" t="n">
        <f aca="true">INDIRECT("ECSEARRAY!$F"&amp;($J56+361))</f>
        <v>4</v>
      </c>
      <c r="Y56" s="17" t="n">
        <f aca="true">INDIRECT("ECSEARRAY!$G"&amp;($J56+361))</f>
        <v>50</v>
      </c>
      <c r="Z56" s="17" t="n">
        <f aca="true">INDIRECT("ECSEARRAY!$F"&amp;($J56+541))</f>
        <v>5</v>
      </c>
      <c r="AA56" s="17" t="n">
        <f aca="true">INDIRECT("ECSEARRAY!$G"&amp;($J56+541))</f>
        <v>72</v>
      </c>
    </row>
    <row r="57" customFormat="false" ht="24.45" hidden="false" customHeight="false" outlineLevel="0" collapsed="false">
      <c r="A57" s="17" t="n">
        <v>56</v>
      </c>
      <c r="B57" s="17" t="s">
        <v>289</v>
      </c>
      <c r="C57" s="17" t="n">
        <f aca="true">INDIRECT("Baseboard!$C"&amp;($A57+65))</f>
        <v>1</v>
      </c>
      <c r="D57" s="17" t="n">
        <f aca="true">INDIRECT("Baseboard!$D"&amp;($A57+65))</f>
        <v>1</v>
      </c>
      <c r="E57" s="17" t="n">
        <f aca="true">INDIRECT("Baseboard!$E"&amp;($A57+65))</f>
        <v>3</v>
      </c>
      <c r="F57" s="17" t="str">
        <f aca="true">INDIRECT("FEB!$D"&amp;(40*($D57-1)+$E57+1))</f>
        <v>in3</v>
      </c>
      <c r="G57" s="17" t="n">
        <f aca="true">INDIRECT("FEB!$E"&amp;(40*($D57-1)+$E57+1))</f>
        <v>1</v>
      </c>
      <c r="H57" s="17" t="n">
        <f aca="true">INDIRECT("FEB!$F"&amp;(40*($D57-1)+$E57+1))</f>
        <v>1</v>
      </c>
      <c r="I57" s="17" t="n">
        <f aca="true">INDIRECT("FEB!$A"&amp;(40*($D57-1)+$E57+1))</f>
        <v>6</v>
      </c>
      <c r="J57" s="17" t="n">
        <f aca="true">INDIRECT("BackBoard!$C"&amp;(100*($C57-1)+$I57+1))</f>
        <v>2</v>
      </c>
      <c r="K57" s="17" t="n">
        <f aca="true">INDIRECT("ECSEARRAY!$C"&amp;($J57+1))</f>
        <v>0</v>
      </c>
      <c r="L57" s="17" t="str">
        <f aca="true">INDIRECT("ECSEARRAY!$D"&amp;($J57+1))</f>
        <v>J16</v>
      </c>
      <c r="M57" s="17" t="n">
        <f aca="true">INDIRECT("ECSEARRAY!$C"&amp;($J57+181))</f>
        <v>1</v>
      </c>
      <c r="N57" s="17" t="str">
        <f aca="true">INDIRECT("ECSEARRAY!$D"&amp;($J57+181))</f>
        <v>K16</v>
      </c>
      <c r="O57" s="17" t="n">
        <f aca="true">INDIRECT("ECSEARRAY!$C"&amp;($J57+361))</f>
        <v>2</v>
      </c>
      <c r="P57" s="17" t="str">
        <f aca="true">INDIRECT("ECSEARRAY!$D"&amp;($J57+361))</f>
        <v>K16</v>
      </c>
      <c r="Q57" s="17" t="n">
        <f aca="true">INDIRECT("ECSEARRAY!$C"&amp;($J57+541))</f>
        <v>2</v>
      </c>
      <c r="R57" s="17" t="str">
        <f aca="true">INDIRECT("ECSEARRAY!$D"&amp;($J57+541))</f>
        <v>F9</v>
      </c>
      <c r="S57" s="17"/>
      <c r="T57" s="17" t="n">
        <f aca="true">INDIRECT("ECSEARRAY!$F"&amp;($J57+1))</f>
        <v>0</v>
      </c>
      <c r="U57" s="17" t="n">
        <f aca="true">INDIRECT("ECSEARRAY!$G"&amp;($J57+1))</f>
        <v>32</v>
      </c>
      <c r="V57" s="17" t="n">
        <f aca="true">INDIRECT("ECSEARRAY!$F"&amp;($J57+181))</f>
        <v>2</v>
      </c>
      <c r="W57" s="17" t="n">
        <f aca="true">INDIRECT("ECSEARRAY!$G"&amp;($J57+181))</f>
        <v>7</v>
      </c>
      <c r="X57" s="17" t="n">
        <f aca="true">INDIRECT("ECSEARRAY!$F"&amp;($J57+361))</f>
        <v>4</v>
      </c>
      <c r="Y57" s="17" t="n">
        <f aca="true">INDIRECT("ECSEARRAY!$G"&amp;($J57+361))</f>
        <v>7</v>
      </c>
      <c r="Z57" s="17" t="n">
        <f aca="true">INDIRECT("ECSEARRAY!$F"&amp;($J57+541))</f>
        <v>5</v>
      </c>
      <c r="AA57" s="17" t="n">
        <f aca="true">INDIRECT("ECSEARRAY!$G"&amp;($J57+541))</f>
        <v>78</v>
      </c>
    </row>
    <row r="58" customFormat="false" ht="24.45" hidden="false" customHeight="false" outlineLevel="0" collapsed="false">
      <c r="A58" s="17" t="n">
        <v>57</v>
      </c>
      <c r="B58" s="17" t="s">
        <v>289</v>
      </c>
      <c r="C58" s="17" t="n">
        <f aca="true">INDIRECT("Baseboard!$C"&amp;($A58+65))</f>
        <v>1</v>
      </c>
      <c r="D58" s="17" t="n">
        <f aca="true">INDIRECT("Baseboard!$D"&amp;($A58+65))</f>
        <v>1</v>
      </c>
      <c r="E58" s="17" t="n">
        <f aca="true">INDIRECT("Baseboard!$E"&amp;($A58+65))</f>
        <v>39</v>
      </c>
      <c r="F58" s="17" t="str">
        <f aca="true">INDIRECT("FEB!$D"&amp;(40*($D58-1)+$E58+1))</f>
        <v>in31</v>
      </c>
      <c r="G58" s="17" t="n">
        <f aca="true">INDIRECT("FEB!$E"&amp;(40*($D58-1)+$E58+1))</f>
        <v>3</v>
      </c>
      <c r="H58" s="17" t="n">
        <f aca="true">INDIRECT("FEB!$F"&amp;(40*($D58-1)+$E58+1))</f>
        <v>7</v>
      </c>
      <c r="I58" s="17" t="n">
        <f aca="true">INDIRECT("FEB!$A"&amp;(40*($D58-1)+$E58+1))</f>
        <v>34</v>
      </c>
      <c r="J58" s="17" t="n">
        <f aca="true">INDIRECT("BackBoard!$C"&amp;(100*($C58-1)+$I58+1))</f>
        <v>86</v>
      </c>
      <c r="K58" s="17" t="n">
        <f aca="true">INDIRECT("ECSEARRAY!$C"&amp;($J58+1))</f>
        <v>0</v>
      </c>
      <c r="L58" s="17" t="str">
        <f aca="true">INDIRECT("ECSEARRAY!$D"&amp;($J58+1))</f>
        <v>J18</v>
      </c>
      <c r="M58" s="17" t="n">
        <f aca="true">INDIRECT("ECSEARRAY!$C"&amp;($J58+181))</f>
        <v>1</v>
      </c>
      <c r="N58" s="17" t="str">
        <f aca="true">INDIRECT("ECSEARRAY!$D"&amp;($J58+181))</f>
        <v>P21</v>
      </c>
      <c r="O58" s="17" t="n">
        <f aca="true">INDIRECT("ECSEARRAY!$C"&amp;($J58+361))</f>
        <v>1</v>
      </c>
      <c r="P58" s="17" t="str">
        <f aca="true">INDIRECT("ECSEARRAY!$D"&amp;($J58+361))</f>
        <v>D13</v>
      </c>
      <c r="Q58" s="17" t="n">
        <f aca="true">INDIRECT("ECSEARRAY!$C"&amp;($J58+541))</f>
        <v>2</v>
      </c>
      <c r="R58" s="17" t="str">
        <f aca="true">INDIRECT("ECSEARRAY!$D"&amp;($J58+541))</f>
        <v>E22</v>
      </c>
      <c r="S58" s="17"/>
      <c r="T58" s="17" t="n">
        <f aca="true">INDIRECT("ECSEARRAY!$F"&amp;($J58+1))</f>
        <v>0</v>
      </c>
      <c r="U58" s="17" t="n">
        <f aca="true">INDIRECT("ECSEARRAY!$G"&amp;($J58+1))</f>
        <v>11</v>
      </c>
      <c r="V58" s="17" t="n">
        <f aca="true">INDIRECT("ECSEARRAY!$F"&amp;($J58+181))</f>
        <v>2</v>
      </c>
      <c r="W58" s="17" t="n">
        <f aca="true">INDIRECT("ECSEARRAY!$G"&amp;($J58+181))</f>
        <v>74</v>
      </c>
      <c r="X58" s="17" t="n">
        <f aca="true">INDIRECT("ECSEARRAY!$F"&amp;($J58+361))</f>
        <v>3</v>
      </c>
      <c r="Y58" s="17" t="n">
        <f aca="true">INDIRECT("ECSEARRAY!$G"&amp;($J58+361))</f>
        <v>65</v>
      </c>
      <c r="Z58" s="17" t="n">
        <f aca="true">INDIRECT("ECSEARRAY!$F"&amp;($J58+541))</f>
        <v>4</v>
      </c>
      <c r="AA58" s="17" t="n">
        <f aca="true">INDIRECT("ECSEARRAY!$G"&amp;($J58+541))</f>
        <v>51</v>
      </c>
    </row>
    <row r="59" customFormat="false" ht="24.45" hidden="false" customHeight="false" outlineLevel="0" collapsed="false">
      <c r="A59" s="17" t="n">
        <v>58</v>
      </c>
      <c r="B59" s="17" t="s">
        <v>289</v>
      </c>
      <c r="C59" s="17" t="n">
        <f aca="true">INDIRECT("Baseboard!$C"&amp;($A59+65))</f>
        <v>1</v>
      </c>
      <c r="D59" s="17" t="n">
        <f aca="true">INDIRECT("Baseboard!$D"&amp;($A59+65))</f>
        <v>1</v>
      </c>
      <c r="E59" s="17" t="n">
        <f aca="true">INDIRECT("Baseboard!$E"&amp;($A59+65))</f>
        <v>35</v>
      </c>
      <c r="F59" s="17" t="str">
        <f aca="true">INDIRECT("FEB!$D"&amp;(40*($D59-1)+$E59+1))</f>
        <v>in27</v>
      </c>
      <c r="G59" s="17" t="n">
        <f aca="true">INDIRECT("FEB!$E"&amp;(40*($D59-1)+$E59+1))</f>
        <v>3</v>
      </c>
      <c r="H59" s="17" t="n">
        <f aca="true">INDIRECT("FEB!$F"&amp;(40*($D59-1)+$E59+1))</f>
        <v>5</v>
      </c>
      <c r="I59" s="17" t="n">
        <f aca="true">INDIRECT("FEB!$A"&amp;(40*($D59-1)+$E59+1))</f>
        <v>30</v>
      </c>
      <c r="J59" s="17" t="n">
        <f aca="true">INDIRECT("BackBoard!$C"&amp;(100*($C59-1)+$I59+1))</f>
        <v>74</v>
      </c>
      <c r="K59" s="17" t="n">
        <f aca="true">INDIRECT("ECSEARRAY!$C"&amp;($J59+1))</f>
        <v>0</v>
      </c>
      <c r="L59" s="17" t="str">
        <f aca="true">INDIRECT("ECSEARRAY!$D"&amp;($J59+1))</f>
        <v>E22</v>
      </c>
      <c r="M59" s="17" t="n">
        <f aca="true">INDIRECT("ECSEARRAY!$C"&amp;($J59+181))</f>
        <v>1</v>
      </c>
      <c r="N59" s="17" t="str">
        <f aca="true">INDIRECT("ECSEARRAY!$D"&amp;($J59+181))</f>
        <v>M20</v>
      </c>
      <c r="O59" s="17" t="n">
        <f aca="true">INDIRECT("ECSEARRAY!$C"&amp;($J59+361))</f>
        <v>1</v>
      </c>
      <c r="P59" s="17" t="str">
        <f aca="true">INDIRECT("ECSEARRAY!$D"&amp;($J59+361))</f>
        <v>F10</v>
      </c>
      <c r="Q59" s="17" t="n">
        <f aca="true">INDIRECT("ECSEARRAY!$C"&amp;($J59+541))</f>
        <v>2</v>
      </c>
      <c r="R59" s="17" t="str">
        <f aca="true">INDIRECT("ECSEARRAY!$D"&amp;($J59+541))</f>
        <v>F19</v>
      </c>
      <c r="S59" s="17"/>
      <c r="T59" s="17" t="n">
        <f aca="true">INDIRECT("ECSEARRAY!$F"&amp;($J59+1))</f>
        <v>0</v>
      </c>
      <c r="U59" s="17" t="n">
        <f aca="true">INDIRECT("ECSEARRAY!$G"&amp;($J59+1))</f>
        <v>51</v>
      </c>
      <c r="V59" s="17" t="n">
        <f aca="true">INDIRECT("ECSEARRAY!$F"&amp;($J59+181))</f>
        <v>3</v>
      </c>
      <c r="W59" s="17" t="n">
        <f aca="true">INDIRECT("ECSEARRAY!$G"&amp;($J59+181))</f>
        <v>0</v>
      </c>
      <c r="X59" s="17" t="n">
        <f aca="true">INDIRECT("ECSEARRAY!$F"&amp;($J59+361))</f>
        <v>3</v>
      </c>
      <c r="Y59" s="17" t="n">
        <f aca="true">INDIRECT("ECSEARRAY!$G"&amp;($J59+361))</f>
        <v>75</v>
      </c>
      <c r="Z59" s="17" t="n">
        <f aca="true">INDIRECT("ECSEARRAY!$F"&amp;($J59+541))</f>
        <v>4</v>
      </c>
      <c r="AA59" s="17" t="n">
        <f aca="true">INDIRECT("ECSEARRAY!$G"&amp;($J59+541))</f>
        <v>17</v>
      </c>
    </row>
    <row r="60" customFormat="false" ht="24.45" hidden="false" customHeight="false" outlineLevel="0" collapsed="false">
      <c r="A60" s="17" t="n">
        <v>59</v>
      </c>
      <c r="B60" s="17" t="s">
        <v>289</v>
      </c>
      <c r="C60" s="17" t="n">
        <f aca="true">INDIRECT("Baseboard!$C"&amp;($A60+65))</f>
        <v>1</v>
      </c>
      <c r="D60" s="17" t="n">
        <f aca="true">INDIRECT("Baseboard!$D"&amp;($A60+65))</f>
        <v>1</v>
      </c>
      <c r="E60" s="17" t="n">
        <f aca="true">INDIRECT("Baseboard!$E"&amp;($A60+65))</f>
        <v>31</v>
      </c>
      <c r="F60" s="17" t="str">
        <f aca="true">INDIRECT("FEB!$D"&amp;(40*($D60-1)+$E60+1))</f>
        <v>in23</v>
      </c>
      <c r="G60" s="17" t="n">
        <f aca="true">INDIRECT("FEB!$E"&amp;(40*($D60-1)+$E60+1))</f>
        <v>3</v>
      </c>
      <c r="H60" s="17" t="n">
        <f aca="true">INDIRECT("FEB!$F"&amp;(40*($D60-1)+$E60+1))</f>
        <v>3</v>
      </c>
      <c r="I60" s="17" t="n">
        <f aca="true">INDIRECT("FEB!$A"&amp;(40*($D60-1)+$E60+1))</f>
        <v>26</v>
      </c>
      <c r="J60" s="17" t="n">
        <f aca="true">INDIRECT("BackBoard!$C"&amp;(100*($C60-1)+$I60+1))</f>
        <v>62</v>
      </c>
      <c r="K60" s="17" t="n">
        <f aca="true">INDIRECT("ECSEARRAY!$C"&amp;($J60+1))</f>
        <v>0</v>
      </c>
      <c r="L60" s="17" t="str">
        <f aca="true">INDIRECT("ECSEARRAY!$D"&amp;($J60+1))</f>
        <v>F19</v>
      </c>
      <c r="M60" s="17" t="n">
        <f aca="true">INDIRECT("ECSEARRAY!$C"&amp;($J60+181))</f>
        <v>1</v>
      </c>
      <c r="N60" s="17" t="str">
        <f aca="true">INDIRECT("ECSEARRAY!$D"&amp;($J60+181))</f>
        <v>M22</v>
      </c>
      <c r="O60" s="17" t="n">
        <f aca="true">INDIRECT("ECSEARRAY!$C"&amp;($J60+361))</f>
        <v>1</v>
      </c>
      <c r="P60" s="17" t="str">
        <f aca="true">INDIRECT("ECSEARRAY!$D"&amp;($J60+361))</f>
        <v>F8</v>
      </c>
      <c r="Q60" s="17" t="n">
        <f aca="true">INDIRECT("ECSEARRAY!$C"&amp;($J60+541))</f>
        <v>2</v>
      </c>
      <c r="R60" s="17" t="str">
        <f aca="true">INDIRECT("ECSEARRAY!$D"&amp;($J60+541))</f>
        <v>E18</v>
      </c>
      <c r="S60" s="17"/>
      <c r="T60" s="17" t="n">
        <f aca="true">INDIRECT("ECSEARRAY!$F"&amp;($J60+1))</f>
        <v>0</v>
      </c>
      <c r="U60" s="17" t="n">
        <f aca="true">INDIRECT("ECSEARRAY!$G"&amp;($J60+1))</f>
        <v>17</v>
      </c>
      <c r="V60" s="17" t="n">
        <f aca="true">INDIRECT("ECSEARRAY!$F"&amp;($J60+181))</f>
        <v>2</v>
      </c>
      <c r="W60" s="17" t="n">
        <f aca="true">INDIRECT("ECSEARRAY!$G"&amp;($J60+181))</f>
        <v>80</v>
      </c>
      <c r="X60" s="17" t="n">
        <f aca="true">INDIRECT("ECSEARRAY!$F"&amp;($J60+361))</f>
        <v>3</v>
      </c>
      <c r="Y60" s="17" t="n">
        <f aca="true">INDIRECT("ECSEARRAY!$G"&amp;($J60+361))</f>
        <v>77</v>
      </c>
      <c r="Z60" s="17" t="n">
        <f aca="true">INDIRECT("ECSEARRAY!$F"&amp;($J60+541))</f>
        <v>4</v>
      </c>
      <c r="AA60" s="17" t="n">
        <f aca="true">INDIRECT("ECSEARRAY!$G"&amp;($J60+541))</f>
        <v>25</v>
      </c>
    </row>
    <row r="61" customFormat="false" ht="24.45" hidden="false" customHeight="false" outlineLevel="0" collapsed="false">
      <c r="A61" s="17" t="n">
        <v>60</v>
      </c>
      <c r="B61" s="17" t="s">
        <v>289</v>
      </c>
      <c r="C61" s="17" t="n">
        <f aca="true">INDIRECT("Baseboard!$C"&amp;($A61+65))</f>
        <v>1</v>
      </c>
      <c r="D61" s="17" t="n">
        <f aca="true">INDIRECT("Baseboard!$D"&amp;($A61+65))</f>
        <v>1</v>
      </c>
      <c r="E61" s="17" t="n">
        <f aca="true">INDIRECT("Baseboard!$E"&amp;($A61+65))</f>
        <v>27</v>
      </c>
      <c r="F61" s="17" t="str">
        <f aca="true">INDIRECT("FEB!$D"&amp;(40*($D61-1)+$E61+1))</f>
        <v>in19</v>
      </c>
      <c r="G61" s="17" t="n">
        <f aca="true">INDIRECT("FEB!$E"&amp;(40*($D61-1)+$E61+1))</f>
        <v>3</v>
      </c>
      <c r="H61" s="17" t="n">
        <f aca="true">INDIRECT("FEB!$F"&amp;(40*($D61-1)+$E61+1))</f>
        <v>1</v>
      </c>
      <c r="I61" s="17" t="n">
        <f aca="true">INDIRECT("FEB!$A"&amp;(40*($D61-1)+$E61+1))</f>
        <v>22</v>
      </c>
      <c r="J61" s="17" t="n">
        <f aca="true">INDIRECT("BackBoard!$C"&amp;(100*($C61-1)+$I61+1))</f>
        <v>50</v>
      </c>
      <c r="K61" s="17" t="n">
        <f aca="true">INDIRECT("ECSEARRAY!$C"&amp;($J61+1))</f>
        <v>0</v>
      </c>
      <c r="L61" s="17" t="str">
        <f aca="true">INDIRECT("ECSEARRAY!$D"&amp;($J61+1))</f>
        <v>E18</v>
      </c>
      <c r="M61" s="17" t="n">
        <f aca="true">INDIRECT("ECSEARRAY!$C"&amp;($J61+181))</f>
        <v>1</v>
      </c>
      <c r="N61" s="17" t="str">
        <f aca="true">INDIRECT("ECSEARRAY!$D"&amp;($J61+181))</f>
        <v>K20</v>
      </c>
      <c r="O61" s="17" t="n">
        <f aca="true">INDIRECT("ECSEARRAY!$C"&amp;($J61+361))</f>
        <v>2</v>
      </c>
      <c r="P61" s="17" t="str">
        <f aca="true">INDIRECT("ECSEARRAY!$D"&amp;($J61+361))</f>
        <v>R16</v>
      </c>
      <c r="Q61" s="17" t="n">
        <f aca="true">INDIRECT("ECSEARRAY!$C"&amp;($J61+541))</f>
        <v>2</v>
      </c>
      <c r="R61" s="17" t="str">
        <f aca="true">INDIRECT("ECSEARRAY!$D"&amp;($J61+541))</f>
        <v>E16</v>
      </c>
      <c r="S61" s="17"/>
      <c r="T61" s="17" t="n">
        <f aca="true">INDIRECT("ECSEARRAY!$F"&amp;($J61+1))</f>
        <v>0</v>
      </c>
      <c r="U61" s="17" t="n">
        <f aca="true">INDIRECT("ECSEARRAY!$G"&amp;($J61+1))</f>
        <v>25</v>
      </c>
      <c r="V61" s="17" t="n">
        <f aca="true">INDIRECT("ECSEARRAY!$F"&amp;($J61+181))</f>
        <v>2</v>
      </c>
      <c r="W61" s="17" t="n">
        <f aca="true">INDIRECT("ECSEARRAY!$G"&amp;($J61+181))</f>
        <v>13</v>
      </c>
      <c r="X61" s="17" t="n">
        <f aca="true">INDIRECT("ECSEARRAY!$F"&amp;($J61+361))</f>
        <v>4</v>
      </c>
      <c r="Y61" s="17" t="n">
        <f aca="true">INDIRECT("ECSEARRAY!$G"&amp;($J61+361))</f>
        <v>59</v>
      </c>
      <c r="Z61" s="17" t="n">
        <f aca="true">INDIRECT("ECSEARRAY!$F"&amp;($J61+541))</f>
        <v>4</v>
      </c>
      <c r="AA61" s="17" t="n">
        <f aca="true">INDIRECT("ECSEARRAY!$G"&amp;($J61+541))</f>
        <v>30</v>
      </c>
    </row>
    <row r="62" customFormat="false" ht="24.45" hidden="false" customHeight="false" outlineLevel="0" collapsed="false">
      <c r="A62" s="17" t="n">
        <v>61</v>
      </c>
      <c r="B62" s="17" t="s">
        <v>289</v>
      </c>
      <c r="C62" s="17" t="n">
        <f aca="true">INDIRECT("Baseboard!$C"&amp;($A62+65))</f>
        <v>1</v>
      </c>
      <c r="D62" s="17" t="n">
        <f aca="true">INDIRECT("Baseboard!$D"&amp;($A62+65))</f>
        <v>1</v>
      </c>
      <c r="E62" s="17" t="n">
        <f aca="true">INDIRECT("Baseboard!$E"&amp;($A62+65))</f>
        <v>13</v>
      </c>
      <c r="F62" s="17" t="str">
        <f aca="true">INDIRECT("FEB!$D"&amp;(40*($D62-1)+$E62+1))</f>
        <v>in13</v>
      </c>
      <c r="G62" s="17" t="n">
        <f aca="true">INDIRECT("FEB!$E"&amp;(40*($D62-1)+$E62+1))</f>
        <v>1</v>
      </c>
      <c r="H62" s="17" t="n">
        <f aca="true">INDIRECT("FEB!$F"&amp;(40*($D62-1)+$E62+1))</f>
        <v>6</v>
      </c>
      <c r="I62" s="17" t="n">
        <f aca="true">INDIRECT("FEB!$A"&amp;(40*($D62-1)+$E62+1))</f>
        <v>16</v>
      </c>
      <c r="J62" s="17" t="n">
        <f aca="true">INDIRECT("BackBoard!$C"&amp;(100*($C62-1)+$I62+1))</f>
        <v>32</v>
      </c>
      <c r="K62" s="17" t="n">
        <f aca="true">INDIRECT("ECSEARRAY!$C"&amp;($J62+1))</f>
        <v>0</v>
      </c>
      <c r="L62" s="17" t="str">
        <f aca="true">INDIRECT("ECSEARRAY!$D"&amp;($J62+1))</f>
        <v>E15</v>
      </c>
      <c r="M62" s="17" t="n">
        <f aca="true">INDIRECT("ECSEARRAY!$C"&amp;($J62+181))</f>
        <v>1</v>
      </c>
      <c r="N62" s="17" t="str">
        <f aca="true">INDIRECT("ECSEARRAY!$D"&amp;($J62+181))</f>
        <v>H21</v>
      </c>
      <c r="O62" s="17" t="n">
        <f aca="true">INDIRECT("ECSEARRAY!$C"&amp;($J62+361))</f>
        <v>2</v>
      </c>
      <c r="P62" s="17" t="str">
        <f aca="true">INDIRECT("ECSEARRAY!$D"&amp;($J62+361))</f>
        <v>P19</v>
      </c>
      <c r="Q62" s="17" t="n">
        <f aca="true">INDIRECT("ECSEARRAY!$C"&amp;($J62+541))</f>
        <v>2</v>
      </c>
      <c r="R62" s="17" t="str">
        <f aca="true">INDIRECT("ECSEARRAY!$D"&amp;($J62+541))</f>
        <v>G12</v>
      </c>
      <c r="S62" s="17"/>
      <c r="T62" s="17" t="n">
        <f aca="true">INDIRECT("ECSEARRAY!$F"&amp;($J62+1))</f>
        <v>0</v>
      </c>
      <c r="U62" s="17" t="n">
        <f aca="true">INDIRECT("ECSEARRAY!$G"&amp;($J62+1))</f>
        <v>31</v>
      </c>
      <c r="V62" s="17" t="n">
        <f aca="true">INDIRECT("ECSEARRAY!$F"&amp;($J62+181))</f>
        <v>3</v>
      </c>
      <c r="W62" s="17" t="n">
        <f aca="true">INDIRECT("ECSEARRAY!$G"&amp;($J62+181))</f>
        <v>83</v>
      </c>
      <c r="X62" s="17" t="n">
        <f aca="true">INDIRECT("ECSEARRAY!$F"&amp;($J62+361))</f>
        <v>4</v>
      </c>
      <c r="Y62" s="17" t="n">
        <f aca="true">INDIRECT("ECSEARRAY!$G"&amp;($J62+361))</f>
        <v>83</v>
      </c>
      <c r="Z62" s="17" t="n">
        <f aca="true">INDIRECT("ECSEARRAY!$F"&amp;($J62+541))</f>
        <v>5</v>
      </c>
      <c r="AA62" s="17" t="n">
        <f aca="true">INDIRECT("ECSEARRAY!$G"&amp;($J62+541))</f>
        <v>68</v>
      </c>
    </row>
    <row r="63" customFormat="false" ht="24.45" hidden="false" customHeight="false" outlineLevel="0" collapsed="false">
      <c r="A63" s="17" t="n">
        <v>62</v>
      </c>
      <c r="B63" s="17" t="s">
        <v>289</v>
      </c>
      <c r="C63" s="17" t="n">
        <f aca="true">INDIRECT("Baseboard!$C"&amp;($A63+65))</f>
        <v>1</v>
      </c>
      <c r="D63" s="17" t="n">
        <f aca="true">INDIRECT("Baseboard!$D"&amp;($A63+65))</f>
        <v>1</v>
      </c>
      <c r="E63" s="17" t="n">
        <f aca="true">INDIRECT("Baseboard!$E"&amp;($A63+65))</f>
        <v>9</v>
      </c>
      <c r="F63" s="17" t="str">
        <f aca="true">INDIRECT("FEB!$D"&amp;(40*($D63-1)+$E63+1))</f>
        <v>in9</v>
      </c>
      <c r="G63" s="17" t="n">
        <f aca="true">INDIRECT("FEB!$E"&amp;(40*($D63-1)+$E63+1))</f>
        <v>1</v>
      </c>
      <c r="H63" s="17" t="n">
        <f aca="true">INDIRECT("FEB!$F"&amp;(40*($D63-1)+$E63+1))</f>
        <v>4</v>
      </c>
      <c r="I63" s="17" t="n">
        <f aca="true">INDIRECT("FEB!$A"&amp;(40*($D63-1)+$E63+1))</f>
        <v>12</v>
      </c>
      <c r="J63" s="17" t="n">
        <f aca="true">INDIRECT("BackBoard!$C"&amp;(100*($C63-1)+$I63+1))</f>
        <v>20</v>
      </c>
      <c r="K63" s="17" t="n">
        <f aca="true">INDIRECT("ECSEARRAY!$C"&amp;($J63+1))</f>
        <v>0</v>
      </c>
      <c r="L63" s="17" t="str">
        <f aca="true">INDIRECT("ECSEARRAY!$D"&amp;($J63+1))</f>
        <v>G12</v>
      </c>
      <c r="M63" s="17" t="n">
        <f aca="true">INDIRECT("ECSEARRAY!$C"&amp;($J63+181))</f>
        <v>1</v>
      </c>
      <c r="N63" s="17" t="str">
        <f aca="true">INDIRECT("ECSEARRAY!$D"&amp;($J63+181))</f>
        <v>J18</v>
      </c>
      <c r="O63" s="17" t="n">
        <f aca="true">INDIRECT("ECSEARRAY!$C"&amp;($J63+361))</f>
        <v>2</v>
      </c>
      <c r="P63" s="17" t="str">
        <f aca="true">INDIRECT("ECSEARRAY!$D"&amp;($J63+361))</f>
        <v>P21</v>
      </c>
      <c r="Q63" s="17" t="n">
        <f aca="true">INDIRECT("ECSEARRAY!$C"&amp;($J63+541))</f>
        <v>2</v>
      </c>
      <c r="R63" s="17" t="str">
        <f aca="true">INDIRECT("ECSEARRAY!$D"&amp;($J63+541))</f>
        <v>D13</v>
      </c>
      <c r="S63" s="17"/>
      <c r="T63" s="17" t="n">
        <f aca="true">INDIRECT("ECSEARRAY!$F"&amp;($J63+1))</f>
        <v>1</v>
      </c>
      <c r="U63" s="17" t="n">
        <f aca="true">INDIRECT("ECSEARRAY!$G"&amp;($J63+1))</f>
        <v>68</v>
      </c>
      <c r="V63" s="17" t="n">
        <f aca="true">INDIRECT("ECSEARRAY!$F"&amp;($J63+181))</f>
        <v>2</v>
      </c>
      <c r="W63" s="17" t="n">
        <f aca="true">INDIRECT("ECSEARRAY!$G"&amp;($J63+181))</f>
        <v>11</v>
      </c>
      <c r="X63" s="17" t="n">
        <f aca="true">INDIRECT("ECSEARRAY!$F"&amp;($J63+361))</f>
        <v>4</v>
      </c>
      <c r="Y63" s="17" t="n">
        <f aca="true">INDIRECT("ECSEARRAY!$G"&amp;($J63+361))</f>
        <v>74</v>
      </c>
      <c r="Z63" s="17" t="n">
        <f aca="true">INDIRECT("ECSEARRAY!$F"&amp;($J63+541))</f>
        <v>5</v>
      </c>
      <c r="AA63" s="17" t="n">
        <f aca="true">INDIRECT("ECSEARRAY!$G"&amp;($J63+541))</f>
        <v>65</v>
      </c>
    </row>
    <row r="64" customFormat="false" ht="24.45" hidden="false" customHeight="false" outlineLevel="0" collapsed="false">
      <c r="A64" s="17" t="n">
        <v>63</v>
      </c>
      <c r="B64" s="17" t="s">
        <v>289</v>
      </c>
      <c r="C64" s="17" t="n">
        <f aca="true">INDIRECT("Baseboard!$C"&amp;($A64+65))</f>
        <v>1</v>
      </c>
      <c r="D64" s="17" t="n">
        <f aca="true">INDIRECT("Baseboard!$D"&amp;($A64+65))</f>
        <v>1</v>
      </c>
      <c r="E64" s="17" t="n">
        <f aca="true">INDIRECT("Baseboard!$E"&amp;($A64+65))</f>
        <v>5</v>
      </c>
      <c r="F64" s="17" t="str">
        <f aca="true">INDIRECT("FEB!$D"&amp;(40*($D64-1)+$E64+1))</f>
        <v>in5</v>
      </c>
      <c r="G64" s="17" t="n">
        <f aca="true">INDIRECT("FEB!$E"&amp;(40*($D64-1)+$E64+1))</f>
        <v>1</v>
      </c>
      <c r="H64" s="17" t="n">
        <f aca="true">INDIRECT("FEB!$F"&amp;(40*($D64-1)+$E64+1))</f>
        <v>2</v>
      </c>
      <c r="I64" s="17" t="n">
        <f aca="true">INDIRECT("FEB!$A"&amp;(40*($D64-1)+$E64+1))</f>
        <v>8</v>
      </c>
      <c r="J64" s="17" t="n">
        <f aca="true">INDIRECT("BackBoard!$C"&amp;(100*($C64-1)+$I64+1))</f>
        <v>8</v>
      </c>
      <c r="K64" s="17" t="n">
        <f aca="true">INDIRECT("ECSEARRAY!$C"&amp;($J64+1))</f>
        <v>0</v>
      </c>
      <c r="L64" s="17" t="str">
        <f aca="true">INDIRECT("ECSEARRAY!$D"&amp;($J64+1))</f>
        <v>L19</v>
      </c>
      <c r="M64" s="17" t="n">
        <f aca="true">INDIRECT("ECSEARRAY!$C"&amp;($J64+181))</f>
        <v>1</v>
      </c>
      <c r="N64" s="17" t="str">
        <f aca="true">INDIRECT("ECSEARRAY!$D"&amp;($J64+181))</f>
        <v>L17</v>
      </c>
      <c r="O64" s="17" t="n">
        <f aca="true">INDIRECT("ECSEARRAY!$C"&amp;($J64+361))</f>
        <v>2</v>
      </c>
      <c r="P64" s="17" t="str">
        <f aca="true">INDIRECT("ECSEARRAY!$D"&amp;($J64+361))</f>
        <v>L17</v>
      </c>
      <c r="Q64" s="17" t="n">
        <f aca="true">INDIRECT("ECSEARRAY!$C"&amp;($J64+541))</f>
        <v>2</v>
      </c>
      <c r="R64" s="17" t="str">
        <f aca="true">INDIRECT("ECSEARRAY!$D"&amp;($J64+541))</f>
        <v>D10</v>
      </c>
      <c r="S64" s="17"/>
      <c r="T64" s="17" t="n">
        <f aca="true">INDIRECT("ECSEARRAY!$F"&amp;($J64+1))</f>
        <v>0</v>
      </c>
      <c r="U64" s="17" t="n">
        <f aca="true">INDIRECT("ECSEARRAY!$G"&amp;($J64+1))</f>
        <v>9</v>
      </c>
      <c r="V64" s="17" t="n">
        <f aca="true">INDIRECT("ECSEARRAY!$F"&amp;($J64+181))</f>
        <v>2</v>
      </c>
      <c r="W64" s="17" t="n">
        <f aca="true">INDIRECT("ECSEARRAY!$G"&amp;($J64+181))</f>
        <v>3</v>
      </c>
      <c r="X64" s="17" t="n">
        <f aca="true">INDIRECT("ECSEARRAY!$F"&amp;($J64+361))</f>
        <v>4</v>
      </c>
      <c r="Y64" s="17" t="n">
        <f aca="true">INDIRECT("ECSEARRAY!$G"&amp;($J64+361))</f>
        <v>3</v>
      </c>
      <c r="Z64" s="17" t="n">
        <f aca="true">INDIRECT("ECSEARRAY!$F"&amp;($J64+541))</f>
        <v>5</v>
      </c>
      <c r="AA64" s="17" t="n">
        <f aca="true">INDIRECT("ECSEARRAY!$G"&amp;($J64+541))</f>
        <v>73</v>
      </c>
    </row>
    <row r="65" customFormat="false" ht="24.45" hidden="false" customHeight="false" outlineLevel="0" collapsed="false">
      <c r="A65" s="17" t="n">
        <v>64</v>
      </c>
      <c r="B65" s="17" t="s">
        <v>289</v>
      </c>
      <c r="C65" s="17" t="n">
        <f aca="true">INDIRECT("Baseboard!$C"&amp;($A65+65))</f>
        <v>1</v>
      </c>
      <c r="D65" s="17" t="n">
        <f aca="true">INDIRECT("Baseboard!$D"&amp;($A65+65))</f>
        <v>1</v>
      </c>
      <c r="E65" s="17" t="n">
        <f aca="true">INDIRECT("Baseboard!$E"&amp;($A65+65))</f>
        <v>1</v>
      </c>
      <c r="F65" s="17" t="str">
        <f aca="true">INDIRECT("FEB!$D"&amp;(40*($D65-1)+$E65+1))</f>
        <v>in1</v>
      </c>
      <c r="G65" s="17" t="n">
        <f aca="true">INDIRECT("FEB!$E"&amp;(40*($D65-1)+$E65+1))</f>
        <v>1</v>
      </c>
      <c r="H65" s="17" t="n">
        <f aca="true">INDIRECT("FEB!$F"&amp;(40*($D65-1)+$E65+1))</f>
        <v>0</v>
      </c>
      <c r="I65" s="17" t="n">
        <f aca="true">INDIRECT("FEB!$A"&amp;(40*($D65-1)+$E65+1))</f>
        <v>4</v>
      </c>
      <c r="J65" s="17" t="n">
        <f aca="true">INDIRECT("BackBoard!$C"&amp;(100*($C65-1)+$I65+1))</f>
        <v>3</v>
      </c>
      <c r="K65" s="17" t="n">
        <f aca="true">INDIRECT("ECSEARRAY!$C"&amp;($J65+1))</f>
        <v>0</v>
      </c>
      <c r="L65" s="17" t="str">
        <f aca="true">INDIRECT("ECSEARRAY!$D"&amp;($J65+1))</f>
        <v>K16</v>
      </c>
      <c r="M65" s="17" t="n">
        <f aca="true">INDIRECT("ECSEARRAY!$C"&amp;($J65+181))</f>
        <v>1</v>
      </c>
      <c r="N65" s="17" t="str">
        <f aca="true">INDIRECT("ECSEARRAY!$D"&amp;($J65+181))</f>
        <v>L18</v>
      </c>
      <c r="O65" s="17" t="n">
        <f aca="true">INDIRECT("ECSEARRAY!$C"&amp;($J65+361))</f>
        <v>2</v>
      </c>
      <c r="P65" s="17" t="str">
        <f aca="true">INDIRECT("ECSEARRAY!$D"&amp;($J65+361))</f>
        <v>L18</v>
      </c>
      <c r="Q65" s="17" t="n">
        <f aca="true">INDIRECT("ECSEARRAY!$C"&amp;($J65+541))</f>
        <v>2</v>
      </c>
      <c r="R65" s="17" t="str">
        <f aca="true">INDIRECT("ECSEARRAY!$D"&amp;($J65+541))</f>
        <v>E10</v>
      </c>
      <c r="S65" s="17"/>
      <c r="T65" s="17" t="n">
        <f aca="true">INDIRECT("ECSEARRAY!$F"&amp;($J65+1))</f>
        <v>0</v>
      </c>
      <c r="U65" s="17" t="n">
        <f aca="true">INDIRECT("ECSEARRAY!$G"&amp;($J65+1))</f>
        <v>7</v>
      </c>
      <c r="V65" s="17" t="n">
        <f aca="true">INDIRECT("ECSEARRAY!$F"&amp;($J65+181))</f>
        <v>2</v>
      </c>
      <c r="W65" s="17" t="n">
        <f aca="true">INDIRECT("ECSEARRAY!$G"&amp;($J65+181))</f>
        <v>4</v>
      </c>
      <c r="X65" s="17" t="n">
        <f aca="true">INDIRECT("ECSEARRAY!$F"&amp;($J65+361))</f>
        <v>4</v>
      </c>
      <c r="Y65" s="17" t="n">
        <f aca="true">INDIRECT("ECSEARRAY!$G"&amp;($J65+361))</f>
        <v>4</v>
      </c>
      <c r="Z65" s="17" t="n">
        <f aca="true">INDIRECT("ECSEARRAY!$F"&amp;($J65+541))</f>
        <v>5</v>
      </c>
      <c r="AA65" s="17" t="n">
        <f aca="true">INDIRECT("ECSEARRAY!$G"&amp;($J65+541))</f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65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2" activePane="bottomLeft" state="frozen"/>
      <selection pane="topLeft" activeCell="A1" activeCellId="0" sqref="A1"/>
      <selection pane="bottomLeft" activeCell="C67" activeCellId="0" sqref="C67"/>
    </sheetView>
  </sheetViews>
  <sheetFormatPr defaultColWidth="8.75" defaultRowHeight="15" zeroHeight="false" outlineLevelRow="0" outlineLevelCol="0"/>
  <cols>
    <col collapsed="false" customWidth="true" hidden="false" outlineLevel="0" max="18" min="1" style="0" width="11.57"/>
  </cols>
  <sheetData>
    <row r="1" s="28" customFormat="true" ht="127.5" hidden="false" customHeight="false" outlineLevel="0" collapsed="false">
      <c r="A1" s="25" t="s">
        <v>1</v>
      </c>
      <c r="B1" s="25" t="s">
        <v>0</v>
      </c>
      <c r="C1" s="25" t="s">
        <v>379</v>
      </c>
      <c r="D1" s="25" t="s">
        <v>360</v>
      </c>
      <c r="E1" s="25" t="s">
        <v>361</v>
      </c>
      <c r="F1" s="25" t="s">
        <v>5</v>
      </c>
      <c r="G1" s="25" t="s">
        <v>6</v>
      </c>
      <c r="H1" s="25" t="s">
        <v>7</v>
      </c>
      <c r="I1" s="25" t="s">
        <v>362</v>
      </c>
      <c r="J1" s="25" t="s">
        <v>9</v>
      </c>
      <c r="K1" s="25" t="s">
        <v>363</v>
      </c>
      <c r="L1" s="25" t="s">
        <v>364</v>
      </c>
      <c r="M1" s="25" t="s">
        <v>365</v>
      </c>
      <c r="N1" s="25" t="s">
        <v>366</v>
      </c>
      <c r="O1" s="25" t="s">
        <v>367</v>
      </c>
      <c r="P1" s="25" t="s">
        <v>368</v>
      </c>
      <c r="Q1" s="25" t="s">
        <v>369</v>
      </c>
      <c r="R1" s="25" t="s">
        <v>370</v>
      </c>
      <c r="T1" s="25" t="s">
        <v>371</v>
      </c>
      <c r="U1" s="25" t="s">
        <v>372</v>
      </c>
      <c r="V1" s="25" t="s">
        <v>373</v>
      </c>
      <c r="W1" s="25" t="s">
        <v>374</v>
      </c>
      <c r="X1" s="25" t="s">
        <v>375</v>
      </c>
      <c r="Y1" s="25" t="s">
        <v>376</v>
      </c>
      <c r="Z1" s="25" t="s">
        <v>377</v>
      </c>
      <c r="AA1" s="25" t="s">
        <v>378</v>
      </c>
    </row>
    <row r="2" customFormat="false" ht="24.45" hidden="false" customHeight="false" outlineLevel="0" collapsed="false">
      <c r="A2" s="29" t="n">
        <v>1</v>
      </c>
      <c r="B2" s="29" t="s">
        <v>115</v>
      </c>
      <c r="C2" s="29" t="n">
        <f aca="true">INDIRECT("Baseboard!$C"&amp;($A2+129))</f>
        <v>3</v>
      </c>
      <c r="D2" s="29" t="n">
        <f aca="true">INDIRECT("Baseboard!$D"&amp;($A2+129))</f>
        <v>2</v>
      </c>
      <c r="E2" s="29" t="n">
        <f aca="true">INDIRECT("Baseboard!$E"&amp;($A2+129))</f>
        <v>40</v>
      </c>
      <c r="F2" s="29" t="str">
        <f aca="true">INDIRECT("FEB!$D"&amp;(40*($D2-1)+$E2+1))</f>
        <v>in33</v>
      </c>
      <c r="G2" s="29" t="n">
        <f aca="true">INDIRECT("FEB!$E"&amp;(40*($D2-1)+$E2+1))</f>
        <v>5</v>
      </c>
      <c r="H2" s="29" t="n">
        <f aca="true">INDIRECT("FEB!$F"&amp;(40*($D2-1)+$E2+1))</f>
        <v>0</v>
      </c>
      <c r="I2" s="29" t="n">
        <f aca="true">INDIRECT("FEB!$A"&amp;(40*($D2-1)+$E2+1))</f>
        <v>68</v>
      </c>
      <c r="J2" s="29" t="n">
        <f aca="true">INDIRECT("BackBoard!$C"&amp;(100*($C2-1)+$I2+1))</f>
        <v>89</v>
      </c>
      <c r="K2" s="29" t="n">
        <f aca="true">INDIRECT("ECSEARRAY!$C"&amp;($J2+1))</f>
        <v>0</v>
      </c>
      <c r="L2" s="29" t="str">
        <f aca="true">INDIRECT("ECSEARRAY!$D"&amp;($J2+1))</f>
        <v>G25</v>
      </c>
      <c r="M2" s="29" t="n">
        <f aca="true">INDIRECT("ECSEARRAY!$C"&amp;($J2+181))</f>
        <v>1</v>
      </c>
      <c r="N2" s="29" t="str">
        <f aca="true">INDIRECT("ECSEARRAY!$D"&amp;($J2+181))</f>
        <v>T25</v>
      </c>
      <c r="O2" s="29" t="n">
        <f aca="true">INDIRECT("ECSEARRAY!$C"&amp;($J2+361))</f>
        <v>1</v>
      </c>
      <c r="P2" s="29" t="str">
        <f aca="true">INDIRECT("ECSEARRAY!$D"&amp;($J2+361))</f>
        <v>B12</v>
      </c>
      <c r="Q2" s="29" t="n">
        <f aca="true">INDIRECT("ECSEARRAY!$C"&amp;($J2+541))</f>
        <v>2</v>
      </c>
      <c r="R2" s="29" t="str">
        <f aca="true">INDIRECT("ECSEARRAY!$D"&amp;($J2+541))</f>
        <v>B20</v>
      </c>
      <c r="S2" s="29"/>
      <c r="T2" s="29" t="n">
        <f aca="true">INDIRECT("ECSEARRAY!$F"&amp;($J2+1))</f>
        <v>1</v>
      </c>
      <c r="U2" s="29" t="n">
        <f aca="true">INDIRECT("ECSEARRAY!$G"&amp;($J2+1))</f>
        <v>20</v>
      </c>
      <c r="V2" s="29" t="n">
        <f aca="true">INDIRECT("ECSEARRAY!$F"&amp;($J2+181))</f>
        <v>2</v>
      </c>
      <c r="W2" s="29" t="n">
        <f aca="true">INDIRECT("ECSEARRAY!$G"&amp;($J2+181))</f>
        <v>70</v>
      </c>
      <c r="X2" s="29" t="n">
        <f aca="true">INDIRECT("ECSEARRAY!$F"&amp;($J2+361))</f>
        <v>3</v>
      </c>
      <c r="Y2" s="29" t="n">
        <f aca="true">INDIRECT("ECSEARRAY!$G"&amp;($J2+361))</f>
        <v>53</v>
      </c>
      <c r="Z2" s="29" t="n">
        <f aca="true">INDIRECT("ECSEARRAY!$F"&amp;($J2+541))</f>
        <v>5</v>
      </c>
      <c r="AA2" s="29" t="n">
        <f aca="true">INDIRECT("ECSEARRAY!$G"&amp;($J2+541))</f>
        <v>34</v>
      </c>
    </row>
    <row r="3" customFormat="false" ht="24.45" hidden="false" customHeight="false" outlineLevel="0" collapsed="false">
      <c r="A3" s="29" t="n">
        <v>2</v>
      </c>
      <c r="B3" s="29" t="s">
        <v>115</v>
      </c>
      <c r="C3" s="29" t="n">
        <f aca="true">INDIRECT("Baseboard!$C"&amp;($A3+129))</f>
        <v>3</v>
      </c>
      <c r="D3" s="29" t="n">
        <f aca="true">INDIRECT("Baseboard!$D"&amp;($A3+129))</f>
        <v>2</v>
      </c>
      <c r="E3" s="29" t="n">
        <f aca="true">INDIRECT("Baseboard!$E"&amp;($A3+129))</f>
        <v>36</v>
      </c>
      <c r="F3" s="23" t="str">
        <f aca="true">INDIRECT("FEB!$D"&amp;(40*($D3-1)+$E3+1))</f>
        <v>in37</v>
      </c>
      <c r="G3" s="23" t="n">
        <f aca="true">INDIRECT("FEB!$E"&amp;(40*($D3-1)+$E3+1))</f>
        <v>5</v>
      </c>
      <c r="H3" s="23" t="n">
        <f aca="true">INDIRECT("FEB!$F"&amp;(40*($D3-1)+$E3+1))</f>
        <v>2</v>
      </c>
      <c r="I3" s="23" t="n">
        <f aca="true">INDIRECT("FEB!$A"&amp;(40*($D3-1)+$E3+1))</f>
        <v>72</v>
      </c>
      <c r="J3" s="29" t="n">
        <f aca="true">INDIRECT("BackBoard!$C"&amp;(100*($C3-1)+$I3+1))</f>
        <v>77</v>
      </c>
      <c r="K3" s="23" t="n">
        <f aca="true">INDIRECT("ECSEARRAY!$C"&amp;($J3+1))</f>
        <v>0</v>
      </c>
      <c r="L3" s="29" t="str">
        <f aca="true">INDIRECT("ECSEARRAY!$D"&amp;($J3+1))</f>
        <v>E26</v>
      </c>
      <c r="M3" s="23" t="n">
        <f aca="true">INDIRECT("ECSEARRAY!$C"&amp;($J3+181))</f>
        <v>1</v>
      </c>
      <c r="N3" s="29" t="str">
        <f aca="true">INDIRECT("ECSEARRAY!$D"&amp;($J3+181))</f>
        <v>P25</v>
      </c>
      <c r="O3" s="23" t="n">
        <f aca="true">INDIRECT("ECSEARRAY!$C"&amp;($J3+361))</f>
        <v>1</v>
      </c>
      <c r="P3" s="29" t="str">
        <f aca="true">INDIRECT("ECSEARRAY!$D"&amp;($J3+361))</f>
        <v>A10</v>
      </c>
      <c r="Q3" s="23" t="n">
        <f aca="true">INDIRECT("ECSEARRAY!$C"&amp;($J3+541))</f>
        <v>2</v>
      </c>
      <c r="R3" s="29" t="str">
        <f aca="true">INDIRECT("ECSEARRAY!$D"&amp;($J3+541))</f>
        <v>A19</v>
      </c>
      <c r="S3" s="29"/>
      <c r="T3" s="29" t="n">
        <f aca="true">INDIRECT("ECSEARRAY!$F"&amp;($J3+1))</f>
        <v>1</v>
      </c>
      <c r="U3" s="29" t="n">
        <f aca="true">INDIRECT("ECSEARRAY!$G"&amp;($J3+1))</f>
        <v>23</v>
      </c>
      <c r="V3" s="29" t="n">
        <f aca="true">INDIRECT("ECSEARRAY!$F"&amp;($J3+181))</f>
        <v>3</v>
      </c>
      <c r="W3" s="29" t="n">
        <f aca="true">INDIRECT("ECSEARRAY!$G"&amp;($J3+181))</f>
        <v>2</v>
      </c>
      <c r="X3" s="29" t="n">
        <f aca="true">INDIRECT("ECSEARRAY!$F"&amp;($J3+361))</f>
        <v>3</v>
      </c>
      <c r="Y3" s="29" t="n">
        <f aca="true">INDIRECT("ECSEARRAY!$G"&amp;($J3+361))</f>
        <v>48</v>
      </c>
      <c r="Z3" s="29" t="n">
        <f aca="true">INDIRECT("ECSEARRAY!$F"&amp;($J3+541))</f>
        <v>4</v>
      </c>
      <c r="AA3" s="29" t="n">
        <f aca="true">INDIRECT("ECSEARRAY!$G"&amp;($J3+541))</f>
        <v>46</v>
      </c>
    </row>
    <row r="4" customFormat="false" ht="24.45" hidden="false" customHeight="false" outlineLevel="0" collapsed="false">
      <c r="A4" s="29" t="n">
        <v>3</v>
      </c>
      <c r="B4" s="29" t="s">
        <v>115</v>
      </c>
      <c r="C4" s="29" t="n">
        <f aca="true">INDIRECT("Baseboard!$C"&amp;($A4+129))</f>
        <v>3</v>
      </c>
      <c r="D4" s="29" t="n">
        <f aca="true">INDIRECT("Baseboard!$D"&amp;($A4+129))</f>
        <v>2</v>
      </c>
      <c r="E4" s="29" t="n">
        <f aca="true">INDIRECT("Baseboard!$E"&amp;($A4+129))</f>
        <v>32</v>
      </c>
      <c r="F4" s="23" t="str">
        <f aca="true">INDIRECT("FEB!$D"&amp;(40*($D4-1)+$E4+1))</f>
        <v>in41</v>
      </c>
      <c r="G4" s="23" t="n">
        <f aca="true">INDIRECT("FEB!$E"&amp;(40*($D4-1)+$E4+1))</f>
        <v>5</v>
      </c>
      <c r="H4" s="23" t="n">
        <f aca="true">INDIRECT("FEB!$F"&amp;(40*($D4-1)+$E4+1))</f>
        <v>4</v>
      </c>
      <c r="I4" s="23" t="n">
        <f aca="true">INDIRECT("FEB!$A"&amp;(40*($D4-1)+$E4+1))</f>
        <v>76</v>
      </c>
      <c r="J4" s="29" t="n">
        <f aca="true">INDIRECT("BackBoard!$C"&amp;(100*($C4-1)+$I4+1))</f>
        <v>65</v>
      </c>
      <c r="K4" s="23" t="n">
        <f aca="true">INDIRECT("ECSEARRAY!$C"&amp;($J4+1))</f>
        <v>0</v>
      </c>
      <c r="L4" s="29" t="str">
        <f aca="true">INDIRECT("ECSEARRAY!$D"&amp;($J4+1))</f>
        <v>D24</v>
      </c>
      <c r="M4" s="23" t="n">
        <f aca="true">INDIRECT("ECSEARRAY!$C"&amp;($J4+181))</f>
        <v>1</v>
      </c>
      <c r="N4" s="29" t="str">
        <f aca="true">INDIRECT("ECSEARRAY!$D"&amp;($J4+181))</f>
        <v>N26</v>
      </c>
      <c r="O4" s="23" t="n">
        <f aca="true">INDIRECT("ECSEARRAY!$C"&amp;($J4+361))</f>
        <v>1</v>
      </c>
      <c r="P4" s="29" t="str">
        <f aca="true">INDIRECT("ECSEARRAY!$D"&amp;($J4+361))</f>
        <v>C9</v>
      </c>
      <c r="Q4" s="23" t="n">
        <f aca="true">INDIRECT("ECSEARRAY!$C"&amp;($J4+541))</f>
        <v>2</v>
      </c>
      <c r="R4" s="29" t="str">
        <f aca="true">INDIRECT("ECSEARRAY!$D"&amp;($J4+541))</f>
        <v>A17</v>
      </c>
      <c r="S4" s="29"/>
      <c r="T4" s="29" t="n">
        <f aca="true">INDIRECT("ECSEARRAY!$F"&amp;($J4+1))</f>
        <v>1</v>
      </c>
      <c r="U4" s="29" t="n">
        <f aca="true">INDIRECT("ECSEARRAY!$G"&amp;($J4+1))</f>
        <v>30</v>
      </c>
      <c r="V4" s="29" t="n">
        <f aca="true">INDIRECT("ECSEARRAY!$F"&amp;($J4+181))</f>
        <v>3</v>
      </c>
      <c r="W4" s="29" t="n">
        <f aca="true">INDIRECT("ECSEARRAY!$G"&amp;($J4+181))</f>
        <v>5</v>
      </c>
      <c r="X4" s="29" t="n">
        <f aca="true">INDIRECT("ECSEARRAY!$F"&amp;($J4+361))</f>
        <v>3</v>
      </c>
      <c r="Y4" s="29" t="n">
        <f aca="true">INDIRECT("ECSEARRAY!$G"&amp;($J4+361))</f>
        <v>59</v>
      </c>
      <c r="Z4" s="29" t="n">
        <f aca="true">INDIRECT("ECSEARRAY!$F"&amp;($J4+541))</f>
        <v>4</v>
      </c>
      <c r="AA4" s="29" t="n">
        <f aca="true">INDIRECT("ECSEARRAY!$G"&amp;($J4+541))</f>
        <v>44</v>
      </c>
    </row>
    <row r="5" customFormat="false" ht="24.45" hidden="false" customHeight="false" outlineLevel="0" collapsed="false">
      <c r="A5" s="29" t="n">
        <v>4</v>
      </c>
      <c r="B5" s="29" t="s">
        <v>115</v>
      </c>
      <c r="C5" s="29" t="n">
        <f aca="true">INDIRECT("Baseboard!$C"&amp;($A5+129))</f>
        <v>3</v>
      </c>
      <c r="D5" s="29" t="n">
        <f aca="true">INDIRECT("Baseboard!$D"&amp;($A5+129))</f>
        <v>2</v>
      </c>
      <c r="E5" s="29" t="n">
        <f aca="true">INDIRECT("Baseboard!$E"&amp;($A5+129))</f>
        <v>28</v>
      </c>
      <c r="F5" s="23" t="str">
        <f aca="true">INDIRECT("FEB!$D"&amp;(40*($D5-1)+$E5+1))</f>
        <v>in45</v>
      </c>
      <c r="G5" s="23" t="n">
        <f aca="true">INDIRECT("FEB!$E"&amp;(40*($D5-1)+$E5+1))</f>
        <v>5</v>
      </c>
      <c r="H5" s="23" t="n">
        <f aca="true">INDIRECT("FEB!$F"&amp;(40*($D5-1)+$E5+1))</f>
        <v>6</v>
      </c>
      <c r="I5" s="23" t="n">
        <f aca="true">INDIRECT("FEB!$A"&amp;(40*($D5-1)+$E5+1))</f>
        <v>80</v>
      </c>
      <c r="J5" s="29" t="n">
        <f aca="true">INDIRECT("BackBoard!$C"&amp;(100*($C5-1)+$I5+1))</f>
        <v>53</v>
      </c>
      <c r="K5" s="23" t="n">
        <f aca="true">INDIRECT("ECSEARRAY!$C"&amp;($J5+1))</f>
        <v>0</v>
      </c>
      <c r="L5" s="29" t="str">
        <f aca="true">INDIRECT("ECSEARRAY!$D"&amp;($J5+1))</f>
        <v>C23</v>
      </c>
      <c r="M5" s="23" t="n">
        <f aca="true">INDIRECT("ECSEARRAY!$C"&amp;($J5+181))</f>
        <v>1</v>
      </c>
      <c r="N5" s="29" t="str">
        <f aca="true">INDIRECT("ECSEARRAY!$D"&amp;($J5+181))</f>
        <v>K23</v>
      </c>
      <c r="O5" s="23" t="n">
        <f aca="true">INDIRECT("ECSEARRAY!$C"&amp;($J5+361))</f>
        <v>2</v>
      </c>
      <c r="P5" s="29" t="str">
        <f aca="true">INDIRECT("ECSEARRAY!$D"&amp;($J5+361))</f>
        <v>T18</v>
      </c>
      <c r="Q5" s="23" t="n">
        <f aca="true">INDIRECT("ECSEARRAY!$C"&amp;($J5+541))</f>
        <v>2</v>
      </c>
      <c r="R5" s="29" t="str">
        <f aca="true">INDIRECT("ECSEARRAY!$D"&amp;($J5+541))</f>
        <v>D15</v>
      </c>
      <c r="S5" s="29"/>
      <c r="T5" s="29" t="n">
        <f aca="true">INDIRECT("ECSEARRAY!$F"&amp;($J5+1))</f>
        <v>0</v>
      </c>
      <c r="U5" s="29" t="n">
        <f aca="true">INDIRECT("ECSEARRAY!$G"&amp;($J5+1))</f>
        <v>16</v>
      </c>
      <c r="V5" s="29" t="n">
        <f aca="true">INDIRECT("ECSEARRAY!$F"&amp;($J5+181))</f>
        <v>3</v>
      </c>
      <c r="W5" s="29" t="n">
        <f aca="true">INDIRECT("ECSEARRAY!$G"&amp;($J5+181))</f>
        <v>29</v>
      </c>
      <c r="X5" s="29" t="n">
        <f aca="true">INDIRECT("ECSEARRAY!$F"&amp;($J5+361))</f>
        <v>4</v>
      </c>
      <c r="Y5" s="29" t="n">
        <f aca="true">INDIRECT("ECSEARRAY!$G"&amp;($J5+361))</f>
        <v>63</v>
      </c>
      <c r="Z5" s="29" t="n">
        <f aca="true">INDIRECT("ECSEARRAY!$F"&amp;($J5+541))</f>
        <v>4</v>
      </c>
      <c r="AA5" s="29" t="n">
        <f aca="true">INDIRECT("ECSEARRAY!$G"&amp;($J5+541))</f>
        <v>39</v>
      </c>
    </row>
    <row r="6" customFormat="false" ht="24.45" hidden="false" customHeight="false" outlineLevel="0" collapsed="false">
      <c r="A6" s="29" t="n">
        <v>5</v>
      </c>
      <c r="B6" s="29" t="s">
        <v>115</v>
      </c>
      <c r="C6" s="29" t="n">
        <f aca="true">INDIRECT("Baseboard!$C"&amp;($A6+129))</f>
        <v>3</v>
      </c>
      <c r="D6" s="29" t="n">
        <f aca="true">INDIRECT("Baseboard!$D"&amp;($A6+129))</f>
        <v>2</v>
      </c>
      <c r="E6" s="29" t="n">
        <f aca="true">INDIRECT("Baseboard!$E"&amp;($A6+129))</f>
        <v>14</v>
      </c>
      <c r="F6" s="23" t="str">
        <f aca="true">INDIRECT("FEB!$D"&amp;(40*($D6-1)+$E6+1))</f>
        <v>in51</v>
      </c>
      <c r="G6" s="23" t="n">
        <f aca="true">INDIRECT("FEB!$E"&amp;(40*($D6-1)+$E6+1))</f>
        <v>7</v>
      </c>
      <c r="H6" s="23" t="n">
        <f aca="true">INDIRECT("FEB!$F"&amp;(40*($D6-1)+$E6+1))</f>
        <v>1</v>
      </c>
      <c r="I6" s="23" t="n">
        <f aca="true">INDIRECT("FEB!$A"&amp;(40*($D6-1)+$E6+1))</f>
        <v>86</v>
      </c>
      <c r="J6" s="29" t="n">
        <f aca="true">INDIRECT("BackBoard!$C"&amp;(100*($C6-1)+$I6+1))</f>
        <v>35</v>
      </c>
      <c r="K6" s="23" t="n">
        <f aca="true">INDIRECT("ECSEARRAY!$C"&amp;($J6+1))</f>
        <v>0</v>
      </c>
      <c r="L6" s="29" t="str">
        <f aca="true">INDIRECT("ECSEARRAY!$D"&amp;($J6+1))</f>
        <v>A22</v>
      </c>
      <c r="M6" s="23" t="n">
        <f aca="true">INDIRECT("ECSEARRAY!$C"&amp;($J6+181))</f>
        <v>1</v>
      </c>
      <c r="N6" s="29" t="str">
        <f aca="true">INDIRECT("ECSEARRAY!$D"&amp;($J6+181))</f>
        <v>H24</v>
      </c>
      <c r="O6" s="23" t="n">
        <f aca="true">INDIRECT("ECSEARRAY!$C"&amp;($J6+361))</f>
        <v>2</v>
      </c>
      <c r="P6" s="29" t="str">
        <f aca="true">INDIRECT("ECSEARRAY!$D"&amp;($J6+361))</f>
        <v>T23</v>
      </c>
      <c r="Q6" s="23" t="n">
        <f aca="true">INDIRECT("ECSEARRAY!$C"&amp;($J6+541))</f>
        <v>2</v>
      </c>
      <c r="R6" s="29" t="str">
        <f aca="true">INDIRECT("ECSEARRAY!$D"&amp;($J6+541))</f>
        <v>C13</v>
      </c>
      <c r="S6" s="29"/>
      <c r="T6" s="29" t="n">
        <f aca="true">INDIRECT("ECSEARRAY!$F"&amp;($J6+1))</f>
        <v>1</v>
      </c>
      <c r="U6" s="29" t="n">
        <f aca="true">INDIRECT("ECSEARRAY!$G"&amp;($J6+1))</f>
        <v>42</v>
      </c>
      <c r="V6" s="29" t="n">
        <f aca="true">INDIRECT("ECSEARRAY!$F"&amp;($J6+181))</f>
        <v>3</v>
      </c>
      <c r="W6" s="29" t="n">
        <f aca="true">INDIRECT("ECSEARRAY!$G"&amp;($J6+181))</f>
        <v>27</v>
      </c>
      <c r="X6" s="29" t="n">
        <f aca="true">INDIRECT("ECSEARRAY!$F"&amp;($J6+361))</f>
        <v>4</v>
      </c>
      <c r="Y6" s="29" t="n">
        <f aca="true">INDIRECT("ECSEARRAY!$G"&amp;($J6+361))</f>
        <v>66</v>
      </c>
      <c r="Z6" s="29" t="n">
        <f aca="true">INDIRECT("ECSEARRAY!$F"&amp;($J6+541))</f>
        <v>5</v>
      </c>
      <c r="AA6" s="29" t="n">
        <f aca="true">INDIRECT("ECSEARRAY!$G"&amp;($J6+541))</f>
        <v>54</v>
      </c>
    </row>
    <row r="7" customFormat="false" ht="24.45" hidden="false" customHeight="false" outlineLevel="0" collapsed="false">
      <c r="A7" s="29" t="n">
        <v>6</v>
      </c>
      <c r="B7" s="29" t="s">
        <v>115</v>
      </c>
      <c r="C7" s="29" t="n">
        <f aca="true">INDIRECT("Baseboard!$C"&amp;($A7+129))</f>
        <v>3</v>
      </c>
      <c r="D7" s="29" t="n">
        <f aca="true">INDIRECT("Baseboard!$D"&amp;($A7+129))</f>
        <v>2</v>
      </c>
      <c r="E7" s="29" t="n">
        <f aca="true">INDIRECT("Baseboard!$E"&amp;($A7+129))</f>
        <v>10</v>
      </c>
      <c r="F7" s="23" t="str">
        <f aca="true">INDIRECT("FEB!$D"&amp;(40*($D7-1)+$E7+1))</f>
        <v>in55</v>
      </c>
      <c r="G7" s="23" t="n">
        <f aca="true">INDIRECT("FEB!$E"&amp;(40*($D7-1)+$E7+1))</f>
        <v>7</v>
      </c>
      <c r="H7" s="23" t="n">
        <f aca="true">INDIRECT("FEB!$F"&amp;(40*($D7-1)+$E7+1))</f>
        <v>3</v>
      </c>
      <c r="I7" s="23" t="n">
        <f aca="true">INDIRECT("FEB!$A"&amp;(40*($D7-1)+$E7+1))</f>
        <v>90</v>
      </c>
      <c r="J7" s="29" t="n">
        <f aca="true">INDIRECT("BackBoard!$C"&amp;(100*($C7-1)+$I7+1))</f>
        <v>23</v>
      </c>
      <c r="K7" s="23" t="n">
        <f aca="true">INDIRECT("ECSEARRAY!$C"&amp;($J7+1))</f>
        <v>0</v>
      </c>
      <c r="L7" s="29" t="str">
        <f aca="true">INDIRECT("ECSEARRAY!$D"&amp;($J7+1))</f>
        <v>B20</v>
      </c>
      <c r="M7" s="23" t="n">
        <f aca="true">INDIRECT("ECSEARRAY!$C"&amp;($J7+181))</f>
        <v>1</v>
      </c>
      <c r="N7" s="29" t="str">
        <f aca="true">INDIRECT("ECSEARRAY!$D"&amp;($J7+181))</f>
        <v>F25</v>
      </c>
      <c r="O7" s="23" t="n">
        <f aca="true">INDIRECT("ECSEARRAY!$C"&amp;($J7+361))</f>
        <v>2</v>
      </c>
      <c r="P7" s="29" t="str">
        <f aca="true">INDIRECT("ECSEARRAY!$D"&amp;($J7+361))</f>
        <v>R25</v>
      </c>
      <c r="Q7" s="23" t="n">
        <f aca="true">INDIRECT("ECSEARRAY!$C"&amp;($J7+541))</f>
        <v>2</v>
      </c>
      <c r="R7" s="29" t="str">
        <f aca="true">INDIRECT("ECSEARRAY!$D"&amp;($J7+541))</f>
        <v>C12</v>
      </c>
      <c r="S7" s="29"/>
      <c r="T7" s="29" t="n">
        <f aca="true">INDIRECT("ECSEARRAY!$F"&amp;($J7+1))</f>
        <v>1</v>
      </c>
      <c r="U7" s="29" t="n">
        <f aca="true">INDIRECT("ECSEARRAY!$G"&amp;($J7+1))</f>
        <v>34</v>
      </c>
      <c r="V7" s="29" t="n">
        <f aca="true">INDIRECT("ECSEARRAY!$F"&amp;($J7+181))</f>
        <v>3</v>
      </c>
      <c r="W7" s="29" t="n">
        <f aca="true">INDIRECT("ECSEARRAY!$G"&amp;($J7+181))</f>
        <v>22</v>
      </c>
      <c r="X7" s="29" t="n">
        <f aca="true">INDIRECT("ECSEARRAY!$F"&amp;($J7+361))</f>
        <v>5</v>
      </c>
      <c r="Y7" s="29" t="n">
        <f aca="true">INDIRECT("ECSEARRAY!$G"&amp;($J7+361))</f>
        <v>3</v>
      </c>
      <c r="Z7" s="29" t="n">
        <f aca="true">INDIRECT("ECSEARRAY!$F"&amp;($J7+541))</f>
        <v>5</v>
      </c>
      <c r="AA7" s="29" t="n">
        <f aca="true">INDIRECT("ECSEARRAY!$G"&amp;($J7+541))</f>
        <v>57</v>
      </c>
    </row>
    <row r="8" customFormat="false" ht="24.45" hidden="false" customHeight="false" outlineLevel="0" collapsed="false">
      <c r="A8" s="29" t="n">
        <v>7</v>
      </c>
      <c r="B8" s="29" t="s">
        <v>115</v>
      </c>
      <c r="C8" s="29" t="n">
        <f aca="true">INDIRECT("Baseboard!$C"&amp;($A8+129))</f>
        <v>3</v>
      </c>
      <c r="D8" s="29" t="n">
        <f aca="true">INDIRECT("Baseboard!$D"&amp;($A8+129))</f>
        <v>2</v>
      </c>
      <c r="E8" s="29" t="n">
        <f aca="true">INDIRECT("Baseboard!$E"&amp;($A8+129))</f>
        <v>6</v>
      </c>
      <c r="F8" s="23" t="str">
        <f aca="true">INDIRECT("FEB!$D"&amp;(40*($D8-1)+$E8+1))</f>
        <v>in59</v>
      </c>
      <c r="G8" s="23" t="n">
        <f aca="true">INDIRECT("FEB!$E"&amp;(40*($D8-1)+$E8+1))</f>
        <v>7</v>
      </c>
      <c r="H8" s="23" t="n">
        <f aca="true">INDIRECT("FEB!$F"&amp;(40*($D8-1)+$E8+1))</f>
        <v>5</v>
      </c>
      <c r="I8" s="23" t="n">
        <f aca="true">INDIRECT("FEB!$A"&amp;(40*($D8-1)+$E8+1))</f>
        <v>94</v>
      </c>
      <c r="J8" s="29" t="n">
        <f aca="true">INDIRECT("BackBoard!$C"&amp;(100*($C8-1)+$I8+1))</f>
        <v>11</v>
      </c>
      <c r="K8" s="23" t="n">
        <f aca="true">INDIRECT("ECSEARRAY!$C"&amp;($J8+1))</f>
        <v>0</v>
      </c>
      <c r="L8" s="29" t="str">
        <f aca="true">INDIRECT("ECSEARRAY!$D"&amp;($J8+1))</f>
        <v>A19</v>
      </c>
      <c r="M8" s="23" t="n">
        <f aca="true">INDIRECT("ECSEARRAY!$C"&amp;($J8+181))</f>
        <v>1</v>
      </c>
      <c r="N8" s="29" t="str">
        <f aca="true">INDIRECT("ECSEARRAY!$D"&amp;($J8+181))</f>
        <v>E25</v>
      </c>
      <c r="O8" s="23" t="n">
        <f aca="true">INDIRECT("ECSEARRAY!$C"&amp;($J8+361))</f>
        <v>2</v>
      </c>
      <c r="P8" s="29" t="str">
        <f aca="true">INDIRECT("ECSEARRAY!$D"&amp;($J8+361))</f>
        <v>P26</v>
      </c>
      <c r="Q8" s="23" t="n">
        <f aca="true">INDIRECT("ECSEARRAY!$C"&amp;($J8+541))</f>
        <v>2</v>
      </c>
      <c r="R8" s="29" t="str">
        <f aca="true">INDIRECT("ECSEARRAY!$D"&amp;($J8+541))</f>
        <v>B10</v>
      </c>
      <c r="S8" s="29"/>
      <c r="T8" s="29" t="n">
        <f aca="true">INDIRECT("ECSEARRAY!$F"&amp;($J8+1))</f>
        <v>0</v>
      </c>
      <c r="U8" s="29" t="n">
        <f aca="true">INDIRECT("ECSEARRAY!$G"&amp;($J8+1))</f>
        <v>46</v>
      </c>
      <c r="V8" s="29" t="n">
        <f aca="true">INDIRECT("ECSEARRAY!$F"&amp;($J8+181))</f>
        <v>3</v>
      </c>
      <c r="W8" s="29" t="n">
        <f aca="true">INDIRECT("ECSEARRAY!$G"&amp;($J8+181))</f>
        <v>18</v>
      </c>
      <c r="X8" s="29" t="n">
        <f aca="true">INDIRECT("ECSEARRAY!$F"&amp;($J8+361))</f>
        <v>5</v>
      </c>
      <c r="Y8" s="29" t="n">
        <f aca="true">INDIRECT("ECSEARRAY!$G"&amp;($J8+361))</f>
        <v>10</v>
      </c>
      <c r="Z8" s="29" t="n">
        <f aca="true">INDIRECT("ECSEARRAY!$F"&amp;($J8+541))</f>
        <v>5</v>
      </c>
      <c r="AA8" s="29" t="n">
        <f aca="true">INDIRECT("ECSEARRAY!$G"&amp;($J8+541))</f>
        <v>49</v>
      </c>
    </row>
    <row r="9" customFormat="false" ht="24.45" hidden="false" customHeight="false" outlineLevel="0" collapsed="false">
      <c r="A9" s="29" t="n">
        <v>8</v>
      </c>
      <c r="B9" s="29" t="s">
        <v>115</v>
      </c>
      <c r="C9" s="29" t="n">
        <f aca="true">INDIRECT("Baseboard!$C"&amp;($A9+129))</f>
        <v>3</v>
      </c>
      <c r="D9" s="29" t="n">
        <f aca="true">INDIRECT("Baseboard!$D"&amp;($A9+129))</f>
        <v>2</v>
      </c>
      <c r="E9" s="29" t="n">
        <f aca="true">INDIRECT("Baseboard!$E"&amp;($A9+129))</f>
        <v>2</v>
      </c>
      <c r="F9" s="23" t="str">
        <f aca="true">INDIRECT("FEB!$D"&amp;(40*($D9-1)+$E9+1))</f>
        <v>in63</v>
      </c>
      <c r="G9" s="23" t="n">
        <f aca="true">INDIRECT("FEB!$E"&amp;(40*($D9-1)+$E9+1))</f>
        <v>7</v>
      </c>
      <c r="H9" s="23" t="n">
        <f aca="true">INDIRECT("FEB!$F"&amp;(40*($D9-1)+$E9+1))</f>
        <v>7</v>
      </c>
      <c r="I9" s="23" t="n">
        <f aca="true">INDIRECT("FEB!$A"&amp;(40*($D9-1)+$E9+1))</f>
        <v>98</v>
      </c>
      <c r="J9" s="29" t="n">
        <f aca="true">INDIRECT("BackBoard!$C"&amp;(100*($C9-1)+$I9+1))</f>
        <v>4</v>
      </c>
      <c r="K9" s="23" t="n">
        <f aca="true">INDIRECT("ECSEARRAY!$C"&amp;($J9+1))</f>
        <v>0</v>
      </c>
      <c r="L9" s="29" t="str">
        <f aca="true">INDIRECT("ECSEARRAY!$D"&amp;($J9+1))</f>
        <v>C16</v>
      </c>
      <c r="M9" s="23" t="n">
        <f aca="true">INDIRECT("ECSEARRAY!$C"&amp;($J9+181))</f>
        <v>1</v>
      </c>
      <c r="N9" s="29" t="str">
        <f aca="true">INDIRECT("ECSEARRAY!$D"&amp;($J9+181))</f>
        <v>C26</v>
      </c>
      <c r="O9" s="23" t="n">
        <f aca="true">INDIRECT("ECSEARRAY!$C"&amp;($J9+361))</f>
        <v>2</v>
      </c>
      <c r="P9" s="29" t="str">
        <f aca="true">INDIRECT("ECSEARRAY!$D"&amp;($J9+361))</f>
        <v>M25</v>
      </c>
      <c r="Q9" s="23" t="n">
        <f aca="true">INDIRECT("ECSEARRAY!$C"&amp;($J9+541))</f>
        <v>2</v>
      </c>
      <c r="R9" s="29" t="str">
        <f aca="true">INDIRECT("ECSEARRAY!$D"&amp;($J9+541))</f>
        <v>A8</v>
      </c>
      <c r="S9" s="29"/>
      <c r="T9" s="29" t="n">
        <f aca="true">INDIRECT("ECSEARRAY!$F"&amp;($J9+1))</f>
        <v>0</v>
      </c>
      <c r="U9" s="29" t="n">
        <f aca="true">INDIRECT("ECSEARRAY!$G"&amp;($J9+1))</f>
        <v>49</v>
      </c>
      <c r="V9" s="29" t="n">
        <f aca="true">INDIRECT("ECSEARRAY!$F"&amp;($J9+181))</f>
        <v>3</v>
      </c>
      <c r="W9" s="29" t="n">
        <f aca="true">INDIRECT("ECSEARRAY!$G"&amp;($J9+181))</f>
        <v>38</v>
      </c>
      <c r="X9" s="29" t="n">
        <f aca="true">INDIRECT("ECSEARRAY!$F"&amp;($J9+361))</f>
        <v>5</v>
      </c>
      <c r="Y9" s="29" t="n">
        <f aca="true">INDIRECT("ECSEARRAY!$G"&amp;($J9+361))</f>
        <v>9</v>
      </c>
      <c r="Z9" s="29" t="n">
        <f aca="true">INDIRECT("ECSEARRAY!$F"&amp;($J9+541))</f>
        <v>4</v>
      </c>
      <c r="AA9" s="29" t="n">
        <f aca="true">INDIRECT("ECSEARRAY!$G"&amp;($J9+541))</f>
        <v>65</v>
      </c>
    </row>
    <row r="10" customFormat="false" ht="24.45" hidden="false" customHeight="false" outlineLevel="0" collapsed="false">
      <c r="A10" s="29" t="n">
        <v>9</v>
      </c>
      <c r="B10" s="29" t="s">
        <v>115</v>
      </c>
      <c r="C10" s="29" t="n">
        <f aca="true">INDIRECT("Baseboard!$C"&amp;($A10+129))</f>
        <v>3</v>
      </c>
      <c r="D10" s="29" t="n">
        <f aca="true">INDIRECT("Baseboard!$D"&amp;($A10+129))</f>
        <v>2</v>
      </c>
      <c r="E10" s="29" t="n">
        <f aca="true">INDIRECT("Baseboard!$E"&amp;($A10+129))</f>
        <v>38</v>
      </c>
      <c r="F10" s="23" t="str">
        <f aca="true">INDIRECT("FEB!$D"&amp;(40*($D10-1)+$E10+1))</f>
        <v>in35</v>
      </c>
      <c r="G10" s="23" t="n">
        <f aca="true">INDIRECT("FEB!$E"&amp;(40*($D10-1)+$E10+1))</f>
        <v>5</v>
      </c>
      <c r="H10" s="23" t="n">
        <f aca="true">INDIRECT("FEB!$F"&amp;(40*($D10-1)+$E10+1))</f>
        <v>1</v>
      </c>
      <c r="I10" s="23" t="n">
        <f aca="true">INDIRECT("FEB!$A"&amp;(40*($D10-1)+$E10+1))</f>
        <v>70</v>
      </c>
      <c r="J10" s="29" t="n">
        <f aca="true">INDIRECT("BackBoard!$C"&amp;(100*($C10-1)+$I10+1))</f>
        <v>83</v>
      </c>
      <c r="K10" s="23" t="n">
        <f aca="true">INDIRECT("ECSEARRAY!$C"&amp;($J10+1))</f>
        <v>0</v>
      </c>
      <c r="L10" s="29" t="str">
        <f aca="true">INDIRECT("ECSEARRAY!$D"&amp;($J10+1))</f>
        <v>F24</v>
      </c>
      <c r="M10" s="23" t="n">
        <f aca="true">INDIRECT("ECSEARRAY!$C"&amp;($J10+181))</f>
        <v>1</v>
      </c>
      <c r="N10" s="29" t="str">
        <f aca="true">INDIRECT("ECSEARRAY!$D"&amp;($J10+181))</f>
        <v>R26</v>
      </c>
      <c r="O10" s="23" t="n">
        <f aca="true">INDIRECT("ECSEARRAY!$C"&amp;($J10+361))</f>
        <v>1</v>
      </c>
      <c r="P10" s="29" t="str">
        <f aca="true">INDIRECT("ECSEARRAY!$D"&amp;($J10+361))</f>
        <v>B11</v>
      </c>
      <c r="Q10" s="23" t="n">
        <f aca="true">INDIRECT("ECSEARRAY!$C"&amp;($J10+541))</f>
        <v>2</v>
      </c>
      <c r="R10" s="29" t="str">
        <f aca="true">INDIRECT("ECSEARRAY!$D"&amp;($J10+541))</f>
        <v>C19</v>
      </c>
      <c r="S10" s="29"/>
      <c r="T10" s="29" t="n">
        <f aca="true">INDIRECT("ECSEARRAY!$F"&amp;($J10+1))</f>
        <v>1</v>
      </c>
      <c r="U10" s="29" t="n">
        <f aca="true">INDIRECT("ECSEARRAY!$G"&amp;($J10+1))</f>
        <v>17</v>
      </c>
      <c r="V10" s="29" t="n">
        <f aca="true">INDIRECT("ECSEARRAY!$F"&amp;($J10+181))</f>
        <v>3</v>
      </c>
      <c r="W10" s="29" t="n">
        <f aca="true">INDIRECT("ECSEARRAY!$G"&amp;($J10+181))</f>
        <v>11</v>
      </c>
      <c r="X10" s="29" t="n">
        <f aca="true">INDIRECT("ECSEARRAY!$F"&amp;($J10+361))</f>
        <v>3</v>
      </c>
      <c r="Y10" s="29" t="n">
        <f aca="true">INDIRECT("ECSEARRAY!$G"&amp;($J10+361))</f>
        <v>52</v>
      </c>
      <c r="Z10" s="29" t="n">
        <f aca="true">INDIRECT("ECSEARRAY!$F"&amp;($J10+541))</f>
        <v>4</v>
      </c>
      <c r="AA10" s="29" t="n">
        <f aca="true">INDIRECT("ECSEARRAY!$G"&amp;($J10+541))</f>
        <v>43</v>
      </c>
    </row>
    <row r="11" customFormat="false" ht="24.45" hidden="false" customHeight="false" outlineLevel="0" collapsed="false">
      <c r="A11" s="29" t="n">
        <v>10</v>
      </c>
      <c r="B11" s="29" t="s">
        <v>115</v>
      </c>
      <c r="C11" s="29" t="n">
        <f aca="true">INDIRECT("Baseboard!$C"&amp;($A11+129))</f>
        <v>3</v>
      </c>
      <c r="D11" s="29" t="n">
        <f aca="true">INDIRECT("Baseboard!$D"&amp;($A11+129))</f>
        <v>2</v>
      </c>
      <c r="E11" s="29" t="n">
        <f aca="true">INDIRECT("Baseboard!$E"&amp;($A11+129))</f>
        <v>34</v>
      </c>
      <c r="F11" s="23" t="str">
        <f aca="true">INDIRECT("FEB!$D"&amp;(40*($D11-1)+$E11+1))</f>
        <v>in39</v>
      </c>
      <c r="G11" s="23" t="n">
        <f aca="true">INDIRECT("FEB!$E"&amp;(40*($D11-1)+$E11+1))</f>
        <v>5</v>
      </c>
      <c r="H11" s="23" t="n">
        <f aca="true">INDIRECT("FEB!$F"&amp;(40*($D11-1)+$E11+1))</f>
        <v>3</v>
      </c>
      <c r="I11" s="23" t="n">
        <f aca="true">INDIRECT("FEB!$A"&amp;(40*($D11-1)+$E11+1))</f>
        <v>74</v>
      </c>
      <c r="J11" s="29" t="n">
        <f aca="true">INDIRECT("BackBoard!$C"&amp;(100*($C11-1)+$I11+1))</f>
        <v>71</v>
      </c>
      <c r="K11" s="23" t="n">
        <f aca="true">INDIRECT("ECSEARRAY!$C"&amp;($J11+1))</f>
        <v>0</v>
      </c>
      <c r="L11" s="29" t="str">
        <f aca="true">INDIRECT("ECSEARRAY!$D"&amp;($J11+1))</f>
        <v>D25</v>
      </c>
      <c r="M11" s="23" t="n">
        <f aca="true">INDIRECT("ECSEARRAY!$C"&amp;($J11+181))</f>
        <v>1</v>
      </c>
      <c r="N11" s="29" t="str">
        <f aca="true">INDIRECT("ECSEARRAY!$D"&amp;($J11+181))</f>
        <v>N23</v>
      </c>
      <c r="O11" s="23" t="n">
        <f aca="true">INDIRECT("ECSEARRAY!$C"&amp;($J11+361))</f>
        <v>1</v>
      </c>
      <c r="P11" s="29" t="str">
        <f aca="true">INDIRECT("ECSEARRAY!$D"&amp;($J11+361))</f>
        <v>B9</v>
      </c>
      <c r="Q11" s="23" t="n">
        <f aca="true">INDIRECT("ECSEARRAY!$C"&amp;($J11+541))</f>
        <v>2</v>
      </c>
      <c r="R11" s="29" t="str">
        <f aca="true">INDIRECT("ECSEARRAY!$D"&amp;($J11+541))</f>
        <v>C17</v>
      </c>
      <c r="S11" s="29"/>
      <c r="T11" s="29" t="n">
        <f aca="true">INDIRECT("ECSEARRAY!$F"&amp;($J11+1))</f>
        <v>1</v>
      </c>
      <c r="U11" s="29" t="n">
        <f aca="true">INDIRECT("ECSEARRAY!$G"&amp;($J11+1))</f>
        <v>19</v>
      </c>
      <c r="V11" s="29" t="n">
        <f aca="true">INDIRECT("ECSEARRAY!$F"&amp;($J11+181))</f>
        <v>2</v>
      </c>
      <c r="W11" s="29" t="n">
        <f aca="true">INDIRECT("ECSEARRAY!$G"&amp;($J11+181))</f>
        <v>78</v>
      </c>
      <c r="X11" s="29" t="n">
        <f aca="true">INDIRECT("ECSEARRAY!$F"&amp;($J11+361))</f>
        <v>3</v>
      </c>
      <c r="Y11" s="29" t="n">
        <f aca="true">INDIRECT("ECSEARRAY!$G"&amp;($J11+361))</f>
        <v>58</v>
      </c>
      <c r="Z11" s="29" t="n">
        <f aca="true">INDIRECT("ECSEARRAY!$F"&amp;($J11+541))</f>
        <v>4</v>
      </c>
      <c r="AA11" s="29" t="n">
        <f aca="true">INDIRECT("ECSEARRAY!$G"&amp;($J11+541))</f>
        <v>41</v>
      </c>
    </row>
    <row r="12" customFormat="false" ht="24.45" hidden="false" customHeight="false" outlineLevel="0" collapsed="false">
      <c r="A12" s="29" t="n">
        <v>11</v>
      </c>
      <c r="B12" s="29" t="s">
        <v>115</v>
      </c>
      <c r="C12" s="29" t="n">
        <f aca="true">INDIRECT("Baseboard!$C"&amp;($A12+129))</f>
        <v>3</v>
      </c>
      <c r="D12" s="29" t="n">
        <f aca="true">INDIRECT("Baseboard!$D"&amp;($A12+129))</f>
        <v>2</v>
      </c>
      <c r="E12" s="29" t="n">
        <f aca="true">INDIRECT("Baseboard!$E"&amp;($A12+129))</f>
        <v>30</v>
      </c>
      <c r="F12" s="23" t="str">
        <f aca="true">INDIRECT("FEB!$D"&amp;(40*($D12-1)+$E12+1))</f>
        <v>in43</v>
      </c>
      <c r="G12" s="23" t="n">
        <f aca="true">INDIRECT("FEB!$E"&amp;(40*($D12-1)+$E12+1))</f>
        <v>5</v>
      </c>
      <c r="H12" s="23" t="n">
        <f aca="true">INDIRECT("FEB!$F"&amp;(40*($D12-1)+$E12+1))</f>
        <v>5</v>
      </c>
      <c r="I12" s="23" t="n">
        <f aca="true">INDIRECT("FEB!$A"&amp;(40*($D12-1)+$E12+1))</f>
        <v>78</v>
      </c>
      <c r="J12" s="29" t="n">
        <f aca="true">INDIRECT("BackBoard!$C"&amp;(100*($C12-1)+$I12+1))</f>
        <v>59</v>
      </c>
      <c r="K12" s="23" t="n">
        <f aca="true">INDIRECT("ECSEARRAY!$C"&amp;($J12+1))</f>
        <v>0</v>
      </c>
      <c r="L12" s="29" t="str">
        <f aca="true">INDIRECT("ECSEARRAY!$D"&amp;($J12+1))</f>
        <v>C26</v>
      </c>
      <c r="M12" s="23" t="n">
        <f aca="true">INDIRECT("ECSEARRAY!$C"&amp;($J12+181))</f>
        <v>1</v>
      </c>
      <c r="N12" s="29" t="str">
        <f aca="true">INDIRECT("ECSEARRAY!$D"&amp;($J12+181))</f>
        <v>M25</v>
      </c>
      <c r="O12" s="23" t="n">
        <f aca="true">INDIRECT("ECSEARRAY!$C"&amp;($J12+361))</f>
        <v>2</v>
      </c>
      <c r="P12" s="29" t="str">
        <f aca="true">INDIRECT("ECSEARRAY!$D"&amp;($J12+361))</f>
        <v>U17</v>
      </c>
      <c r="Q12" s="23" t="n">
        <f aca="true">INDIRECT("ECSEARRAY!$C"&amp;($J12+541))</f>
        <v>2</v>
      </c>
      <c r="R12" s="29" t="str">
        <f aca="true">INDIRECT("ECSEARRAY!$D"&amp;($J12+541))</f>
        <v>B16</v>
      </c>
      <c r="S12" s="29"/>
      <c r="T12" s="29" t="n">
        <f aca="true">INDIRECT("ECSEARRAY!$F"&amp;($J12+1))</f>
        <v>1</v>
      </c>
      <c r="U12" s="29" t="n">
        <f aca="true">INDIRECT("ECSEARRAY!$G"&amp;($J12+1))</f>
        <v>38</v>
      </c>
      <c r="V12" s="29" t="n">
        <f aca="true">INDIRECT("ECSEARRAY!$F"&amp;($J12+181))</f>
        <v>3</v>
      </c>
      <c r="W12" s="29" t="n">
        <f aca="true">INDIRECT("ECSEARRAY!$G"&amp;($J12+181))</f>
        <v>9</v>
      </c>
      <c r="X12" s="29" t="n">
        <f aca="true">INDIRECT("ECSEARRAY!$F"&amp;($J12+361))</f>
        <v>4</v>
      </c>
      <c r="Y12" s="29" t="n">
        <f aca="true">INDIRECT("ECSEARRAY!$G"&amp;($J12+361))</f>
        <v>55</v>
      </c>
      <c r="Z12" s="29" t="n">
        <f aca="true">INDIRECT("ECSEARRAY!$F"&amp;($J12+541))</f>
        <v>4</v>
      </c>
      <c r="AA12" s="29" t="n">
        <f aca="true">INDIRECT("ECSEARRAY!$G"&amp;($J12+541))</f>
        <v>48</v>
      </c>
    </row>
    <row r="13" customFormat="false" ht="24.45" hidden="false" customHeight="false" outlineLevel="0" collapsed="false">
      <c r="A13" s="29" t="n">
        <v>12</v>
      </c>
      <c r="B13" s="29" t="s">
        <v>115</v>
      </c>
      <c r="C13" s="29" t="n">
        <f aca="true">INDIRECT("Baseboard!$C"&amp;($A13+129))</f>
        <v>3</v>
      </c>
      <c r="D13" s="29" t="n">
        <f aca="true">INDIRECT("Baseboard!$D"&amp;($A13+129))</f>
        <v>2</v>
      </c>
      <c r="E13" s="29" t="n">
        <f aca="true">INDIRECT("Baseboard!$E"&amp;($A13+129))</f>
        <v>26</v>
      </c>
      <c r="F13" s="23" t="str">
        <f aca="true">INDIRECT("FEB!$D"&amp;(40*($D13-1)+$E13+1))</f>
        <v>in47</v>
      </c>
      <c r="G13" s="23" t="n">
        <f aca="true">INDIRECT("FEB!$E"&amp;(40*($D13-1)+$E13+1))</f>
        <v>5</v>
      </c>
      <c r="H13" s="23" t="n">
        <f aca="true">INDIRECT("FEB!$F"&amp;(40*($D13-1)+$E13+1))</f>
        <v>7</v>
      </c>
      <c r="I13" s="23" t="n">
        <f aca="true">INDIRECT("FEB!$A"&amp;(40*($D13-1)+$E13+1))</f>
        <v>82</v>
      </c>
      <c r="J13" s="29" t="n">
        <f aca="true">INDIRECT("BackBoard!$C"&amp;(100*($C13-1)+$I13+1))</f>
        <v>47</v>
      </c>
      <c r="K13" s="23" t="n">
        <f aca="true">INDIRECT("ECSEARRAY!$C"&amp;($J13+1))</f>
        <v>0</v>
      </c>
      <c r="L13" s="29" t="str">
        <f aca="true">INDIRECT("ECSEARRAY!$D"&amp;($J13+1))</f>
        <v>A24</v>
      </c>
      <c r="M13" s="23" t="n">
        <f aca="true">INDIRECT("ECSEARRAY!$C"&amp;($J13+181))</f>
        <v>1</v>
      </c>
      <c r="N13" s="29" t="str">
        <f aca="true">INDIRECT("ECSEARRAY!$D"&amp;($J13+181))</f>
        <v>K26</v>
      </c>
      <c r="O13" s="23" t="n">
        <f aca="true">INDIRECT("ECSEARRAY!$C"&amp;($J13+361))</f>
        <v>2</v>
      </c>
      <c r="P13" s="29" t="str">
        <f aca="true">INDIRECT("ECSEARRAY!$D"&amp;($J13+361))</f>
        <v>U20</v>
      </c>
      <c r="Q13" s="23" t="n">
        <f aca="true">INDIRECT("ECSEARRAY!$C"&amp;($J13+541))</f>
        <v>2</v>
      </c>
      <c r="R13" s="29" t="str">
        <f aca="true">INDIRECT("ECSEARRAY!$D"&amp;($J13+541))</f>
        <v>B15</v>
      </c>
      <c r="S13" s="29"/>
      <c r="T13" s="29" t="n">
        <f aca="true">INDIRECT("ECSEARRAY!$F"&amp;($J13+1))</f>
        <v>1</v>
      </c>
      <c r="U13" s="29" t="n">
        <f aca="true">INDIRECT("ECSEARRAY!$G"&amp;($J13+1))</f>
        <v>39</v>
      </c>
      <c r="V13" s="29" t="n">
        <f aca="true">INDIRECT("ECSEARRAY!$F"&amp;($J13+181))</f>
        <v>3</v>
      </c>
      <c r="W13" s="29" t="n">
        <f aca="true">INDIRECT("ECSEARRAY!$G"&amp;($J13+181))</f>
        <v>12</v>
      </c>
      <c r="X13" s="29" t="n">
        <f aca="true">INDIRECT("ECSEARRAY!$F"&amp;($J13+361))</f>
        <v>4</v>
      </c>
      <c r="Y13" s="29" t="n">
        <f aca="true">INDIRECT("ECSEARRAY!$G"&amp;($J13+361))</f>
        <v>64</v>
      </c>
      <c r="Z13" s="29" t="n">
        <f aca="true">INDIRECT("ECSEARRAY!$F"&amp;($J13+541))</f>
        <v>5</v>
      </c>
      <c r="AA13" s="29" t="n">
        <f aca="true">INDIRECT("ECSEARRAY!$G"&amp;($J13+541))</f>
        <v>47</v>
      </c>
    </row>
    <row r="14" customFormat="false" ht="24.45" hidden="false" customHeight="false" outlineLevel="0" collapsed="false">
      <c r="A14" s="29" t="n">
        <v>13</v>
      </c>
      <c r="B14" s="29" t="s">
        <v>115</v>
      </c>
      <c r="C14" s="29" t="n">
        <f aca="true">INDIRECT("Baseboard!$C"&amp;($A14+129))</f>
        <v>3</v>
      </c>
      <c r="D14" s="29" t="n">
        <f aca="true">INDIRECT("Baseboard!$D"&amp;($A14+129))</f>
        <v>2</v>
      </c>
      <c r="E14" s="29" t="n">
        <f aca="true">INDIRECT("Baseboard!$E"&amp;($A14+129))</f>
        <v>16</v>
      </c>
      <c r="F14" s="23" t="str">
        <f aca="true">INDIRECT("FEB!$D"&amp;(40*($D14-1)+$E14+1))</f>
        <v>in49</v>
      </c>
      <c r="G14" s="23" t="n">
        <f aca="true">INDIRECT("FEB!$E"&amp;(40*($D14-1)+$E14+1))</f>
        <v>7</v>
      </c>
      <c r="H14" s="23" t="n">
        <f aca="true">INDIRECT("FEB!$F"&amp;(40*($D14-1)+$E14+1))</f>
        <v>0</v>
      </c>
      <c r="I14" s="23" t="n">
        <f aca="true">INDIRECT("FEB!$A"&amp;(40*($D14-1)+$E14+1))</f>
        <v>84</v>
      </c>
      <c r="J14" s="29" t="n">
        <f aca="true">INDIRECT("BackBoard!$C"&amp;(100*($C14-1)+$I14+1))</f>
        <v>41</v>
      </c>
      <c r="K14" s="23" t="n">
        <f aca="true">INDIRECT("ECSEARRAY!$C"&amp;($J14+1))</f>
        <v>0</v>
      </c>
      <c r="L14" s="29" t="str">
        <f aca="true">INDIRECT("ECSEARRAY!$D"&amp;($J14+1))</f>
        <v>C22</v>
      </c>
      <c r="M14" s="23" t="n">
        <f aca="true">INDIRECT("ECSEARRAY!$C"&amp;($J14+181))</f>
        <v>1</v>
      </c>
      <c r="N14" s="29" t="str">
        <f aca="true">INDIRECT("ECSEARRAY!$D"&amp;($J14+181))</f>
        <v>J26</v>
      </c>
      <c r="O14" s="23" t="n">
        <f aca="true">INDIRECT("ECSEARRAY!$C"&amp;($J14+361))</f>
        <v>2</v>
      </c>
      <c r="P14" s="29" t="str">
        <f aca="true">INDIRECT("ECSEARRAY!$D"&amp;($J14+361))</f>
        <v>T22</v>
      </c>
      <c r="Q14" s="23" t="n">
        <f aca="true">INDIRECT("ECSEARRAY!$C"&amp;($J14+541))</f>
        <v>2</v>
      </c>
      <c r="R14" s="29" t="str">
        <f aca="true">INDIRECT("ECSEARRAY!$D"&amp;($J14+541))</f>
        <v>A14</v>
      </c>
      <c r="S14" s="29"/>
      <c r="T14" s="29" t="n">
        <f aca="true">INDIRECT("ECSEARRAY!$F"&amp;($J14+1))</f>
        <v>1</v>
      </c>
      <c r="U14" s="29" t="n">
        <f aca="true">INDIRECT("ECSEARRAY!$G"&amp;($J14+1))</f>
        <v>35</v>
      </c>
      <c r="V14" s="29" t="n">
        <f aca="true">INDIRECT("ECSEARRAY!$F"&amp;($J14+181))</f>
        <v>3</v>
      </c>
      <c r="W14" s="29" t="n">
        <f aca="true">INDIRECT("ECSEARRAY!$G"&amp;($J14+181))</f>
        <v>24</v>
      </c>
      <c r="X14" s="29" t="n">
        <f aca="true">INDIRECT("ECSEARRAY!$F"&amp;($J14+361))</f>
        <v>4</v>
      </c>
      <c r="Y14" s="29" t="n">
        <f aca="true">INDIRECT("ECSEARRAY!$G"&amp;($J14+361))</f>
        <v>67</v>
      </c>
      <c r="Z14" s="29" t="n">
        <f aca="true">INDIRECT("ECSEARRAY!$F"&amp;($J14+541))</f>
        <v>5</v>
      </c>
      <c r="AA14" s="29" t="n">
        <f aca="true">INDIRECT("ECSEARRAY!$G"&amp;($J14+541))</f>
        <v>50</v>
      </c>
    </row>
    <row r="15" customFormat="false" ht="24.45" hidden="false" customHeight="false" outlineLevel="0" collapsed="false">
      <c r="A15" s="29" t="n">
        <v>14</v>
      </c>
      <c r="B15" s="29" t="s">
        <v>115</v>
      </c>
      <c r="C15" s="29" t="n">
        <f aca="true">INDIRECT("Baseboard!$C"&amp;($A15+129))</f>
        <v>3</v>
      </c>
      <c r="D15" s="29" t="n">
        <f aca="true">INDIRECT("Baseboard!$D"&amp;($A15+129))</f>
        <v>2</v>
      </c>
      <c r="E15" s="29" t="n">
        <f aca="true">INDIRECT("Baseboard!$E"&amp;($A15+129))</f>
        <v>12</v>
      </c>
      <c r="F15" s="23" t="str">
        <f aca="true">INDIRECT("FEB!$D"&amp;(40*($D15-1)+$E15+1))</f>
        <v>in53</v>
      </c>
      <c r="G15" s="23" t="n">
        <f aca="true">INDIRECT("FEB!$E"&amp;(40*($D15-1)+$E15+1))</f>
        <v>7</v>
      </c>
      <c r="H15" s="23" t="n">
        <f aca="true">INDIRECT("FEB!$F"&amp;(40*($D15-1)+$E15+1))</f>
        <v>2</v>
      </c>
      <c r="I15" s="23" t="n">
        <f aca="true">INDIRECT("FEB!$A"&amp;(40*($D15-1)+$E15+1))</f>
        <v>88</v>
      </c>
      <c r="J15" s="29" t="n">
        <f aca="true">INDIRECT("BackBoard!$C"&amp;(100*($C15-1)+$I15+1))</f>
        <v>29</v>
      </c>
      <c r="K15" s="23" t="n">
        <f aca="true">INDIRECT("ECSEARRAY!$C"&amp;($J15+1))</f>
        <v>0</v>
      </c>
      <c r="L15" s="29" t="str">
        <f aca="true">INDIRECT("ECSEARRAY!$D"&amp;($J15+1))</f>
        <v>C21</v>
      </c>
      <c r="M15" s="23" t="n">
        <f aca="true">INDIRECT("ECSEARRAY!$C"&amp;($J15+181))</f>
        <v>1</v>
      </c>
      <c r="N15" s="29" t="str">
        <f aca="true">INDIRECT("ECSEARRAY!$D"&amp;($J15+181))</f>
        <v>G26</v>
      </c>
      <c r="O15" s="23" t="n">
        <f aca="true">INDIRECT("ECSEARRAY!$C"&amp;($J15+361))</f>
        <v>2</v>
      </c>
      <c r="P15" s="29" t="str">
        <f aca="true">INDIRECT("ECSEARRAY!$D"&amp;($J15+361))</f>
        <v>T24</v>
      </c>
      <c r="Q15" s="23" t="n">
        <f aca="true">INDIRECT("ECSEARRAY!$C"&amp;($J15+541))</f>
        <v>2</v>
      </c>
      <c r="R15" s="29" t="str">
        <f aca="true">INDIRECT("ECSEARRAY!$D"&amp;($J15+541))</f>
        <v>A12</v>
      </c>
      <c r="S15" s="29"/>
      <c r="T15" s="29" t="n">
        <f aca="true">INDIRECT("ECSEARRAY!$F"&amp;($J15+1))</f>
        <v>1</v>
      </c>
      <c r="U15" s="29" t="n">
        <f aca="true">INDIRECT("ECSEARRAY!$G"&amp;($J15+1))</f>
        <v>32</v>
      </c>
      <c r="V15" s="29" t="n">
        <f aca="true">INDIRECT("ECSEARRAY!$F"&amp;($J15+181))</f>
        <v>3</v>
      </c>
      <c r="W15" s="29" t="n">
        <f aca="true">INDIRECT("ECSEARRAY!$G"&amp;($J15+181))</f>
        <v>21</v>
      </c>
      <c r="X15" s="29" t="n">
        <f aca="true">INDIRECT("ECSEARRAY!$F"&amp;($J15+361))</f>
        <v>4</v>
      </c>
      <c r="Y15" s="29" t="n">
        <f aca="true">INDIRECT("ECSEARRAY!$G"&amp;($J15+361))</f>
        <v>71</v>
      </c>
      <c r="Z15" s="29" t="n">
        <f aca="true">INDIRECT("ECSEARRAY!$F"&amp;($J15+541))</f>
        <v>5</v>
      </c>
      <c r="AA15" s="29" t="n">
        <f aca="true">INDIRECT("ECSEARRAY!$G"&amp;($J15+541))</f>
        <v>44</v>
      </c>
    </row>
    <row r="16" customFormat="false" ht="24.45" hidden="false" customHeight="false" outlineLevel="0" collapsed="false">
      <c r="A16" s="29" t="n">
        <v>15</v>
      </c>
      <c r="B16" s="29" t="s">
        <v>115</v>
      </c>
      <c r="C16" s="29" t="n">
        <f aca="true">INDIRECT("Baseboard!$C"&amp;($A16+129))</f>
        <v>3</v>
      </c>
      <c r="D16" s="29" t="n">
        <f aca="true">INDIRECT("Baseboard!$D"&amp;($A16+129))</f>
        <v>2</v>
      </c>
      <c r="E16" s="29" t="n">
        <f aca="true">INDIRECT("Baseboard!$E"&amp;($A16+129))</f>
        <v>8</v>
      </c>
      <c r="F16" s="23" t="str">
        <f aca="true">INDIRECT("FEB!$D"&amp;(40*($D16-1)+$E16+1))</f>
        <v>in57</v>
      </c>
      <c r="G16" s="23" t="n">
        <f aca="true">INDIRECT("FEB!$E"&amp;(40*($D16-1)+$E16+1))</f>
        <v>7</v>
      </c>
      <c r="H16" s="23" t="n">
        <f aca="true">INDIRECT("FEB!$F"&amp;(40*($D16-1)+$E16+1))</f>
        <v>4</v>
      </c>
      <c r="I16" s="23" t="n">
        <f aca="true">INDIRECT("FEB!$A"&amp;(40*($D16-1)+$E16+1))</f>
        <v>92</v>
      </c>
      <c r="J16" s="29" t="n">
        <f aca="true">INDIRECT("BackBoard!$C"&amp;(100*($C16-1)+$I16+1))</f>
        <v>17</v>
      </c>
      <c r="K16" s="23" t="n">
        <f aca="true">INDIRECT("ECSEARRAY!$C"&amp;($J16+1))</f>
        <v>0</v>
      </c>
      <c r="L16" s="29" t="str">
        <f aca="true">INDIRECT("ECSEARRAY!$D"&amp;($J16+1))</f>
        <v>C19</v>
      </c>
      <c r="M16" s="23" t="n">
        <f aca="true">INDIRECT("ECSEARRAY!$C"&amp;($J16+181))</f>
        <v>1</v>
      </c>
      <c r="N16" s="29" t="str">
        <f aca="true">INDIRECT("ECSEARRAY!$D"&amp;($J16+181))</f>
        <v>F23</v>
      </c>
      <c r="O16" s="23" t="n">
        <f aca="true">INDIRECT("ECSEARRAY!$C"&amp;($J16+361))</f>
        <v>2</v>
      </c>
      <c r="P16" s="29" t="str">
        <f aca="true">INDIRECT("ECSEARRAY!$D"&amp;($J16+361))</f>
        <v>P24</v>
      </c>
      <c r="Q16" s="23" t="n">
        <f aca="true">INDIRECT("ECSEARRAY!$C"&amp;($J16+541))</f>
        <v>2</v>
      </c>
      <c r="R16" s="29" t="str">
        <f aca="true">INDIRECT("ECSEARRAY!$D"&amp;($J16+541))</f>
        <v>C11</v>
      </c>
      <c r="S16" s="29"/>
      <c r="T16" s="29" t="n">
        <f aca="true">INDIRECT("ECSEARRAY!$F"&amp;($J16+1))</f>
        <v>0</v>
      </c>
      <c r="U16" s="29" t="n">
        <f aca="true">INDIRECT("ECSEARRAY!$G"&amp;($J16+1))</f>
        <v>43</v>
      </c>
      <c r="V16" s="29" t="n">
        <f aca="true">INDIRECT("ECSEARRAY!$F"&amp;($J16+181))</f>
        <v>3</v>
      </c>
      <c r="W16" s="29" t="n">
        <f aca="true">INDIRECT("ECSEARRAY!$G"&amp;($J16+181))</f>
        <v>16</v>
      </c>
      <c r="X16" s="29" t="n">
        <f aca="true">INDIRECT("ECSEARRAY!$F"&amp;($J16+361))</f>
        <v>5</v>
      </c>
      <c r="Y16" s="29" t="n">
        <f aca="true">INDIRECT("ECSEARRAY!$G"&amp;($J16+361))</f>
        <v>7</v>
      </c>
      <c r="Z16" s="29" t="n">
        <f aca="true">INDIRECT("ECSEARRAY!$F"&amp;($J16+541))</f>
        <v>5</v>
      </c>
      <c r="AA16" s="29" t="n">
        <f aca="true">INDIRECT("ECSEARRAY!$G"&amp;($J16+541))</f>
        <v>56</v>
      </c>
    </row>
    <row r="17" customFormat="false" ht="24.45" hidden="false" customHeight="false" outlineLevel="0" collapsed="false">
      <c r="A17" s="29" t="n">
        <v>16</v>
      </c>
      <c r="B17" s="29" t="s">
        <v>115</v>
      </c>
      <c r="C17" s="29" t="n">
        <f aca="true">INDIRECT("Baseboard!$C"&amp;($A17+129))</f>
        <v>3</v>
      </c>
      <c r="D17" s="29" t="n">
        <f aca="true">INDIRECT("Baseboard!$D"&amp;($A17+129))</f>
        <v>2</v>
      </c>
      <c r="E17" s="29" t="n">
        <f aca="true">INDIRECT("Baseboard!$E"&amp;($A17+129))</f>
        <v>4</v>
      </c>
      <c r="F17" s="23" t="str">
        <f aca="true">INDIRECT("FEB!$D"&amp;(40*($D17-1)+$E17+1))</f>
        <v>in61</v>
      </c>
      <c r="G17" s="23" t="n">
        <f aca="true">INDIRECT("FEB!$E"&amp;(40*($D17-1)+$E17+1))</f>
        <v>7</v>
      </c>
      <c r="H17" s="23" t="n">
        <f aca="true">INDIRECT("FEB!$F"&amp;(40*($D17-1)+$E17+1))</f>
        <v>6</v>
      </c>
      <c r="I17" s="23" t="n">
        <f aca="true">INDIRECT("FEB!$A"&amp;(40*($D17-1)+$E17+1))</f>
        <v>96</v>
      </c>
      <c r="J17" s="29" t="n">
        <f aca="true">INDIRECT("BackBoard!$C"&amp;(100*($C17-1)+$I17+1))</f>
        <v>5</v>
      </c>
      <c r="K17" s="23" t="n">
        <f aca="true">INDIRECT("ECSEARRAY!$C"&amp;($J17+1))</f>
        <v>0</v>
      </c>
      <c r="L17" s="29" t="str">
        <f aca="true">INDIRECT("ECSEARRAY!$D"&amp;($J17+1))</f>
        <v>C17</v>
      </c>
      <c r="M17" s="23" t="n">
        <f aca="true">INDIRECT("ECSEARRAY!$C"&amp;($J17+181))</f>
        <v>1</v>
      </c>
      <c r="N17" s="29" t="str">
        <f aca="true">INDIRECT("ECSEARRAY!$D"&amp;($J17+181))</f>
        <v>D26</v>
      </c>
      <c r="O17" s="23" t="n">
        <f aca="true">INDIRECT("ECSEARRAY!$C"&amp;($J17+361))</f>
        <v>2</v>
      </c>
      <c r="P17" s="29" t="str">
        <f aca="true">INDIRECT("ECSEARRAY!$D"&amp;($J17+361))</f>
        <v>N24</v>
      </c>
      <c r="Q17" s="23" t="n">
        <f aca="true">INDIRECT("ECSEARRAY!$C"&amp;($J17+541))</f>
        <v>2</v>
      </c>
      <c r="R17" s="29" t="str">
        <f aca="true">INDIRECT("ECSEARRAY!$D"&amp;($J17+541))</f>
        <v>A9</v>
      </c>
      <c r="S17" s="29"/>
      <c r="T17" s="29" t="n">
        <f aca="true">INDIRECT("ECSEARRAY!$F"&amp;($J17+1))</f>
        <v>0</v>
      </c>
      <c r="U17" s="29" t="n">
        <f aca="true">INDIRECT("ECSEARRAY!$G"&amp;($J17+1))</f>
        <v>41</v>
      </c>
      <c r="V17" s="29" t="n">
        <f aca="true">INDIRECT("ECSEARRAY!$F"&amp;($J17+181))</f>
        <v>3</v>
      </c>
      <c r="W17" s="29" t="n">
        <f aca="true">INDIRECT("ECSEARRAY!$G"&amp;($J17+181))</f>
        <v>15</v>
      </c>
      <c r="X17" s="29" t="n">
        <f aca="true">INDIRECT("ECSEARRAY!$F"&amp;($J17+361))</f>
        <v>5</v>
      </c>
      <c r="Y17" s="29" t="n">
        <f aca="true">INDIRECT("ECSEARRAY!$G"&amp;($J17+361))</f>
        <v>6</v>
      </c>
      <c r="Z17" s="29" t="n">
        <f aca="true">INDIRECT("ECSEARRAY!$F"&amp;($J17+541))</f>
        <v>5</v>
      </c>
      <c r="AA17" s="29" t="n">
        <f aca="true">INDIRECT("ECSEARRAY!$G"&amp;($J17+541))</f>
        <v>61</v>
      </c>
    </row>
    <row r="18" customFormat="false" ht="24.45" hidden="false" customHeight="false" outlineLevel="0" collapsed="false">
      <c r="A18" s="29" t="n">
        <v>17</v>
      </c>
      <c r="B18" s="29" t="s">
        <v>115</v>
      </c>
      <c r="C18" s="29" t="n">
        <f aca="true">INDIRECT("Baseboard!$C"&amp;($A18+129))</f>
        <v>3</v>
      </c>
      <c r="D18" s="29" t="n">
        <f aca="true">INDIRECT("Baseboard!$D"&amp;($A18+129))</f>
        <v>2</v>
      </c>
      <c r="E18" s="29" t="n">
        <f aca="true">INDIRECT("Baseboard!$E"&amp;($A18+129))</f>
        <v>39</v>
      </c>
      <c r="F18" s="23" t="str">
        <f aca="true">INDIRECT("FEB!$D"&amp;(40*($D18-1)+$E18+1))</f>
        <v>in32</v>
      </c>
      <c r="G18" s="23" t="n">
        <f aca="true">INDIRECT("FEB!$E"&amp;(40*($D18-1)+$E18+1))</f>
        <v>4</v>
      </c>
      <c r="H18" s="23" t="n">
        <f aca="true">INDIRECT("FEB!$F"&amp;(40*($D18-1)+$E18+1))</f>
        <v>7</v>
      </c>
      <c r="I18" s="23" t="n">
        <f aca="true">INDIRECT("FEB!$A"&amp;(40*($D18-1)+$E18+1))</f>
        <v>67</v>
      </c>
      <c r="J18" s="29" t="n">
        <f aca="true">INDIRECT("BackBoard!$C"&amp;(100*($C18-1)+$I18+1))</f>
        <v>90</v>
      </c>
      <c r="K18" s="23" t="n">
        <f aca="true">INDIRECT("ECSEARRAY!$C"&amp;($J18+1))</f>
        <v>0</v>
      </c>
      <c r="L18" s="29" t="str">
        <f aca="true">INDIRECT("ECSEARRAY!$D"&amp;($J18+1))</f>
        <v>F25</v>
      </c>
      <c r="M18" s="23" t="n">
        <f aca="true">INDIRECT("ECSEARRAY!$C"&amp;($J18+181))</f>
        <v>1</v>
      </c>
      <c r="N18" s="29" t="str">
        <f aca="true">INDIRECT("ECSEARRAY!$D"&amp;($J18+181))</f>
        <v>R25</v>
      </c>
      <c r="O18" s="23" t="n">
        <f aca="true">INDIRECT("ECSEARRAY!$C"&amp;($J18+361))</f>
        <v>1</v>
      </c>
      <c r="P18" s="29" t="str">
        <f aca="true">INDIRECT("ECSEARRAY!$D"&amp;($J18+361))</f>
        <v>C12</v>
      </c>
      <c r="Q18" s="23" t="n">
        <f aca="true">INDIRECT("ECSEARRAY!$C"&amp;($J18+541))</f>
        <v>2</v>
      </c>
      <c r="R18" s="29" t="str">
        <f aca="true">INDIRECT("ECSEARRAY!$D"&amp;($J18+541))</f>
        <v>A20</v>
      </c>
      <c r="S18" s="29"/>
      <c r="T18" s="29" t="n">
        <f aca="true">INDIRECT("ECSEARRAY!$F"&amp;($J18+1))</f>
        <v>1</v>
      </c>
      <c r="U18" s="29" t="n">
        <f aca="true">INDIRECT("ECSEARRAY!$G"&amp;($J18+1))</f>
        <v>22</v>
      </c>
      <c r="V18" s="29" t="n">
        <f aca="true">INDIRECT("ECSEARRAY!$F"&amp;($J18+181))</f>
        <v>3</v>
      </c>
      <c r="W18" s="29" t="n">
        <f aca="true">INDIRECT("ECSEARRAY!$G"&amp;($J18+181))</f>
        <v>3</v>
      </c>
      <c r="X18" s="29" t="n">
        <f aca="true">INDIRECT("ECSEARRAY!$F"&amp;($J18+361))</f>
        <v>3</v>
      </c>
      <c r="Y18" s="29" t="n">
        <f aca="true">INDIRECT("ECSEARRAY!$G"&amp;($J18+361))</f>
        <v>57</v>
      </c>
      <c r="Z18" s="29" t="n">
        <f aca="true">INDIRECT("ECSEARRAY!$F"&amp;($J18+541))</f>
        <v>5</v>
      </c>
      <c r="AA18" s="29" t="n">
        <f aca="true">INDIRECT("ECSEARRAY!$G"&amp;($J18+541))</f>
        <v>33</v>
      </c>
    </row>
    <row r="19" customFormat="false" ht="24.45" hidden="false" customHeight="false" outlineLevel="0" collapsed="false">
      <c r="A19" s="29" t="n">
        <v>18</v>
      </c>
      <c r="B19" s="29" t="s">
        <v>115</v>
      </c>
      <c r="C19" s="29" t="n">
        <f aca="true">INDIRECT("Baseboard!$C"&amp;($A19+129))</f>
        <v>3</v>
      </c>
      <c r="D19" s="29" t="n">
        <f aca="true">INDIRECT("Baseboard!$D"&amp;($A19+129))</f>
        <v>2</v>
      </c>
      <c r="E19" s="29" t="n">
        <f aca="true">INDIRECT("Baseboard!$E"&amp;($A19+129))</f>
        <v>35</v>
      </c>
      <c r="F19" s="23" t="str">
        <f aca="true">INDIRECT("FEB!$D"&amp;(40*($D19-1)+$E19+1))</f>
        <v>in36</v>
      </c>
      <c r="G19" s="23" t="n">
        <f aca="true">INDIRECT("FEB!$E"&amp;(40*($D19-1)+$E19+1))</f>
        <v>4</v>
      </c>
      <c r="H19" s="23" t="n">
        <f aca="true">INDIRECT("FEB!$F"&amp;(40*($D19-1)+$E19+1))</f>
        <v>5</v>
      </c>
      <c r="I19" s="23" t="n">
        <f aca="true">INDIRECT("FEB!$A"&amp;(40*($D19-1)+$E19+1))</f>
        <v>71</v>
      </c>
      <c r="J19" s="29" t="n">
        <f aca="true">INDIRECT("BackBoard!$C"&amp;(100*($C19-1)+$I19+1))</f>
        <v>78</v>
      </c>
      <c r="K19" s="23" t="n">
        <f aca="true">INDIRECT("ECSEARRAY!$C"&amp;($J19+1))</f>
        <v>0</v>
      </c>
      <c r="L19" s="29" t="str">
        <f aca="true">INDIRECT("ECSEARRAY!$D"&amp;($J19+1))</f>
        <v>E25</v>
      </c>
      <c r="M19" s="23" t="n">
        <f aca="true">INDIRECT("ECSEARRAY!$C"&amp;($J19+181))</f>
        <v>1</v>
      </c>
      <c r="N19" s="29" t="str">
        <f aca="true">INDIRECT("ECSEARRAY!$D"&amp;($J19+181))</f>
        <v>P26</v>
      </c>
      <c r="O19" s="23" t="n">
        <f aca="true">INDIRECT("ECSEARRAY!$C"&amp;($J19+361))</f>
        <v>1</v>
      </c>
      <c r="P19" s="29" t="str">
        <f aca="true">INDIRECT("ECSEARRAY!$D"&amp;($J19+361))</f>
        <v>B10</v>
      </c>
      <c r="Q19" s="23" t="n">
        <f aca="true">INDIRECT("ECSEARRAY!$C"&amp;($J19+541))</f>
        <v>2</v>
      </c>
      <c r="R19" s="29" t="str">
        <f aca="true">INDIRECT("ECSEARRAY!$D"&amp;($J19+541))</f>
        <v>A18</v>
      </c>
      <c r="S19" s="29"/>
      <c r="T19" s="29" t="n">
        <f aca="true">INDIRECT("ECSEARRAY!$F"&amp;($J19+1))</f>
        <v>1</v>
      </c>
      <c r="U19" s="29" t="n">
        <f aca="true">INDIRECT("ECSEARRAY!$G"&amp;($J19+1))</f>
        <v>18</v>
      </c>
      <c r="V19" s="29" t="n">
        <f aca="true">INDIRECT("ECSEARRAY!$F"&amp;($J19+181))</f>
        <v>3</v>
      </c>
      <c r="W19" s="29" t="n">
        <f aca="true">INDIRECT("ECSEARRAY!$G"&amp;($J19+181))</f>
        <v>10</v>
      </c>
      <c r="X19" s="29" t="n">
        <f aca="true">INDIRECT("ECSEARRAY!$F"&amp;($J19+361))</f>
        <v>3</v>
      </c>
      <c r="Y19" s="29" t="n">
        <f aca="true">INDIRECT("ECSEARRAY!$G"&amp;($J19+361))</f>
        <v>49</v>
      </c>
      <c r="Z19" s="29" t="n">
        <f aca="true">INDIRECT("ECSEARRAY!$F"&amp;($J19+541))</f>
        <v>4</v>
      </c>
      <c r="AA19" s="29" t="n">
        <f aca="true">INDIRECT("ECSEARRAY!$G"&amp;($J19+541))</f>
        <v>47</v>
      </c>
    </row>
    <row r="20" customFormat="false" ht="24.45" hidden="false" customHeight="false" outlineLevel="0" collapsed="false">
      <c r="A20" s="29" t="n">
        <v>19</v>
      </c>
      <c r="B20" s="29" t="s">
        <v>115</v>
      </c>
      <c r="C20" s="29" t="n">
        <f aca="true">INDIRECT("Baseboard!$C"&amp;($A20+129))</f>
        <v>3</v>
      </c>
      <c r="D20" s="29" t="n">
        <f aca="true">INDIRECT("Baseboard!$D"&amp;($A20+129))</f>
        <v>2</v>
      </c>
      <c r="E20" s="29" t="n">
        <f aca="true">INDIRECT("Baseboard!$E"&amp;($A20+129))</f>
        <v>31</v>
      </c>
      <c r="F20" s="23" t="str">
        <f aca="true">INDIRECT("FEB!$D"&amp;(40*($D20-1)+$E20+1))</f>
        <v>in40</v>
      </c>
      <c r="G20" s="23" t="n">
        <f aca="true">INDIRECT("FEB!$E"&amp;(40*($D20-1)+$E20+1))</f>
        <v>4</v>
      </c>
      <c r="H20" s="23" t="n">
        <f aca="true">INDIRECT("FEB!$F"&amp;(40*($D20-1)+$E20+1))</f>
        <v>3</v>
      </c>
      <c r="I20" s="23" t="n">
        <f aca="true">INDIRECT("FEB!$A"&amp;(40*($D20-1)+$E20+1))</f>
        <v>75</v>
      </c>
      <c r="J20" s="29" t="n">
        <f aca="true">INDIRECT("BackBoard!$C"&amp;(100*($C20-1)+$I20+1))</f>
        <v>66</v>
      </c>
      <c r="K20" s="23" t="n">
        <f aca="true">INDIRECT("ECSEARRAY!$C"&amp;($J20+1))</f>
        <v>0</v>
      </c>
      <c r="L20" s="29" t="str">
        <f aca="true">INDIRECT("ECSEARRAY!$D"&amp;($J20+1))</f>
        <v>C24</v>
      </c>
      <c r="M20" s="23" t="n">
        <f aca="true">INDIRECT("ECSEARRAY!$C"&amp;($J20+181))</f>
        <v>1</v>
      </c>
      <c r="N20" s="29" t="str">
        <f aca="true">INDIRECT("ECSEARRAY!$D"&amp;($J20+181))</f>
        <v>M26</v>
      </c>
      <c r="O20" s="23" t="n">
        <f aca="true">INDIRECT("ECSEARRAY!$C"&amp;($J20+361))</f>
        <v>1</v>
      </c>
      <c r="P20" s="29" t="str">
        <f aca="true">INDIRECT("ECSEARRAY!$D"&amp;($J20+361))</f>
        <v>D9</v>
      </c>
      <c r="Q20" s="23" t="n">
        <f aca="true">INDIRECT("ECSEARRAY!$C"&amp;($J20+541))</f>
        <v>2</v>
      </c>
      <c r="R20" s="29" t="str">
        <f aca="true">INDIRECT("ECSEARRAY!$D"&amp;($J20+541))</f>
        <v>C16</v>
      </c>
      <c r="S20" s="29"/>
      <c r="T20" s="29" t="n">
        <f aca="true">INDIRECT("ECSEARRAY!$F"&amp;($J20+1))</f>
        <v>1</v>
      </c>
      <c r="U20" s="29" t="n">
        <f aca="true">INDIRECT("ECSEARRAY!$G"&amp;($J20+1))</f>
        <v>37</v>
      </c>
      <c r="V20" s="29" t="n">
        <f aca="true">INDIRECT("ECSEARRAY!$F"&amp;($J20+181))</f>
        <v>3</v>
      </c>
      <c r="W20" s="29" t="n">
        <f aca="true">INDIRECT("ECSEARRAY!$G"&amp;($J20+181))</f>
        <v>4</v>
      </c>
      <c r="X20" s="29" t="n">
        <f aca="true">INDIRECT("ECSEARRAY!$F"&amp;($J20+361))</f>
        <v>3</v>
      </c>
      <c r="Y20" s="29" t="n">
        <f aca="true">INDIRECT("ECSEARRAY!$G"&amp;($J20+361))</f>
        <v>62</v>
      </c>
      <c r="Z20" s="29" t="n">
        <f aca="true">INDIRECT("ECSEARRAY!$F"&amp;($J20+541))</f>
        <v>4</v>
      </c>
      <c r="AA20" s="29" t="n">
        <f aca="true">INDIRECT("ECSEARRAY!$G"&amp;($J20+541))</f>
        <v>49</v>
      </c>
    </row>
    <row r="21" customFormat="false" ht="24.45" hidden="false" customHeight="false" outlineLevel="0" collapsed="false">
      <c r="A21" s="29" t="n">
        <v>20</v>
      </c>
      <c r="B21" s="29" t="s">
        <v>115</v>
      </c>
      <c r="C21" s="29" t="n">
        <f aca="true">INDIRECT("Baseboard!$C"&amp;($A21+129))</f>
        <v>3</v>
      </c>
      <c r="D21" s="29" t="n">
        <f aca="true">INDIRECT("Baseboard!$D"&amp;($A21+129))</f>
        <v>2</v>
      </c>
      <c r="E21" s="29" t="n">
        <f aca="true">INDIRECT("Baseboard!$E"&amp;($A21+129))</f>
        <v>25</v>
      </c>
      <c r="F21" s="23" t="str">
        <f aca="true">INDIRECT("FEB!$D"&amp;(40*($D21-1)+$E21+1))</f>
        <v>in46</v>
      </c>
      <c r="G21" s="23" t="n">
        <f aca="true">INDIRECT("FEB!$E"&amp;(40*($D21-1)+$E21+1))</f>
        <v>4</v>
      </c>
      <c r="H21" s="23" t="n">
        <f aca="true">INDIRECT("FEB!$F"&amp;(40*($D21-1)+$E21+1))</f>
        <v>0</v>
      </c>
      <c r="I21" s="23" t="n">
        <f aca="true">INDIRECT("FEB!$A"&amp;(40*($D21-1)+$E21+1))</f>
        <v>81</v>
      </c>
      <c r="J21" s="29" t="n">
        <f aca="true">INDIRECT("BackBoard!$C"&amp;(100*($C21-1)+$I21+1))</f>
        <v>48</v>
      </c>
      <c r="K21" s="23" t="n">
        <f aca="true">INDIRECT("ECSEARRAY!$C"&amp;($J21+1))</f>
        <v>0</v>
      </c>
      <c r="L21" s="29" t="str">
        <f aca="true">INDIRECT("ECSEARRAY!$D"&amp;($J21+1))</f>
        <v>A23</v>
      </c>
      <c r="M21" s="23" t="n">
        <f aca="true">INDIRECT("ECSEARRAY!$C"&amp;($J21+181))</f>
        <v>1</v>
      </c>
      <c r="N21" s="29" t="str">
        <f aca="true">INDIRECT("ECSEARRAY!$D"&amp;($J21+181))</f>
        <v>J25</v>
      </c>
      <c r="O21" s="23" t="n">
        <f aca="true">INDIRECT("ECSEARRAY!$C"&amp;($J21+361))</f>
        <v>2</v>
      </c>
      <c r="P21" s="29" t="str">
        <f aca="true">INDIRECT("ECSEARRAY!$D"&amp;($J21+361))</f>
        <v>T20</v>
      </c>
      <c r="Q21" s="23" t="n">
        <f aca="true">INDIRECT("ECSEARRAY!$C"&amp;($J21+541))</f>
        <v>2</v>
      </c>
      <c r="R21" s="29" t="str">
        <f aca="true">INDIRECT("ECSEARRAY!$D"&amp;($J21+541))</f>
        <v>B14</v>
      </c>
      <c r="S21" s="29"/>
      <c r="T21" s="29" t="n">
        <f aca="true">INDIRECT("ECSEARRAY!$F"&amp;($J21+1))</f>
        <v>1</v>
      </c>
      <c r="U21" s="29" t="n">
        <f aca="true">INDIRECT("ECSEARRAY!$G"&amp;($J21+1))</f>
        <v>40</v>
      </c>
      <c r="V21" s="29" t="n">
        <f aca="true">INDIRECT("ECSEARRAY!$F"&amp;($J21+181))</f>
        <v>3</v>
      </c>
      <c r="W21" s="29" t="n">
        <f aca="true">INDIRECT("ECSEARRAY!$G"&amp;($J21+181))</f>
        <v>28</v>
      </c>
      <c r="X21" s="29" t="n">
        <f aca="true">INDIRECT("ECSEARRAY!$F"&amp;($J21+361))</f>
        <v>4</v>
      </c>
      <c r="Y21" s="29" t="n">
        <f aca="true">INDIRECT("ECSEARRAY!$G"&amp;($J21+361))</f>
        <v>69</v>
      </c>
      <c r="Z21" s="29" t="n">
        <f aca="true">INDIRECT("ECSEARRAY!$F"&amp;($J21+541))</f>
        <v>5</v>
      </c>
      <c r="AA21" s="29" t="n">
        <f aca="true">INDIRECT("ECSEARRAY!$G"&amp;($J21+541))</f>
        <v>51</v>
      </c>
    </row>
    <row r="22" customFormat="false" ht="24.45" hidden="false" customHeight="false" outlineLevel="0" collapsed="false">
      <c r="A22" s="29" t="n">
        <v>21</v>
      </c>
      <c r="B22" s="29" t="s">
        <v>115</v>
      </c>
      <c r="C22" s="29" t="n">
        <f aca="true">INDIRECT("Baseboard!$C"&amp;($A22+129))</f>
        <v>3</v>
      </c>
      <c r="D22" s="29" t="n">
        <f aca="true">INDIRECT("Baseboard!$D"&amp;($A22+129))</f>
        <v>2</v>
      </c>
      <c r="E22" s="29" t="n">
        <f aca="true">INDIRECT("Baseboard!$E"&amp;($A22+129))</f>
        <v>13</v>
      </c>
      <c r="F22" s="23" t="str">
        <f aca="true">INDIRECT("FEB!$D"&amp;(40*($D22-1)+$E22+1))</f>
        <v>in50</v>
      </c>
      <c r="G22" s="23" t="n">
        <f aca="true">INDIRECT("FEB!$E"&amp;(40*($D22-1)+$E22+1))</f>
        <v>6</v>
      </c>
      <c r="H22" s="23" t="n">
        <f aca="true">INDIRECT("FEB!$F"&amp;(40*($D22-1)+$E22+1))</f>
        <v>6</v>
      </c>
      <c r="I22" s="23" t="n">
        <f aca="true">INDIRECT("FEB!$A"&amp;(40*($D22-1)+$E22+1))</f>
        <v>85</v>
      </c>
      <c r="J22" s="29" t="n">
        <f aca="true">INDIRECT("BackBoard!$C"&amp;(100*($C22-1)+$I22+1))</f>
        <v>36</v>
      </c>
      <c r="K22" s="23" t="n">
        <f aca="true">INDIRECT("ECSEARRAY!$C"&amp;($J22+1))</f>
        <v>0</v>
      </c>
      <c r="L22" s="29" t="str">
        <f aca="true">INDIRECT("ECSEARRAY!$D"&amp;($J22+1))</f>
        <v>D21</v>
      </c>
      <c r="M22" s="23" t="n">
        <f aca="true">INDIRECT("ECSEARRAY!$C"&amp;($J22+181))</f>
        <v>1</v>
      </c>
      <c r="N22" s="29" t="str">
        <f aca="true">INDIRECT("ECSEARRAY!$D"&amp;($J22+181))</f>
        <v>H26</v>
      </c>
      <c r="O22" s="23" t="n">
        <f aca="true">INDIRECT("ECSEARRAY!$C"&amp;($J22+361))</f>
        <v>2</v>
      </c>
      <c r="P22" s="29" t="str">
        <f aca="true">INDIRECT("ECSEARRAY!$D"&amp;($J22+361))</f>
        <v>R23</v>
      </c>
      <c r="Q22" s="23" t="n">
        <f aca="true">INDIRECT("ECSEARRAY!$C"&amp;($J22+541))</f>
        <v>2</v>
      </c>
      <c r="R22" s="29" t="str">
        <f aca="true">INDIRECT("ECSEARRAY!$D"&amp;($J22+541))</f>
        <v>A13</v>
      </c>
      <c r="S22" s="29"/>
      <c r="T22" s="29" t="n">
        <f aca="true">INDIRECT("ECSEARRAY!$F"&amp;($J22+1))</f>
        <v>1</v>
      </c>
      <c r="U22" s="29" t="n">
        <f aca="true">INDIRECT("ECSEARRAY!$G"&amp;($J22+1))</f>
        <v>36</v>
      </c>
      <c r="V22" s="29" t="n">
        <f aca="true">INDIRECT("ECSEARRAY!$F"&amp;($J22+181))</f>
        <v>3</v>
      </c>
      <c r="W22" s="29" t="n">
        <f aca="true">INDIRECT("ECSEARRAY!$G"&amp;($J22+181))</f>
        <v>25</v>
      </c>
      <c r="X22" s="29" t="n">
        <f aca="true">INDIRECT("ECSEARRAY!$F"&amp;($J22+361))</f>
        <v>4</v>
      </c>
      <c r="Y22" s="29" t="n">
        <f aca="true">INDIRECT("ECSEARRAY!$G"&amp;($J22+361))</f>
        <v>72</v>
      </c>
      <c r="Z22" s="29" t="n">
        <f aca="true">INDIRECT("ECSEARRAY!$F"&amp;($J22+541))</f>
        <v>5</v>
      </c>
      <c r="AA22" s="29" t="n">
        <f aca="true">INDIRECT("ECSEARRAY!$G"&amp;($J22+541))</f>
        <v>45</v>
      </c>
    </row>
    <row r="23" customFormat="false" ht="24.45" hidden="false" customHeight="false" outlineLevel="0" collapsed="false">
      <c r="A23" s="29" t="n">
        <v>22</v>
      </c>
      <c r="B23" s="29" t="s">
        <v>115</v>
      </c>
      <c r="C23" s="29" t="n">
        <f aca="true">INDIRECT("Baseboard!$C"&amp;($A23+129))</f>
        <v>3</v>
      </c>
      <c r="D23" s="29" t="n">
        <f aca="true">INDIRECT("Baseboard!$D"&amp;($A23+129))</f>
        <v>2</v>
      </c>
      <c r="E23" s="29" t="n">
        <f aca="true">INDIRECT("Baseboard!$E"&amp;($A23+129))</f>
        <v>9</v>
      </c>
      <c r="F23" s="23" t="str">
        <f aca="true">INDIRECT("FEB!$D"&amp;(40*($D23-1)+$E23+1))</f>
        <v>in54</v>
      </c>
      <c r="G23" s="23" t="n">
        <f aca="true">INDIRECT("FEB!$E"&amp;(40*($D23-1)+$E23+1))</f>
        <v>6</v>
      </c>
      <c r="H23" s="23" t="n">
        <f aca="true">INDIRECT("FEB!$F"&amp;(40*($D23-1)+$E23+1))</f>
        <v>4</v>
      </c>
      <c r="I23" s="23" t="n">
        <f aca="true">INDIRECT("FEB!$A"&amp;(40*($D23-1)+$E23+1))</f>
        <v>89</v>
      </c>
      <c r="J23" s="29" t="n">
        <f aca="true">INDIRECT("BackBoard!$C"&amp;(100*($C23-1)+$I23+1))</f>
        <v>24</v>
      </c>
      <c r="K23" s="23" t="n">
        <f aca="true">INDIRECT("ECSEARRAY!$C"&amp;($J23+1))</f>
        <v>0</v>
      </c>
      <c r="L23" s="29" t="str">
        <f aca="true">INDIRECT("ECSEARRAY!$D"&amp;($J23+1))</f>
        <v>A20</v>
      </c>
      <c r="M23" s="23" t="n">
        <f aca="true">INDIRECT("ECSEARRAY!$C"&amp;($J23+181))</f>
        <v>1</v>
      </c>
      <c r="N23" s="29" t="str">
        <f aca="true">INDIRECT("ECSEARRAY!$D"&amp;($J23+181))</f>
        <v>F24</v>
      </c>
      <c r="O23" s="23" t="n">
        <f aca="true">INDIRECT("ECSEARRAY!$C"&amp;($J23+361))</f>
        <v>2</v>
      </c>
      <c r="P23" s="29" t="str">
        <f aca="true">INDIRECT("ECSEARRAY!$D"&amp;($J23+361))</f>
        <v>R26</v>
      </c>
      <c r="Q23" s="23" t="n">
        <f aca="true">INDIRECT("ECSEARRAY!$C"&amp;($J23+541))</f>
        <v>2</v>
      </c>
      <c r="R23" s="29" t="str">
        <f aca="true">INDIRECT("ECSEARRAY!$D"&amp;($J23+541))</f>
        <v>B11</v>
      </c>
      <c r="S23" s="29"/>
      <c r="T23" s="29" t="n">
        <f aca="true">INDIRECT("ECSEARRAY!$F"&amp;($J23+1))</f>
        <v>1</v>
      </c>
      <c r="U23" s="29" t="n">
        <f aca="true">INDIRECT("ECSEARRAY!$G"&amp;($J23+1))</f>
        <v>33</v>
      </c>
      <c r="V23" s="29" t="n">
        <f aca="true">INDIRECT("ECSEARRAY!$F"&amp;($J23+181))</f>
        <v>3</v>
      </c>
      <c r="W23" s="29" t="n">
        <f aca="true">INDIRECT("ECSEARRAY!$G"&amp;($J23+181))</f>
        <v>17</v>
      </c>
      <c r="X23" s="29" t="n">
        <f aca="true">INDIRECT("ECSEARRAY!$F"&amp;($J23+361))</f>
        <v>5</v>
      </c>
      <c r="Y23" s="29" t="n">
        <f aca="true">INDIRECT("ECSEARRAY!$G"&amp;($J23+361))</f>
        <v>11</v>
      </c>
      <c r="Z23" s="29" t="n">
        <f aca="true">INDIRECT("ECSEARRAY!$F"&amp;($J23+541))</f>
        <v>5</v>
      </c>
      <c r="AA23" s="29" t="n">
        <f aca="true">INDIRECT("ECSEARRAY!$G"&amp;($J23+541))</f>
        <v>52</v>
      </c>
    </row>
    <row r="24" customFormat="false" ht="24.45" hidden="false" customHeight="false" outlineLevel="0" collapsed="false">
      <c r="A24" s="29" t="n">
        <v>23</v>
      </c>
      <c r="B24" s="29" t="s">
        <v>115</v>
      </c>
      <c r="C24" s="29" t="n">
        <f aca="true">INDIRECT("Baseboard!$C"&amp;($A24+129))</f>
        <v>3</v>
      </c>
      <c r="D24" s="29" t="n">
        <f aca="true">INDIRECT("Baseboard!$D"&amp;($A24+129))</f>
        <v>2</v>
      </c>
      <c r="E24" s="29" t="n">
        <f aca="true">INDIRECT("Baseboard!$E"&amp;($A24+129))</f>
        <v>5</v>
      </c>
      <c r="F24" s="23" t="str">
        <f aca="true">INDIRECT("FEB!$D"&amp;(40*($D24-1)+$E24+1))</f>
        <v>in58</v>
      </c>
      <c r="G24" s="23" t="n">
        <f aca="true">INDIRECT("FEB!$E"&amp;(40*($D24-1)+$E24+1))</f>
        <v>6</v>
      </c>
      <c r="H24" s="23" t="n">
        <f aca="true">INDIRECT("FEB!$F"&amp;(40*($D24-1)+$E24+1))</f>
        <v>2</v>
      </c>
      <c r="I24" s="23" t="n">
        <f aca="true">INDIRECT("FEB!$A"&amp;(40*($D24-1)+$E24+1))</f>
        <v>93</v>
      </c>
      <c r="J24" s="29" t="n">
        <f aca="true">INDIRECT("BackBoard!$C"&amp;(100*($C24-1)+$I24+1))</f>
        <v>12</v>
      </c>
      <c r="K24" s="23" t="n">
        <f aca="true">INDIRECT("ECSEARRAY!$C"&amp;($J24+1))</f>
        <v>0</v>
      </c>
      <c r="L24" s="29" t="str">
        <f aca="true">INDIRECT("ECSEARRAY!$D"&amp;($J24+1))</f>
        <v>A18</v>
      </c>
      <c r="M24" s="23" t="n">
        <f aca="true">INDIRECT("ECSEARRAY!$C"&amp;($J24+181))</f>
        <v>1</v>
      </c>
      <c r="N24" s="29" t="str">
        <f aca="true">INDIRECT("ECSEARRAY!$D"&amp;($J24+181))</f>
        <v>D25</v>
      </c>
      <c r="O24" s="23" t="n">
        <f aca="true">INDIRECT("ECSEARRAY!$C"&amp;($J24+361))</f>
        <v>2</v>
      </c>
      <c r="P24" s="29" t="str">
        <f aca="true">INDIRECT("ECSEARRAY!$D"&amp;($J24+361))</f>
        <v>N23</v>
      </c>
      <c r="Q24" s="23" t="n">
        <f aca="true">INDIRECT("ECSEARRAY!$C"&amp;($J24+541))</f>
        <v>2</v>
      </c>
      <c r="R24" s="29" t="str">
        <f aca="true">INDIRECT("ECSEARRAY!$D"&amp;($J24+541))</f>
        <v>B9</v>
      </c>
      <c r="S24" s="29"/>
      <c r="T24" s="29" t="n">
        <f aca="true">INDIRECT("ECSEARRAY!$F"&amp;($J24+1))</f>
        <v>0</v>
      </c>
      <c r="U24" s="29" t="n">
        <f aca="true">INDIRECT("ECSEARRAY!$G"&amp;($J24+1))</f>
        <v>47</v>
      </c>
      <c r="V24" s="29" t="n">
        <f aca="true">INDIRECT("ECSEARRAY!$F"&amp;($J24+181))</f>
        <v>3</v>
      </c>
      <c r="W24" s="29" t="n">
        <f aca="true">INDIRECT("ECSEARRAY!$G"&amp;($J24+181))</f>
        <v>19</v>
      </c>
      <c r="X24" s="29" t="n">
        <f aca="true">INDIRECT("ECSEARRAY!$F"&amp;($J24+361))</f>
        <v>4</v>
      </c>
      <c r="Y24" s="29" t="n">
        <f aca="true">INDIRECT("ECSEARRAY!$G"&amp;($J24+361))</f>
        <v>78</v>
      </c>
      <c r="Z24" s="29" t="n">
        <f aca="true">INDIRECT("ECSEARRAY!$F"&amp;($J24+541))</f>
        <v>5</v>
      </c>
      <c r="AA24" s="29" t="n">
        <f aca="true">INDIRECT("ECSEARRAY!$G"&amp;($J24+541))</f>
        <v>58</v>
      </c>
    </row>
    <row r="25" customFormat="false" ht="24.45" hidden="false" customHeight="false" outlineLevel="0" collapsed="false">
      <c r="A25" s="29" t="n">
        <v>24</v>
      </c>
      <c r="B25" s="29" t="s">
        <v>115</v>
      </c>
      <c r="C25" s="29" t="n">
        <f aca="true">INDIRECT("Baseboard!$C"&amp;($A25+129))</f>
        <v>3</v>
      </c>
      <c r="D25" s="29" t="n">
        <f aca="true">INDIRECT("Baseboard!$D"&amp;($A25+129))</f>
        <v>2</v>
      </c>
      <c r="E25" s="29" t="n">
        <f aca="true">INDIRECT("Baseboard!$E"&amp;($A25+129))</f>
        <v>1</v>
      </c>
      <c r="F25" s="23" t="str">
        <f aca="true">INDIRECT("FEB!$D"&amp;(40*($D25-1)+$E25+1))</f>
        <v>in62</v>
      </c>
      <c r="G25" s="23" t="n">
        <f aca="true">INDIRECT("FEB!$E"&amp;(40*($D25-1)+$E25+1))</f>
        <v>6</v>
      </c>
      <c r="H25" s="23" t="n">
        <f aca="true">INDIRECT("FEB!$F"&amp;(40*($D25-1)+$E25+1))</f>
        <v>0</v>
      </c>
      <c r="I25" s="23" t="n">
        <f aca="true">INDIRECT("FEB!$A"&amp;(40*($D25-1)+$E25+1))</f>
        <v>97</v>
      </c>
      <c r="J25" s="29" t="n">
        <f aca="true">INDIRECT("BackBoard!$C"&amp;(100*($C25-1)+$I25+1))</f>
        <v>10</v>
      </c>
      <c r="K25" s="23" t="n">
        <f aca="true">INDIRECT("ECSEARRAY!$C"&amp;($J25+1))</f>
        <v>0</v>
      </c>
      <c r="L25" s="29" t="str">
        <f aca="true">INDIRECT("ECSEARRAY!$D"&amp;($J25+1))</f>
        <v>A17</v>
      </c>
      <c r="M25" s="23" t="n">
        <f aca="true">INDIRECT("ECSEARRAY!$C"&amp;($J25+181))</f>
        <v>1</v>
      </c>
      <c r="N25" s="29" t="str">
        <f aca="true">INDIRECT("ECSEARRAY!$D"&amp;($J25+181))</f>
        <v>C24</v>
      </c>
      <c r="O25" s="23" t="n">
        <f aca="true">INDIRECT("ECSEARRAY!$C"&amp;($J25+361))</f>
        <v>2</v>
      </c>
      <c r="P25" s="29" t="str">
        <f aca="true">INDIRECT("ECSEARRAY!$D"&amp;($J25+361))</f>
        <v>M26</v>
      </c>
      <c r="Q25" s="23" t="n">
        <f aca="true">INDIRECT("ECSEARRAY!$C"&amp;($J25+541))</f>
        <v>2</v>
      </c>
      <c r="R25" s="29" t="str">
        <f aca="true">INDIRECT("ECSEARRAY!$D"&amp;($J25+541))</f>
        <v>D9</v>
      </c>
      <c r="S25" s="29"/>
      <c r="T25" s="29" t="n">
        <f aca="true">INDIRECT("ECSEARRAY!$F"&amp;($J25+1))</f>
        <v>0</v>
      </c>
      <c r="U25" s="29" t="n">
        <f aca="true">INDIRECT("ECSEARRAY!$G"&amp;($J25+1))</f>
        <v>44</v>
      </c>
      <c r="V25" s="29" t="n">
        <f aca="true">INDIRECT("ECSEARRAY!$F"&amp;($J25+181))</f>
        <v>3</v>
      </c>
      <c r="W25" s="29" t="n">
        <f aca="true">INDIRECT("ECSEARRAY!$G"&amp;($J25+181))</f>
        <v>37</v>
      </c>
      <c r="X25" s="29" t="n">
        <f aca="true">INDIRECT("ECSEARRAY!$F"&amp;($J25+361))</f>
        <v>5</v>
      </c>
      <c r="Y25" s="29" t="n">
        <f aca="true">INDIRECT("ECSEARRAY!$G"&amp;($J25+361))</f>
        <v>4</v>
      </c>
      <c r="Z25" s="29" t="n">
        <f aca="true">INDIRECT("ECSEARRAY!$F"&amp;($J25+541))</f>
        <v>5</v>
      </c>
      <c r="AA25" s="29" t="n">
        <f aca="true">INDIRECT("ECSEARRAY!$G"&amp;($J25+541))</f>
        <v>62</v>
      </c>
    </row>
    <row r="26" customFormat="false" ht="24.45" hidden="false" customHeight="false" outlineLevel="0" collapsed="false">
      <c r="A26" s="29" t="n">
        <v>25</v>
      </c>
      <c r="B26" s="29" t="s">
        <v>115</v>
      </c>
      <c r="C26" s="29" t="n">
        <f aca="true">INDIRECT("Baseboard!$C"&amp;($A26+129))</f>
        <v>3</v>
      </c>
      <c r="D26" s="29" t="n">
        <f aca="true">INDIRECT("Baseboard!$D"&amp;($A26+129))</f>
        <v>2</v>
      </c>
      <c r="E26" s="29" t="n">
        <f aca="true">INDIRECT("Baseboard!$E"&amp;($A26+129))</f>
        <v>37</v>
      </c>
      <c r="F26" s="23" t="str">
        <f aca="true">INDIRECT("FEB!$D"&amp;(40*($D26-1)+$E26+1))</f>
        <v>in34</v>
      </c>
      <c r="G26" s="23" t="n">
        <f aca="true">INDIRECT("FEB!$E"&amp;(40*($D26-1)+$E26+1))</f>
        <v>4</v>
      </c>
      <c r="H26" s="23" t="n">
        <f aca="true">INDIRECT("FEB!$F"&amp;(40*($D26-1)+$E26+1))</f>
        <v>6</v>
      </c>
      <c r="I26" s="23" t="n">
        <f aca="true">INDIRECT("FEB!$A"&amp;(40*($D26-1)+$E26+1))</f>
        <v>69</v>
      </c>
      <c r="J26" s="29" t="n">
        <f aca="true">INDIRECT("BackBoard!$C"&amp;(100*($C26-1)+$I26+1))</f>
        <v>84</v>
      </c>
      <c r="K26" s="23" t="n">
        <f aca="true">INDIRECT("ECSEARRAY!$C"&amp;($J26+1))</f>
        <v>0</v>
      </c>
      <c r="L26" s="29" t="str">
        <f aca="true">INDIRECT("ECSEARRAY!$D"&amp;($J26+1))</f>
        <v>F23</v>
      </c>
      <c r="M26" s="23" t="n">
        <f aca="true">INDIRECT("ECSEARRAY!$C"&amp;($J26+181))</f>
        <v>1</v>
      </c>
      <c r="N26" s="29" t="str">
        <f aca="true">INDIRECT("ECSEARRAY!$D"&amp;($J26+181))</f>
        <v>P24</v>
      </c>
      <c r="O26" s="23" t="n">
        <f aca="true">INDIRECT("ECSEARRAY!$C"&amp;($J26+361))</f>
        <v>1</v>
      </c>
      <c r="P26" s="29" t="str">
        <f aca="true">INDIRECT("ECSEARRAY!$D"&amp;($J26+361))</f>
        <v>C11</v>
      </c>
      <c r="Q26" s="23" t="n">
        <f aca="true">INDIRECT("ECSEARRAY!$C"&amp;($J26+541))</f>
        <v>2</v>
      </c>
      <c r="R26" s="29" t="str">
        <f aca="true">INDIRECT("ECSEARRAY!$D"&amp;($J26+541))</f>
        <v>B19</v>
      </c>
      <c r="S26" s="29"/>
      <c r="T26" s="29" t="n">
        <f aca="true">INDIRECT("ECSEARRAY!$F"&amp;($J26+1))</f>
        <v>1</v>
      </c>
      <c r="U26" s="29" t="n">
        <f aca="true">INDIRECT("ECSEARRAY!$G"&amp;($J26+1))</f>
        <v>16</v>
      </c>
      <c r="V26" s="29" t="n">
        <f aca="true">INDIRECT("ECSEARRAY!$F"&amp;($J26+181))</f>
        <v>3</v>
      </c>
      <c r="W26" s="29" t="n">
        <f aca="true">INDIRECT("ECSEARRAY!$G"&amp;($J26+181))</f>
        <v>7</v>
      </c>
      <c r="X26" s="29" t="n">
        <f aca="true">INDIRECT("ECSEARRAY!$F"&amp;($J26+361))</f>
        <v>3</v>
      </c>
      <c r="Y26" s="29" t="n">
        <f aca="true">INDIRECT("ECSEARRAY!$G"&amp;($J26+361))</f>
        <v>56</v>
      </c>
      <c r="Z26" s="29" t="n">
        <f aca="true">INDIRECT("ECSEARRAY!$F"&amp;($J26+541))</f>
        <v>4</v>
      </c>
      <c r="AA26" s="29" t="n">
        <f aca="true">INDIRECT("ECSEARRAY!$G"&amp;($J26+541))</f>
        <v>42</v>
      </c>
    </row>
    <row r="27" customFormat="false" ht="24.45" hidden="false" customHeight="false" outlineLevel="0" collapsed="false">
      <c r="A27" s="29" t="n">
        <v>26</v>
      </c>
      <c r="B27" s="29" t="s">
        <v>115</v>
      </c>
      <c r="C27" s="29" t="n">
        <f aca="true">INDIRECT("Baseboard!$C"&amp;($A27+129))</f>
        <v>3</v>
      </c>
      <c r="D27" s="29" t="n">
        <f aca="true">INDIRECT("Baseboard!$D"&amp;($A27+129))</f>
        <v>2</v>
      </c>
      <c r="E27" s="29" t="n">
        <f aca="true">INDIRECT("Baseboard!$E"&amp;($A27+129))</f>
        <v>33</v>
      </c>
      <c r="F27" s="23" t="str">
        <f aca="true">INDIRECT("FEB!$D"&amp;(40*($D27-1)+$E27+1))</f>
        <v>in38</v>
      </c>
      <c r="G27" s="23" t="n">
        <f aca="true">INDIRECT("FEB!$E"&amp;(40*($D27-1)+$E27+1))</f>
        <v>4</v>
      </c>
      <c r="H27" s="23" t="n">
        <f aca="true">INDIRECT("FEB!$F"&amp;(40*($D27-1)+$E27+1))</f>
        <v>4</v>
      </c>
      <c r="I27" s="23" t="n">
        <f aca="true">INDIRECT("FEB!$A"&amp;(40*($D27-1)+$E27+1))</f>
        <v>73</v>
      </c>
      <c r="J27" s="29" t="n">
        <f aca="true">INDIRECT("BackBoard!$C"&amp;(100*($C27-1)+$I27+1))</f>
        <v>72</v>
      </c>
      <c r="K27" s="23" t="n">
        <f aca="true">INDIRECT("ECSEARRAY!$C"&amp;($J27+1))</f>
        <v>0</v>
      </c>
      <c r="L27" s="29" t="str">
        <f aca="true">INDIRECT("ECSEARRAY!$D"&amp;($J27+1))</f>
        <v>D26</v>
      </c>
      <c r="M27" s="23" t="n">
        <f aca="true">INDIRECT("ECSEARRAY!$C"&amp;($J27+181))</f>
        <v>1</v>
      </c>
      <c r="N27" s="29" t="str">
        <f aca="true">INDIRECT("ECSEARRAY!$D"&amp;($J27+181))</f>
        <v>N24</v>
      </c>
      <c r="O27" s="23" t="n">
        <f aca="true">INDIRECT("ECSEARRAY!$C"&amp;($J27+361))</f>
        <v>1</v>
      </c>
      <c r="P27" s="29" t="str">
        <f aca="true">INDIRECT("ECSEARRAY!$D"&amp;($J27+361))</f>
        <v>A9</v>
      </c>
      <c r="Q27" s="23" t="n">
        <f aca="true">INDIRECT("ECSEARRAY!$C"&amp;($J27+541))</f>
        <v>2</v>
      </c>
      <c r="R27" s="29" t="str">
        <f aca="true">INDIRECT("ECSEARRAY!$D"&amp;($J27+541))</f>
        <v>B17</v>
      </c>
      <c r="S27" s="29"/>
      <c r="T27" s="29" t="n">
        <f aca="true">INDIRECT("ECSEARRAY!$F"&amp;($J27+1))</f>
        <v>1</v>
      </c>
      <c r="U27" s="29" t="n">
        <f aca="true">INDIRECT("ECSEARRAY!$G"&amp;($J27+1))</f>
        <v>15</v>
      </c>
      <c r="V27" s="29" t="n">
        <f aca="true">INDIRECT("ECSEARRAY!$F"&amp;($J27+181))</f>
        <v>3</v>
      </c>
      <c r="W27" s="29" t="n">
        <f aca="true">INDIRECT("ECSEARRAY!$G"&amp;($J27+181))</f>
        <v>6</v>
      </c>
      <c r="X27" s="29" t="n">
        <f aca="true">INDIRECT("ECSEARRAY!$F"&amp;($J27+361))</f>
        <v>3</v>
      </c>
      <c r="Y27" s="29" t="n">
        <f aca="true">INDIRECT("ECSEARRAY!$G"&amp;($J27+361))</f>
        <v>61</v>
      </c>
      <c r="Z27" s="29" t="n">
        <f aca="true">INDIRECT("ECSEARRAY!$F"&amp;($J27+541))</f>
        <v>4</v>
      </c>
      <c r="AA27" s="29" t="n">
        <f aca="true">INDIRECT("ECSEARRAY!$G"&amp;($J27+541))</f>
        <v>45</v>
      </c>
    </row>
    <row r="28" customFormat="false" ht="24.45" hidden="false" customHeight="false" outlineLevel="0" collapsed="false">
      <c r="A28" s="29" t="n">
        <v>27</v>
      </c>
      <c r="B28" s="29" t="s">
        <v>115</v>
      </c>
      <c r="C28" s="29" t="n">
        <f aca="true">INDIRECT("Baseboard!$C"&amp;($A28+129))</f>
        <v>3</v>
      </c>
      <c r="D28" s="29" t="n">
        <f aca="true">INDIRECT("Baseboard!$D"&amp;($A28+129))</f>
        <v>2</v>
      </c>
      <c r="E28" s="29" t="n">
        <f aca="true">INDIRECT("Baseboard!$E"&amp;($A28+129))</f>
        <v>29</v>
      </c>
      <c r="F28" s="23" t="str">
        <f aca="true">INDIRECT("FEB!$D"&amp;(40*($D28-1)+$E28+1))</f>
        <v>in42</v>
      </c>
      <c r="G28" s="23" t="n">
        <f aca="true">INDIRECT("FEB!$E"&amp;(40*($D28-1)+$E28+1))</f>
        <v>4</v>
      </c>
      <c r="H28" s="23" t="n">
        <f aca="true">INDIRECT("FEB!$F"&amp;(40*($D28-1)+$E28+1))</f>
        <v>2</v>
      </c>
      <c r="I28" s="23" t="n">
        <f aca="true">INDIRECT("FEB!$A"&amp;(40*($D28-1)+$E28+1))</f>
        <v>77</v>
      </c>
      <c r="J28" s="29" t="n">
        <f aca="true">INDIRECT("BackBoard!$C"&amp;(100*($C28-1)+$I28+1))</f>
        <v>60</v>
      </c>
      <c r="K28" s="23" t="n">
        <f aca="true">INDIRECT("ECSEARRAY!$C"&amp;($J28+1))</f>
        <v>0</v>
      </c>
      <c r="L28" s="29" t="str">
        <f aca="true">INDIRECT("ECSEARRAY!$D"&amp;($J28+1))</f>
        <v>B26</v>
      </c>
      <c r="M28" s="23" t="n">
        <f aca="true">INDIRECT("ECSEARRAY!$C"&amp;($J28+181))</f>
        <v>1</v>
      </c>
      <c r="N28" s="29" t="str">
        <f aca="true">INDIRECT("ECSEARRAY!$D"&amp;($J28+181))</f>
        <v>L25</v>
      </c>
      <c r="O28" s="23" t="n">
        <f aca="true">INDIRECT("ECSEARRAY!$C"&amp;($J28+361))</f>
        <v>2</v>
      </c>
      <c r="P28" s="29" t="str">
        <f aca="true">INDIRECT("ECSEARRAY!$D"&amp;($J28+361))</f>
        <v>T17</v>
      </c>
      <c r="Q28" s="23" t="n">
        <f aca="true">INDIRECT("ECSEARRAY!$C"&amp;($J28+541))</f>
        <v>2</v>
      </c>
      <c r="R28" s="29" t="str">
        <f aca="true">INDIRECT("ECSEARRAY!$D"&amp;($J28+541))</f>
        <v>D16</v>
      </c>
      <c r="S28" s="29"/>
      <c r="T28" s="29" t="n">
        <f aca="true">INDIRECT("ECSEARRAY!$F"&amp;($J28+1))</f>
        <v>1</v>
      </c>
      <c r="U28" s="29" t="n">
        <f aca="true">INDIRECT("ECSEARRAY!$G"&amp;($J28+1))</f>
        <v>41</v>
      </c>
      <c r="V28" s="29" t="n">
        <f aca="true">INDIRECT("ECSEARRAY!$F"&amp;($J28+181))</f>
        <v>3</v>
      </c>
      <c r="W28" s="29" t="n">
        <f aca="true">INDIRECT("ECSEARRAY!$G"&amp;($J28+181))</f>
        <v>8</v>
      </c>
      <c r="X28" s="29" t="n">
        <f aca="true">INDIRECT("ECSEARRAY!$F"&amp;($J28+361))</f>
        <v>4</v>
      </c>
      <c r="Y28" s="29" t="n">
        <f aca="true">INDIRECT("ECSEARRAY!$G"&amp;($J28+361))</f>
        <v>54</v>
      </c>
      <c r="Z28" s="29" t="n">
        <f aca="true">INDIRECT("ECSEARRAY!$F"&amp;($J28+541))</f>
        <v>4</v>
      </c>
      <c r="AA28" s="29" t="n">
        <f aca="true">INDIRECT("ECSEARRAY!$G"&amp;($J28+541))</f>
        <v>38</v>
      </c>
    </row>
    <row r="29" customFormat="false" ht="24.45" hidden="false" customHeight="false" outlineLevel="0" collapsed="false">
      <c r="A29" s="29" t="n">
        <v>28</v>
      </c>
      <c r="B29" s="29" t="s">
        <v>115</v>
      </c>
      <c r="C29" s="29" t="n">
        <f aca="true">INDIRECT("Baseboard!$C"&amp;($A29+129))</f>
        <v>3</v>
      </c>
      <c r="D29" s="29" t="n">
        <f aca="true">INDIRECT("Baseboard!$D"&amp;($A29+129))</f>
        <v>2</v>
      </c>
      <c r="E29" s="29" t="n">
        <f aca="true">INDIRECT("Baseboard!$E"&amp;($A29+129))</f>
        <v>27</v>
      </c>
      <c r="F29" s="23" t="str">
        <f aca="true">INDIRECT("FEB!$D"&amp;(40*($D29-1)+$E29+1))</f>
        <v>in44</v>
      </c>
      <c r="G29" s="23" t="n">
        <f aca="true">INDIRECT("FEB!$E"&amp;(40*($D29-1)+$E29+1))</f>
        <v>4</v>
      </c>
      <c r="H29" s="23" t="n">
        <f aca="true">INDIRECT("FEB!$F"&amp;(40*($D29-1)+$E29+1))</f>
        <v>1</v>
      </c>
      <c r="I29" s="23" t="n">
        <f aca="true">INDIRECT("FEB!$A"&amp;(40*($D29-1)+$E29+1))</f>
        <v>79</v>
      </c>
      <c r="J29" s="29" t="n">
        <f aca="true">INDIRECT("BackBoard!$C"&amp;(100*($C29-1)+$I29+1))</f>
        <v>54</v>
      </c>
      <c r="K29" s="23" t="n">
        <f aca="true">INDIRECT("ECSEARRAY!$C"&amp;($J29+1))</f>
        <v>0</v>
      </c>
      <c r="L29" s="29" t="str">
        <f aca="true">INDIRECT("ECSEARRAY!$D"&amp;($J29+1))</f>
        <v>B24</v>
      </c>
      <c r="M29" s="23" t="n">
        <f aca="true">INDIRECT("ECSEARRAY!$C"&amp;($J29+181))</f>
        <v>1</v>
      </c>
      <c r="N29" s="29" t="str">
        <f aca="true">INDIRECT("ECSEARRAY!$D"&amp;($J29+181))</f>
        <v>K25</v>
      </c>
      <c r="O29" s="23" t="n">
        <f aca="true">INDIRECT("ECSEARRAY!$C"&amp;($J29+361))</f>
        <v>2</v>
      </c>
      <c r="P29" s="29" t="str">
        <f aca="true">INDIRECT("ECSEARRAY!$D"&amp;($J29+361))</f>
        <v>T19</v>
      </c>
      <c r="Q29" s="23" t="n">
        <f aca="true">INDIRECT("ECSEARRAY!$C"&amp;($J29+541))</f>
        <v>2</v>
      </c>
      <c r="R29" s="29" t="str">
        <f aca="true">INDIRECT("ECSEARRAY!$D"&amp;($J29+541))</f>
        <v>A15</v>
      </c>
      <c r="S29" s="29"/>
      <c r="T29" s="29" t="n">
        <f aca="true">INDIRECT("ECSEARRAY!$F"&amp;($J29+1))</f>
        <v>0</v>
      </c>
      <c r="U29" s="29" t="n">
        <f aca="true">INDIRECT("ECSEARRAY!$G"&amp;($J29+1))</f>
        <v>15</v>
      </c>
      <c r="V29" s="29" t="n">
        <f aca="true">INDIRECT("ECSEARRAY!$F"&amp;($J29+181))</f>
        <v>3</v>
      </c>
      <c r="W29" s="29" t="n">
        <f aca="true">INDIRECT("ECSEARRAY!$G"&amp;($J29+181))</f>
        <v>13</v>
      </c>
      <c r="X29" s="29" t="n">
        <f aca="true">INDIRECT("ECSEARRAY!$F"&amp;($J29+361))</f>
        <v>4</v>
      </c>
      <c r="Y29" s="29" t="n">
        <f aca="true">INDIRECT("ECSEARRAY!$G"&amp;($J29+361))</f>
        <v>62</v>
      </c>
      <c r="Z29" s="29" t="n">
        <f aca="true">INDIRECT("ECSEARRAY!$F"&amp;($J29+541))</f>
        <v>5</v>
      </c>
      <c r="AA29" s="29" t="n">
        <f aca="true">INDIRECT("ECSEARRAY!$G"&amp;($J29+541))</f>
        <v>46</v>
      </c>
    </row>
    <row r="30" customFormat="false" ht="24.45" hidden="false" customHeight="false" outlineLevel="0" collapsed="false">
      <c r="A30" s="29" t="n">
        <v>29</v>
      </c>
      <c r="B30" s="29" t="s">
        <v>115</v>
      </c>
      <c r="C30" s="29" t="n">
        <f aca="true">INDIRECT("Baseboard!$C"&amp;($A30+129))</f>
        <v>3</v>
      </c>
      <c r="D30" s="29" t="n">
        <f aca="true">INDIRECT("Baseboard!$D"&amp;($A30+129))</f>
        <v>2</v>
      </c>
      <c r="E30" s="29" t="n">
        <f aca="true">INDIRECT("Baseboard!$E"&amp;($A30+129))</f>
        <v>15</v>
      </c>
      <c r="F30" s="23" t="str">
        <f aca="true">INDIRECT("FEB!$D"&amp;(40*($D30-1)+$E30+1))</f>
        <v>in48</v>
      </c>
      <c r="G30" s="23" t="n">
        <f aca="true">INDIRECT("FEB!$E"&amp;(40*($D30-1)+$E30+1))</f>
        <v>6</v>
      </c>
      <c r="H30" s="23" t="n">
        <f aca="true">INDIRECT("FEB!$F"&amp;(40*($D30-1)+$E30+1))</f>
        <v>7</v>
      </c>
      <c r="I30" s="23" t="n">
        <f aca="true">INDIRECT("FEB!$A"&amp;(40*($D30-1)+$E30+1))</f>
        <v>83</v>
      </c>
      <c r="J30" s="29" t="n">
        <f aca="true">INDIRECT("BackBoard!$C"&amp;(100*($C30-1)+$I30+1))</f>
        <v>42</v>
      </c>
      <c r="K30" s="23" t="n">
        <f aca="true">INDIRECT("ECSEARRAY!$C"&amp;($J30+1))</f>
        <v>0</v>
      </c>
      <c r="L30" s="29" t="str">
        <f aca="true">INDIRECT("ECSEARRAY!$D"&amp;($J30+1))</f>
        <v>B22</v>
      </c>
      <c r="M30" s="23" t="n">
        <f aca="true">INDIRECT("ECSEARRAY!$C"&amp;($J30+181))</f>
        <v>1</v>
      </c>
      <c r="N30" s="29" t="str">
        <f aca="true">INDIRECT("ECSEARRAY!$D"&amp;($J30+181))</f>
        <v>H23</v>
      </c>
      <c r="O30" s="23" t="n">
        <f aca="true">INDIRECT("ECSEARRAY!$C"&amp;($J30+361))</f>
        <v>2</v>
      </c>
      <c r="P30" s="29" t="str">
        <f aca="true">INDIRECT("ECSEARRAY!$D"&amp;($J30+361))</f>
        <v>R22</v>
      </c>
      <c r="Q30" s="23" t="n">
        <f aca="true">INDIRECT("ECSEARRAY!$C"&amp;($J30+541))</f>
        <v>2</v>
      </c>
      <c r="R30" s="29" t="str">
        <f aca="true">INDIRECT("ECSEARRAY!$D"&amp;($J30+541))</f>
        <v>C14</v>
      </c>
      <c r="S30" s="29"/>
      <c r="T30" s="29" t="n">
        <f aca="true">INDIRECT("ECSEARRAY!$F"&amp;($J30+1))</f>
        <v>1</v>
      </c>
      <c r="U30" s="29" t="n">
        <f aca="true">INDIRECT("ECSEARRAY!$G"&amp;($J30+1))</f>
        <v>43</v>
      </c>
      <c r="V30" s="29" t="n">
        <f aca="true">INDIRECT("ECSEARRAY!$F"&amp;($J30+181))</f>
        <v>3</v>
      </c>
      <c r="W30" s="29" t="n">
        <f aca="true">INDIRECT("ECSEARRAY!$G"&amp;($J30+181))</f>
        <v>26</v>
      </c>
      <c r="X30" s="29" t="n">
        <f aca="true">INDIRECT("ECSEARRAY!$F"&amp;($J30+361))</f>
        <v>4</v>
      </c>
      <c r="Y30" s="29" t="n">
        <f aca="true">INDIRECT("ECSEARRAY!$G"&amp;($J30+361))</f>
        <v>73</v>
      </c>
      <c r="Z30" s="29" t="n">
        <f aca="true">INDIRECT("ECSEARRAY!$F"&amp;($J30+541))</f>
        <v>5</v>
      </c>
      <c r="AA30" s="29" t="n">
        <f aca="true">INDIRECT("ECSEARRAY!$G"&amp;($J30+541))</f>
        <v>55</v>
      </c>
    </row>
    <row r="31" customFormat="false" ht="24.45" hidden="false" customHeight="false" outlineLevel="0" collapsed="false">
      <c r="A31" s="29" t="n">
        <v>30</v>
      </c>
      <c r="B31" s="29" t="s">
        <v>115</v>
      </c>
      <c r="C31" s="29" t="n">
        <f aca="true">INDIRECT("Baseboard!$C"&amp;($A31+129))</f>
        <v>3</v>
      </c>
      <c r="D31" s="29" t="n">
        <f aca="true">INDIRECT("Baseboard!$D"&amp;($A31+129))</f>
        <v>2</v>
      </c>
      <c r="E31" s="29" t="n">
        <f aca="true">INDIRECT("Baseboard!$E"&amp;($A31+129))</f>
        <v>11</v>
      </c>
      <c r="F31" s="23" t="str">
        <f aca="true">INDIRECT("FEB!$D"&amp;(40*($D31-1)+$E31+1))</f>
        <v>in52</v>
      </c>
      <c r="G31" s="23" t="n">
        <f aca="true">INDIRECT("FEB!$E"&amp;(40*($D31-1)+$E31+1))</f>
        <v>6</v>
      </c>
      <c r="H31" s="23" t="n">
        <f aca="true">INDIRECT("FEB!$F"&amp;(40*($D31-1)+$E31+1))</f>
        <v>5</v>
      </c>
      <c r="I31" s="23" t="n">
        <f aca="true">INDIRECT("FEB!$A"&amp;(40*($D31-1)+$E31+1))</f>
        <v>87</v>
      </c>
      <c r="J31" s="29" t="n">
        <f aca="true">INDIRECT("BackBoard!$C"&amp;(100*($C31-1)+$I31+1))</f>
        <v>30</v>
      </c>
      <c r="K31" s="23" t="n">
        <f aca="true">INDIRECT("ECSEARRAY!$C"&amp;($J31+1))</f>
        <v>0</v>
      </c>
      <c r="L31" s="29" t="str">
        <f aca="true">INDIRECT("ECSEARRAY!$D"&amp;($J31+1))</f>
        <v>B21</v>
      </c>
      <c r="M31" s="23" t="n">
        <f aca="true">INDIRECT("ECSEARRAY!$C"&amp;($J31+181))</f>
        <v>1</v>
      </c>
      <c r="N31" s="29" t="str">
        <f aca="true">INDIRECT("ECSEARRAY!$D"&amp;($J31+181))</f>
        <v>G25</v>
      </c>
      <c r="O31" s="23" t="n">
        <f aca="true">INDIRECT("ECSEARRAY!$C"&amp;($J31+361))</f>
        <v>2</v>
      </c>
      <c r="P31" s="29" t="str">
        <f aca="true">INDIRECT("ECSEARRAY!$D"&amp;($J31+361))</f>
        <v>T25</v>
      </c>
      <c r="Q31" s="23" t="n">
        <f aca="true">INDIRECT("ECSEARRAY!$C"&amp;($J31+541))</f>
        <v>2</v>
      </c>
      <c r="R31" s="29" t="str">
        <f aca="true">INDIRECT("ECSEARRAY!$D"&amp;($J31+541))</f>
        <v>B12</v>
      </c>
      <c r="S31" s="29"/>
      <c r="T31" s="29" t="n">
        <f aca="true">INDIRECT("ECSEARRAY!$F"&amp;($J31+1))</f>
        <v>1</v>
      </c>
      <c r="U31" s="29" t="n">
        <f aca="true">INDIRECT("ECSEARRAY!$G"&amp;($J31+1))</f>
        <v>31</v>
      </c>
      <c r="V31" s="29" t="n">
        <f aca="true">INDIRECT("ECSEARRAY!$F"&amp;($J31+181))</f>
        <v>3</v>
      </c>
      <c r="W31" s="29" t="n">
        <f aca="true">INDIRECT("ECSEARRAY!$G"&amp;($J31+181))</f>
        <v>20</v>
      </c>
      <c r="X31" s="29" t="n">
        <f aca="true">INDIRECT("ECSEARRAY!$F"&amp;($J31+361))</f>
        <v>4</v>
      </c>
      <c r="Y31" s="29" t="n">
        <f aca="true">INDIRECT("ECSEARRAY!$G"&amp;($J31+361))</f>
        <v>70</v>
      </c>
      <c r="Z31" s="29" t="n">
        <f aca="true">INDIRECT("ECSEARRAY!$F"&amp;($J31+541))</f>
        <v>5</v>
      </c>
      <c r="AA31" s="29" t="n">
        <f aca="true">INDIRECT("ECSEARRAY!$G"&amp;($J31+541))</f>
        <v>53</v>
      </c>
    </row>
    <row r="32" customFormat="false" ht="24.45" hidden="false" customHeight="false" outlineLevel="0" collapsed="false">
      <c r="A32" s="29" t="n">
        <v>31</v>
      </c>
      <c r="B32" s="29" t="s">
        <v>115</v>
      </c>
      <c r="C32" s="29" t="n">
        <f aca="true">INDIRECT("Baseboard!$C"&amp;($A32+129))</f>
        <v>3</v>
      </c>
      <c r="D32" s="29" t="n">
        <f aca="true">INDIRECT("Baseboard!$D"&amp;($A32+129))</f>
        <v>2</v>
      </c>
      <c r="E32" s="29" t="n">
        <f aca="true">INDIRECT("Baseboard!$E"&amp;($A32+129))</f>
        <v>7</v>
      </c>
      <c r="F32" s="23" t="str">
        <f aca="true">INDIRECT("FEB!$D"&amp;(40*($D32-1)+$E32+1))</f>
        <v>in56</v>
      </c>
      <c r="G32" s="23" t="n">
        <f aca="true">INDIRECT("FEB!$E"&amp;(40*($D32-1)+$E32+1))</f>
        <v>6</v>
      </c>
      <c r="H32" s="23" t="n">
        <f aca="true">INDIRECT("FEB!$F"&amp;(40*($D32-1)+$E32+1))</f>
        <v>3</v>
      </c>
      <c r="I32" s="23" t="n">
        <f aca="true">INDIRECT("FEB!$A"&amp;(40*($D32-1)+$E32+1))</f>
        <v>91</v>
      </c>
      <c r="J32" s="29" t="n">
        <f aca="true">INDIRECT("BackBoard!$C"&amp;(100*($C32-1)+$I32+1))</f>
        <v>18</v>
      </c>
      <c r="K32" s="23" t="n">
        <f aca="true">INDIRECT("ECSEARRAY!$C"&amp;($J32+1))</f>
        <v>0</v>
      </c>
      <c r="L32" s="29" t="str">
        <f aca="true">INDIRECT("ECSEARRAY!$D"&amp;($J32+1))</f>
        <v>B19</v>
      </c>
      <c r="M32" s="23" t="n">
        <f aca="true">INDIRECT("ECSEARRAY!$C"&amp;($J32+181))</f>
        <v>1</v>
      </c>
      <c r="N32" s="29" t="str">
        <f aca="true">INDIRECT("ECSEARRAY!$D"&amp;($J32+181))</f>
        <v>E26</v>
      </c>
      <c r="O32" s="23" t="n">
        <f aca="true">INDIRECT("ECSEARRAY!$C"&amp;($J32+361))</f>
        <v>2</v>
      </c>
      <c r="P32" s="29" t="str">
        <f aca="true">INDIRECT("ECSEARRAY!$D"&amp;($J32+361))</f>
        <v>P25</v>
      </c>
      <c r="Q32" s="23" t="n">
        <f aca="true">INDIRECT("ECSEARRAY!$C"&amp;($J32+541))</f>
        <v>2</v>
      </c>
      <c r="R32" s="29" t="str">
        <f aca="true">INDIRECT("ECSEARRAY!$D"&amp;($J32+541))</f>
        <v>A10</v>
      </c>
      <c r="S32" s="29"/>
      <c r="T32" s="29" t="n">
        <f aca="true">INDIRECT("ECSEARRAY!$F"&amp;($J32+1))</f>
        <v>0</v>
      </c>
      <c r="U32" s="29" t="n">
        <f aca="true">INDIRECT("ECSEARRAY!$G"&amp;($J32+1))</f>
        <v>42</v>
      </c>
      <c r="V32" s="29" t="n">
        <f aca="true">INDIRECT("ECSEARRAY!$F"&amp;($J32+181))</f>
        <v>3</v>
      </c>
      <c r="W32" s="29" t="n">
        <f aca="true">INDIRECT("ECSEARRAY!$G"&amp;($J32+181))</f>
        <v>23</v>
      </c>
      <c r="X32" s="29" t="n">
        <f aca="true">INDIRECT("ECSEARRAY!$F"&amp;($J32+361))</f>
        <v>5</v>
      </c>
      <c r="Y32" s="29" t="n">
        <f aca="true">INDIRECT("ECSEARRAY!$G"&amp;($J32+361))</f>
        <v>2</v>
      </c>
      <c r="Z32" s="29" t="n">
        <f aca="true">INDIRECT("ECSEARRAY!$F"&amp;($J32+541))</f>
        <v>5</v>
      </c>
      <c r="AA32" s="29" t="n">
        <f aca="true">INDIRECT("ECSEARRAY!$G"&amp;($J32+541))</f>
        <v>48</v>
      </c>
    </row>
    <row r="33" customFormat="false" ht="24.45" hidden="false" customHeight="false" outlineLevel="0" collapsed="false">
      <c r="A33" s="29" t="n">
        <v>32</v>
      </c>
      <c r="B33" s="29" t="s">
        <v>115</v>
      </c>
      <c r="C33" s="29" t="n">
        <f aca="true">INDIRECT("Baseboard!$C"&amp;($A33+129))</f>
        <v>3</v>
      </c>
      <c r="D33" s="29" t="n">
        <f aca="true">INDIRECT("Baseboard!$D"&amp;($A33+129))</f>
        <v>2</v>
      </c>
      <c r="E33" s="29" t="n">
        <f aca="true">INDIRECT("Baseboard!$E"&amp;($A33+129))</f>
        <v>3</v>
      </c>
      <c r="F33" s="23" t="str">
        <f aca="true">INDIRECT("FEB!$D"&amp;(40*($D33-1)+$E33+1))</f>
        <v>in60</v>
      </c>
      <c r="G33" s="23" t="n">
        <f aca="true">INDIRECT("FEB!$E"&amp;(40*($D33-1)+$E33+1))</f>
        <v>6</v>
      </c>
      <c r="H33" s="23" t="n">
        <f aca="true">INDIRECT("FEB!$F"&amp;(40*($D33-1)+$E33+1))</f>
        <v>1</v>
      </c>
      <c r="I33" s="23" t="n">
        <f aca="true">INDIRECT("FEB!$A"&amp;(40*($D33-1)+$E33+1))</f>
        <v>95</v>
      </c>
      <c r="J33" s="29" t="n">
        <f aca="true">INDIRECT("BackBoard!$C"&amp;(100*($C33-1)+$I33+1))</f>
        <v>6</v>
      </c>
      <c r="K33" s="23" t="n">
        <f aca="true">INDIRECT("ECSEARRAY!$C"&amp;($J33+1))</f>
        <v>0</v>
      </c>
      <c r="L33" s="29" t="str">
        <f aca="true">INDIRECT("ECSEARRAY!$D"&amp;($J33+1))</f>
        <v>B17</v>
      </c>
      <c r="M33" s="23" t="n">
        <f aca="true">INDIRECT("ECSEARRAY!$C"&amp;($J33+181))</f>
        <v>1</v>
      </c>
      <c r="N33" s="29" t="str">
        <f aca="true">INDIRECT("ECSEARRAY!$D"&amp;($J33+181))</f>
        <v>D24</v>
      </c>
      <c r="O33" s="23" t="n">
        <f aca="true">INDIRECT("ECSEARRAY!$C"&amp;($J33+361))</f>
        <v>2</v>
      </c>
      <c r="P33" s="29" t="str">
        <f aca="true">INDIRECT("ECSEARRAY!$D"&amp;($J33+361))</f>
        <v>N26</v>
      </c>
      <c r="Q33" s="23" t="n">
        <f aca="true">INDIRECT("ECSEARRAY!$C"&amp;($J33+541))</f>
        <v>2</v>
      </c>
      <c r="R33" s="29" t="str">
        <f aca="true">INDIRECT("ECSEARRAY!$D"&amp;($J33+541))</f>
        <v>C9</v>
      </c>
      <c r="S33" s="29"/>
      <c r="T33" s="29" t="n">
        <f aca="true">INDIRECT("ECSEARRAY!$F"&amp;($J33+1))</f>
        <v>0</v>
      </c>
      <c r="U33" s="29" t="n">
        <f aca="true">INDIRECT("ECSEARRAY!$G"&amp;($J33+1))</f>
        <v>45</v>
      </c>
      <c r="V33" s="29" t="n">
        <f aca="true">INDIRECT("ECSEARRAY!$F"&amp;($J33+181))</f>
        <v>3</v>
      </c>
      <c r="W33" s="29" t="n">
        <f aca="true">INDIRECT("ECSEARRAY!$G"&amp;($J33+181))</f>
        <v>30</v>
      </c>
      <c r="X33" s="29" t="n">
        <f aca="true">INDIRECT("ECSEARRAY!$F"&amp;($J33+361))</f>
        <v>5</v>
      </c>
      <c r="Y33" s="29" t="n">
        <f aca="true">INDIRECT("ECSEARRAY!$G"&amp;($J33+361))</f>
        <v>5</v>
      </c>
      <c r="Z33" s="29" t="n">
        <f aca="true">INDIRECT("ECSEARRAY!$F"&amp;($J33+541))</f>
        <v>5</v>
      </c>
      <c r="AA33" s="29" t="n">
        <f aca="true">INDIRECT("ECSEARRAY!$G"&amp;($J33+541))</f>
        <v>59</v>
      </c>
    </row>
    <row r="34" customFormat="false" ht="24.45" hidden="false" customHeight="false" outlineLevel="0" collapsed="false">
      <c r="A34" s="24" t="n">
        <v>33</v>
      </c>
      <c r="B34" s="24" t="s">
        <v>115</v>
      </c>
      <c r="C34" s="24" t="n">
        <f aca="true">INDIRECT("Baseboard!$C"&amp;($A34+129))</f>
        <v>4</v>
      </c>
      <c r="D34" s="24" t="n">
        <f aca="true">INDIRECT("Baseboard!$D"&amp;($A34+129))</f>
        <v>2</v>
      </c>
      <c r="E34" s="24" t="n">
        <f aca="true">INDIRECT("Baseboard!$E"&amp;($A34+129))</f>
        <v>38</v>
      </c>
      <c r="F34" s="24" t="str">
        <f aca="true">INDIRECT("FEB!$D"&amp;(40*($D34-1)+$E34+1))</f>
        <v>in35</v>
      </c>
      <c r="G34" s="24" t="n">
        <f aca="true">INDIRECT("FEB!$E"&amp;(40*($D34-1)+$E34+1))</f>
        <v>5</v>
      </c>
      <c r="H34" s="24" t="n">
        <f aca="true">INDIRECT("FEB!$F"&amp;(40*($D34-1)+$E34+1))</f>
        <v>1</v>
      </c>
      <c r="I34" s="24" t="n">
        <f aca="true">INDIRECT("FEB!$A"&amp;(40*($D34-1)+$E34+1))</f>
        <v>70</v>
      </c>
      <c r="J34" s="24" t="n">
        <f aca="true">INDIRECT("BackBoard!$C"&amp;(100*($C34-1)+$I34+1))</f>
        <v>79</v>
      </c>
      <c r="K34" s="24" t="n">
        <f aca="true">INDIRECT("ECSEARRAY!$C"&amp;($J34+1))</f>
        <v>0</v>
      </c>
      <c r="L34" s="24" t="str">
        <f aca="true">INDIRECT("ECSEARRAY!$D"&amp;($J34+1))</f>
        <v>F22</v>
      </c>
      <c r="M34" s="24" t="n">
        <f aca="true">INDIRECT("ECSEARRAY!$C"&amp;($J34+181))</f>
        <v>1</v>
      </c>
      <c r="N34" s="24" t="str">
        <f aca="true">INDIRECT("ECSEARRAY!$D"&amp;($J34+181))</f>
        <v>N18</v>
      </c>
      <c r="O34" s="24" t="n">
        <f aca="true">INDIRECT("ECSEARRAY!$C"&amp;($J34+361))</f>
        <v>1</v>
      </c>
      <c r="P34" s="24" t="str">
        <f aca="true">INDIRECT("ECSEARRAY!$D"&amp;($J34+361))</f>
        <v>E12</v>
      </c>
      <c r="Q34" s="24" t="n">
        <f aca="true">INDIRECT("ECSEARRAY!$C"&amp;($J34+541))</f>
        <v>2</v>
      </c>
      <c r="R34" s="24" t="str">
        <f aca="true">INDIRECT("ECSEARRAY!$D"&amp;($J34+541))</f>
        <v>E21</v>
      </c>
      <c r="S34" s="24"/>
      <c r="T34" s="24" t="n">
        <f aca="true">INDIRECT("ECSEARRAY!$F"&amp;($J34+1))</f>
        <v>1</v>
      </c>
      <c r="U34" s="24" t="n">
        <f aca="true">INDIRECT("ECSEARRAY!$G"&amp;($J34+1))</f>
        <v>85</v>
      </c>
      <c r="V34" s="24" t="n">
        <f aca="true">INDIRECT("ECSEARRAY!$F"&amp;($J34+181))</f>
        <v>2</v>
      </c>
      <c r="W34" s="24" t="n">
        <f aca="true">INDIRECT("ECSEARRAY!$G"&amp;($J34+181))</f>
        <v>57</v>
      </c>
      <c r="X34" s="24" t="n">
        <f aca="true">INDIRECT("ECSEARRAY!$F"&amp;($J34+361))</f>
        <v>3</v>
      </c>
      <c r="Y34" s="24" t="n">
        <f aca="true">INDIRECT("ECSEARRAY!$G"&amp;($J34+361))</f>
        <v>63</v>
      </c>
      <c r="Z34" s="24" t="n">
        <f aca="true">INDIRECT("ECSEARRAY!$F"&amp;($J34+541))</f>
        <v>4</v>
      </c>
      <c r="AA34" s="24" t="n">
        <f aca="true">INDIRECT("ECSEARRAY!$G"&amp;($J34+541))</f>
        <v>18</v>
      </c>
    </row>
    <row r="35" customFormat="false" ht="24.45" hidden="false" customHeight="false" outlineLevel="0" collapsed="false">
      <c r="A35" s="24" t="n">
        <v>34</v>
      </c>
      <c r="B35" s="24" t="s">
        <v>115</v>
      </c>
      <c r="C35" s="24" t="n">
        <f aca="true">INDIRECT("Baseboard!$C"&amp;($A35+129))</f>
        <v>4</v>
      </c>
      <c r="D35" s="24" t="n">
        <f aca="true">INDIRECT("Baseboard!$D"&amp;($A35+129))</f>
        <v>2</v>
      </c>
      <c r="E35" s="24" t="n">
        <f aca="true">INDIRECT("Baseboard!$E"&amp;($A35+129))</f>
        <v>34</v>
      </c>
      <c r="F35" s="24" t="str">
        <f aca="true">INDIRECT("FEB!$D"&amp;(40*($D35-1)+$E35+1))</f>
        <v>in39</v>
      </c>
      <c r="G35" s="24" t="n">
        <f aca="true">INDIRECT("FEB!$E"&amp;(40*($D35-1)+$E35+1))</f>
        <v>5</v>
      </c>
      <c r="H35" s="24" t="n">
        <f aca="true">INDIRECT("FEB!$F"&amp;(40*($D35-1)+$E35+1))</f>
        <v>3</v>
      </c>
      <c r="I35" s="24" t="n">
        <f aca="true">INDIRECT("FEB!$A"&amp;(40*($D35-1)+$E35+1))</f>
        <v>74</v>
      </c>
      <c r="J35" s="24" t="n">
        <f aca="true">INDIRECT("BackBoard!$C"&amp;(100*($C35-1)+$I35+1))</f>
        <v>67</v>
      </c>
      <c r="K35" s="24" t="n">
        <f aca="true">INDIRECT("ECSEARRAY!$C"&amp;($J35+1))</f>
        <v>0</v>
      </c>
      <c r="L35" s="24" t="str">
        <f aca="true">INDIRECT("ECSEARRAY!$D"&amp;($J35+1))</f>
        <v>E21</v>
      </c>
      <c r="M35" s="24" t="n">
        <f aca="true">INDIRECT("ECSEARRAY!$C"&amp;($J35+181))</f>
        <v>1</v>
      </c>
      <c r="N35" s="24" t="str">
        <f aca="true">INDIRECT("ECSEARRAY!$D"&amp;($J35+181))</f>
        <v>N21</v>
      </c>
      <c r="O35" s="24" t="n">
        <f aca="true">INDIRECT("ECSEARRAY!$C"&amp;($J35+361))</f>
        <v>1</v>
      </c>
      <c r="P35" s="24" t="str">
        <f aca="true">INDIRECT("ECSEARRAY!$D"&amp;($J35+361))</f>
        <v>D10</v>
      </c>
      <c r="Q35" s="24" t="n">
        <f aca="true">INDIRECT("ECSEARRAY!$C"&amp;($J35+541))</f>
        <v>2</v>
      </c>
      <c r="R35" s="24" t="str">
        <f aca="true">INDIRECT("ECSEARRAY!$D"&amp;($J35+541))</f>
        <v>D20</v>
      </c>
      <c r="S35" s="24"/>
      <c r="T35" s="24" t="n">
        <f aca="true">INDIRECT("ECSEARRAY!$F"&amp;($J35+1))</f>
        <v>0</v>
      </c>
      <c r="U35" s="24" t="n">
        <f aca="true">INDIRECT("ECSEARRAY!$G"&amp;($J35+1))</f>
        <v>18</v>
      </c>
      <c r="V35" s="24" t="n">
        <f aca="true">INDIRECT("ECSEARRAY!$F"&amp;($J35+181))</f>
        <v>2</v>
      </c>
      <c r="W35" s="24" t="n">
        <f aca="true">INDIRECT("ECSEARRAY!$G"&amp;($J35+181))</f>
        <v>77</v>
      </c>
      <c r="X35" s="24" t="n">
        <f aca="true">INDIRECT("ECSEARRAY!$F"&amp;($J35+361))</f>
        <v>3</v>
      </c>
      <c r="Y35" s="24" t="n">
        <f aca="true">INDIRECT("ECSEARRAY!$G"&amp;($J35+361))</f>
        <v>73</v>
      </c>
      <c r="Z35" s="24" t="n">
        <f aca="true">INDIRECT("ECSEARRAY!$F"&amp;($J35+541))</f>
        <v>4</v>
      </c>
      <c r="AA35" s="24" t="n">
        <f aca="true">INDIRECT("ECSEARRAY!$G"&amp;($J35+541))</f>
        <v>20</v>
      </c>
    </row>
    <row r="36" customFormat="false" ht="24.45" hidden="false" customHeight="false" outlineLevel="0" collapsed="false">
      <c r="A36" s="24" t="n">
        <v>35</v>
      </c>
      <c r="B36" s="24" t="s">
        <v>115</v>
      </c>
      <c r="C36" s="24" t="n">
        <f aca="true">INDIRECT("Baseboard!$C"&amp;($A36+129))</f>
        <v>4</v>
      </c>
      <c r="D36" s="24" t="n">
        <f aca="true">INDIRECT("Baseboard!$D"&amp;($A36+129))</f>
        <v>2</v>
      </c>
      <c r="E36" s="24" t="n">
        <f aca="true">INDIRECT("Baseboard!$E"&amp;($A36+129))</f>
        <v>30</v>
      </c>
      <c r="F36" s="24" t="str">
        <f aca="true">INDIRECT("FEB!$D"&amp;(40*($D36-1)+$E36+1))</f>
        <v>in43</v>
      </c>
      <c r="G36" s="24" t="n">
        <f aca="true">INDIRECT("FEB!$E"&amp;(40*($D36-1)+$E36+1))</f>
        <v>5</v>
      </c>
      <c r="H36" s="24" t="n">
        <f aca="true">INDIRECT("FEB!$F"&amp;(40*($D36-1)+$E36+1))</f>
        <v>5</v>
      </c>
      <c r="I36" s="24" t="n">
        <f aca="true">INDIRECT("FEB!$A"&amp;(40*($D36-1)+$E36+1))</f>
        <v>78</v>
      </c>
      <c r="J36" s="24" t="n">
        <f aca="true">INDIRECT("BackBoard!$C"&amp;(100*($C36-1)+$I36+1))</f>
        <v>55</v>
      </c>
      <c r="K36" s="24" t="n">
        <f aca="true">INDIRECT("ECSEARRAY!$C"&amp;($J36+1))</f>
        <v>0</v>
      </c>
      <c r="L36" s="24" t="str">
        <f aca="true">INDIRECT("ECSEARRAY!$D"&amp;($J36+1))</f>
        <v>D20</v>
      </c>
      <c r="M36" s="24" t="n">
        <f aca="true">INDIRECT("ECSEARRAY!$C"&amp;($J36+181))</f>
        <v>1</v>
      </c>
      <c r="N36" s="24" t="str">
        <f aca="true">INDIRECT("ECSEARRAY!$D"&amp;($J36+181))</f>
        <v>L24</v>
      </c>
      <c r="O36" s="24" t="n">
        <f aca="true">INDIRECT("ECSEARRAY!$C"&amp;($J36+361))</f>
        <v>1</v>
      </c>
      <c r="P36" s="24" t="str">
        <f aca="true">INDIRECT("ECSEARRAY!$D"&amp;($J36+361))</f>
        <v>D8</v>
      </c>
      <c r="Q36" s="24" t="n">
        <f aca="true">INDIRECT("ECSEARRAY!$C"&amp;($J36+541))</f>
        <v>2</v>
      </c>
      <c r="R36" s="24" t="str">
        <f aca="true">INDIRECT("ECSEARRAY!$D"&amp;($J36+541))</f>
        <v>D18</v>
      </c>
      <c r="S36" s="24"/>
      <c r="T36" s="24" t="n">
        <f aca="true">INDIRECT("ECSEARRAY!$F"&amp;($J36+1))</f>
        <v>0</v>
      </c>
      <c r="U36" s="24" t="n">
        <f aca="true">INDIRECT("ECSEARRAY!$G"&amp;($J36+1))</f>
        <v>20</v>
      </c>
      <c r="V36" s="24" t="n">
        <f aca="true">INDIRECT("ECSEARRAY!$F"&amp;($J36+181))</f>
        <v>2</v>
      </c>
      <c r="W36" s="24" t="n">
        <f aca="true">INDIRECT("ECSEARRAY!$G"&amp;($J36+181))</f>
        <v>84</v>
      </c>
      <c r="X36" s="24" t="n">
        <f aca="true">INDIRECT("ECSEARRAY!$F"&amp;($J36+361))</f>
        <v>3</v>
      </c>
      <c r="Y36" s="24" t="n">
        <f aca="true">INDIRECT("ECSEARRAY!$G"&amp;($J36+361))</f>
        <v>76</v>
      </c>
      <c r="Z36" s="24" t="n">
        <f aca="true">INDIRECT("ECSEARRAY!$F"&amp;($J36+541))</f>
        <v>4</v>
      </c>
      <c r="AA36" s="24" t="n">
        <f aca="true">INDIRECT("ECSEARRAY!$G"&amp;($J36+541))</f>
        <v>24</v>
      </c>
    </row>
    <row r="37" customFormat="false" ht="24.45" hidden="false" customHeight="false" outlineLevel="0" collapsed="false">
      <c r="A37" s="24" t="n">
        <v>36</v>
      </c>
      <c r="B37" s="24" t="s">
        <v>115</v>
      </c>
      <c r="C37" s="24" t="n">
        <f aca="true">INDIRECT("Baseboard!$C"&amp;($A37+129))</f>
        <v>4</v>
      </c>
      <c r="D37" s="24" t="n">
        <f aca="true">INDIRECT("Baseboard!$D"&amp;($A37+129))</f>
        <v>2</v>
      </c>
      <c r="E37" s="24" t="n">
        <f aca="true">INDIRECT("Baseboard!$E"&amp;($A37+129))</f>
        <v>28</v>
      </c>
      <c r="F37" s="24" t="str">
        <f aca="true">INDIRECT("FEB!$D"&amp;(40*($D37-1)+$E37+1))</f>
        <v>in45</v>
      </c>
      <c r="G37" s="24" t="n">
        <f aca="true">INDIRECT("FEB!$E"&amp;(40*($D37-1)+$E37+1))</f>
        <v>5</v>
      </c>
      <c r="H37" s="24" t="n">
        <f aca="true">INDIRECT("FEB!$F"&amp;(40*($D37-1)+$E37+1))</f>
        <v>6</v>
      </c>
      <c r="I37" s="24" t="n">
        <f aca="true">INDIRECT("FEB!$A"&amp;(40*($D37-1)+$E37+1))</f>
        <v>80</v>
      </c>
      <c r="J37" s="24" t="n">
        <f aca="true">INDIRECT("BackBoard!$C"&amp;(100*($C37-1)+$I37+1))</f>
        <v>49</v>
      </c>
      <c r="K37" s="24" t="n">
        <f aca="true">INDIRECT("ECSEARRAY!$C"&amp;($J37+1))</f>
        <v>0</v>
      </c>
      <c r="L37" s="24" t="str">
        <f aca="true">INDIRECT("ECSEARRAY!$D"&amp;($J37+1))</f>
        <v>D19</v>
      </c>
      <c r="M37" s="24" t="n">
        <f aca="true">INDIRECT("ECSEARRAY!$C"&amp;($J37+181))</f>
        <v>1</v>
      </c>
      <c r="N37" s="24" t="str">
        <f aca="true">INDIRECT("ECSEARRAY!$D"&amp;($J37+181))</f>
        <v>L20</v>
      </c>
      <c r="O37" s="24" t="n">
        <f aca="true">INDIRECT("ECSEARRAY!$C"&amp;($J37+361))</f>
        <v>2</v>
      </c>
      <c r="P37" s="24" t="str">
        <f aca="true">INDIRECT("ECSEARRAY!$D"&amp;($J37+361))</f>
        <v>N16</v>
      </c>
      <c r="Q37" s="24" t="n">
        <f aca="true">INDIRECT("ECSEARRAY!$C"&amp;($J37+541))</f>
        <v>2</v>
      </c>
      <c r="R37" s="24" t="str">
        <f aca="true">INDIRECT("ECSEARRAY!$D"&amp;($J37+541))</f>
        <v>E17</v>
      </c>
      <c r="S37" s="24"/>
      <c r="T37" s="24" t="n">
        <f aca="true">INDIRECT("ECSEARRAY!$F"&amp;($J37+1))</f>
        <v>0</v>
      </c>
      <c r="U37" s="24" t="n">
        <f aca="true">INDIRECT("ECSEARRAY!$G"&amp;($J37+1))</f>
        <v>21</v>
      </c>
      <c r="V37" s="24" t="n">
        <f aca="true">INDIRECT("ECSEARRAY!$F"&amp;($J37+181))</f>
        <v>2</v>
      </c>
      <c r="W37" s="24" t="n">
        <f aca="true">INDIRECT("ECSEARRAY!$G"&amp;($J37+181))</f>
        <v>8</v>
      </c>
      <c r="X37" s="24" t="n">
        <f aca="true">INDIRECT("ECSEARRAY!$F"&amp;($J37+361))</f>
        <v>5</v>
      </c>
      <c r="Y37" s="24" t="n">
        <f aca="true">INDIRECT("ECSEARRAY!$G"&amp;($J37+361))</f>
        <v>14</v>
      </c>
      <c r="Z37" s="24" t="n">
        <f aca="true">INDIRECT("ECSEARRAY!$F"&amp;($J37+541))</f>
        <v>4</v>
      </c>
      <c r="AA37" s="24" t="n">
        <f aca="true">INDIRECT("ECSEARRAY!$G"&amp;($J37+541))</f>
        <v>26</v>
      </c>
    </row>
    <row r="38" customFormat="false" ht="24.45" hidden="false" customHeight="false" outlineLevel="0" collapsed="false">
      <c r="A38" s="24" t="n">
        <v>37</v>
      </c>
      <c r="B38" s="24" t="s">
        <v>115</v>
      </c>
      <c r="C38" s="24" t="n">
        <f aca="true">INDIRECT("Baseboard!$C"&amp;($A38+129))</f>
        <v>4</v>
      </c>
      <c r="D38" s="24" t="n">
        <f aca="true">INDIRECT("Baseboard!$D"&amp;($A38+129))</f>
        <v>2</v>
      </c>
      <c r="E38" s="24" t="n">
        <f aca="true">INDIRECT("Baseboard!$E"&amp;($A38+129))</f>
        <v>16</v>
      </c>
      <c r="F38" s="24" t="str">
        <f aca="true">INDIRECT("FEB!$D"&amp;(40*($D38-1)+$E38+1))</f>
        <v>in49</v>
      </c>
      <c r="G38" s="24" t="n">
        <f aca="true">INDIRECT("FEB!$E"&amp;(40*($D38-1)+$E38+1))</f>
        <v>7</v>
      </c>
      <c r="H38" s="24" t="n">
        <f aca="true">INDIRECT("FEB!$F"&amp;(40*($D38-1)+$E38+1))</f>
        <v>0</v>
      </c>
      <c r="I38" s="24" t="n">
        <f aca="true">INDIRECT("FEB!$A"&amp;(40*($D38-1)+$E38+1))</f>
        <v>84</v>
      </c>
      <c r="J38" s="24" t="n">
        <f aca="true">INDIRECT("BackBoard!$C"&amp;(100*($C38-1)+$I38+1))</f>
        <v>37</v>
      </c>
      <c r="K38" s="24" t="n">
        <f aca="true">INDIRECT("ECSEARRAY!$C"&amp;($J38+1))</f>
        <v>0</v>
      </c>
      <c r="L38" s="24" t="str">
        <f aca="true">INDIRECT("ECSEARRAY!$D"&amp;($J38+1))</f>
        <v>E17</v>
      </c>
      <c r="M38" s="24" t="n">
        <f aca="true">INDIRECT("ECSEARRAY!$C"&amp;($J38+181))</f>
        <v>1</v>
      </c>
      <c r="N38" s="24" t="str">
        <f aca="true">INDIRECT("ECSEARRAY!$D"&amp;($J38+181))</f>
        <v>K22</v>
      </c>
      <c r="O38" s="24" t="n">
        <f aca="true">INDIRECT("ECSEARRAY!$C"&amp;($J38+361))</f>
        <v>2</v>
      </c>
      <c r="P38" s="24" t="str">
        <f aca="true">INDIRECT("ECSEARRAY!$D"&amp;($J38+361))</f>
        <v>N17</v>
      </c>
      <c r="Q38" s="24" t="n">
        <f aca="true">INDIRECT("ECSEARRAY!$C"&amp;($J38+541))</f>
        <v>2</v>
      </c>
      <c r="R38" s="24" t="str">
        <f aca="true">INDIRECT("ECSEARRAY!$D"&amp;($J38+541))</f>
        <v>F14</v>
      </c>
      <c r="S38" s="24"/>
      <c r="T38" s="24" t="n">
        <f aca="true">INDIRECT("ECSEARRAY!$F"&amp;($J38+1))</f>
        <v>0</v>
      </c>
      <c r="U38" s="24" t="n">
        <f aca="true">INDIRECT("ECSEARRAY!$G"&amp;($J38+1))</f>
        <v>26</v>
      </c>
      <c r="V38" s="24" t="n">
        <f aca="true">INDIRECT("ECSEARRAY!$F"&amp;($J38+181))</f>
        <v>2</v>
      </c>
      <c r="W38" s="24" t="n">
        <f aca="true">INDIRECT("ECSEARRAY!$G"&amp;($J38+181))</f>
        <v>79</v>
      </c>
      <c r="X38" s="24" t="n">
        <f aca="true">INDIRECT("ECSEARRAY!$F"&amp;($J38+361))</f>
        <v>4</v>
      </c>
      <c r="Y38" s="24" t="n">
        <f aca="true">INDIRECT("ECSEARRAY!$G"&amp;($J38+361))</f>
        <v>60</v>
      </c>
      <c r="Z38" s="24" t="n">
        <f aca="true">INDIRECT("ECSEARRAY!$F"&amp;($J38+541))</f>
        <v>5</v>
      </c>
      <c r="AA38" s="24" t="n">
        <f aca="true">INDIRECT("ECSEARRAY!$G"&amp;($J38+541))</f>
        <v>70</v>
      </c>
    </row>
    <row r="39" customFormat="false" ht="24.45" hidden="false" customHeight="false" outlineLevel="0" collapsed="false">
      <c r="A39" s="24" t="n">
        <v>38</v>
      </c>
      <c r="B39" s="24" t="s">
        <v>115</v>
      </c>
      <c r="C39" s="24" t="n">
        <f aca="true">INDIRECT("Baseboard!$C"&amp;($A39+129))</f>
        <v>4</v>
      </c>
      <c r="D39" s="24" t="n">
        <f aca="true">INDIRECT("Baseboard!$D"&amp;($A39+129))</f>
        <v>2</v>
      </c>
      <c r="E39" s="24" t="n">
        <f aca="true">INDIRECT("Baseboard!$E"&amp;($A39+129))</f>
        <v>12</v>
      </c>
      <c r="F39" s="24" t="str">
        <f aca="true">INDIRECT("FEB!$D"&amp;(40*($D39-1)+$E39+1))</f>
        <v>in53</v>
      </c>
      <c r="G39" s="24" t="n">
        <f aca="true">INDIRECT("FEB!$E"&amp;(40*($D39-1)+$E39+1))</f>
        <v>7</v>
      </c>
      <c r="H39" s="24" t="n">
        <f aca="true">INDIRECT("FEB!$F"&amp;(40*($D39-1)+$E39+1))</f>
        <v>2</v>
      </c>
      <c r="I39" s="24" t="n">
        <f aca="true">INDIRECT("FEB!$A"&amp;(40*($D39-1)+$E39+1))</f>
        <v>88</v>
      </c>
      <c r="J39" s="24" t="n">
        <f aca="true">INDIRECT("BackBoard!$C"&amp;(100*($C39-1)+$I39+1))</f>
        <v>25</v>
      </c>
      <c r="K39" s="24" t="n">
        <f aca="true">INDIRECT("ECSEARRAY!$C"&amp;($J39+1))</f>
        <v>0</v>
      </c>
      <c r="L39" s="24" t="str">
        <f aca="true">INDIRECT("ECSEARRAY!$D"&amp;($J39+1))</f>
        <v>F14</v>
      </c>
      <c r="M39" s="24" t="n">
        <f aca="true">INDIRECT("ECSEARRAY!$C"&amp;($J39+181))</f>
        <v>1</v>
      </c>
      <c r="N39" s="24" t="str">
        <f aca="true">INDIRECT("ECSEARRAY!$D"&amp;($J39+181))</f>
        <v>H22</v>
      </c>
      <c r="O39" s="24" t="n">
        <f aca="true">INDIRECT("ECSEARRAY!$C"&amp;($J39+361))</f>
        <v>2</v>
      </c>
      <c r="P39" s="24" t="str">
        <f aca="true">INDIRECT("ECSEARRAY!$D"&amp;($J39+361))</f>
        <v>R20</v>
      </c>
      <c r="Q39" s="24" t="n">
        <f aca="true">INDIRECT("ECSEARRAY!$C"&amp;($J39+541))</f>
        <v>2</v>
      </c>
      <c r="R39" s="24" t="str">
        <f aca="true">INDIRECT("ECSEARRAY!$D"&amp;($J39+541))</f>
        <v>F13</v>
      </c>
      <c r="S39" s="24"/>
      <c r="T39" s="24" t="n">
        <f aca="true">INDIRECT("ECSEARRAY!$F"&amp;($J39+1))</f>
        <v>1</v>
      </c>
      <c r="U39" s="24" t="n">
        <f aca="true">INDIRECT("ECSEARRAY!$G"&amp;($J39+1))</f>
        <v>70</v>
      </c>
      <c r="V39" s="24" t="n">
        <f aca="true">INDIRECT("ECSEARRAY!$F"&amp;($J39+181))</f>
        <v>3</v>
      </c>
      <c r="W39" s="24" t="n">
        <f aca="true">INDIRECT("ECSEARRAY!$G"&amp;($J39+181))</f>
        <v>80</v>
      </c>
      <c r="X39" s="24" t="n">
        <f aca="true">INDIRECT("ECSEARRAY!$F"&amp;($J39+361))</f>
        <v>4</v>
      </c>
      <c r="Y39" s="24" t="n">
        <f aca="true">INDIRECT("ECSEARRAY!$G"&amp;($J39+361))</f>
        <v>68</v>
      </c>
      <c r="Z39" s="24" t="n">
        <f aca="true">INDIRECT("ECSEARRAY!$F"&amp;($J39+541))</f>
        <v>5</v>
      </c>
      <c r="AA39" s="24" t="n">
        <f aca="true">INDIRECT("ECSEARRAY!$G"&amp;($J39+541))</f>
        <v>69</v>
      </c>
    </row>
    <row r="40" customFormat="false" ht="24.45" hidden="false" customHeight="false" outlineLevel="0" collapsed="false">
      <c r="A40" s="24" t="n">
        <v>39</v>
      </c>
      <c r="B40" s="24" t="s">
        <v>115</v>
      </c>
      <c r="C40" s="24" t="n">
        <f aca="true">INDIRECT("Baseboard!$C"&amp;($A40+129))</f>
        <v>4</v>
      </c>
      <c r="D40" s="24" t="n">
        <f aca="true">INDIRECT("Baseboard!$D"&amp;($A40+129))</f>
        <v>2</v>
      </c>
      <c r="E40" s="24" t="n">
        <f aca="true">INDIRECT("Baseboard!$E"&amp;($A40+129))</f>
        <v>8</v>
      </c>
      <c r="F40" s="24" t="str">
        <f aca="true">INDIRECT("FEB!$D"&amp;(40*($D40-1)+$E40+1))</f>
        <v>in57</v>
      </c>
      <c r="G40" s="24" t="n">
        <f aca="true">INDIRECT("FEB!$E"&amp;(40*($D40-1)+$E40+1))</f>
        <v>7</v>
      </c>
      <c r="H40" s="24" t="n">
        <f aca="true">INDIRECT("FEB!$F"&amp;(40*($D40-1)+$E40+1))</f>
        <v>4</v>
      </c>
      <c r="I40" s="24" t="n">
        <f aca="true">INDIRECT("FEB!$A"&amp;(40*($D40-1)+$E40+1))</f>
        <v>92</v>
      </c>
      <c r="J40" s="24" t="n">
        <f aca="true">INDIRECT("BackBoard!$C"&amp;(100*($C40-1)+$I40+1))</f>
        <v>13</v>
      </c>
      <c r="K40" s="24" t="n">
        <f aca="true">INDIRECT("ECSEARRAY!$C"&amp;($J40+1))</f>
        <v>0</v>
      </c>
      <c r="L40" s="24" t="str">
        <f aca="true">INDIRECT("ECSEARRAY!$D"&amp;($J40+1))</f>
        <v>M16</v>
      </c>
      <c r="M40" s="24" t="n">
        <f aca="true">INDIRECT("ECSEARRAY!$C"&amp;($J40+181))</f>
        <v>1</v>
      </c>
      <c r="N40" s="24" t="str">
        <f aca="true">INDIRECT("ECSEARRAY!$D"&amp;($J40+181))</f>
        <v>M16</v>
      </c>
      <c r="O40" s="24" t="n">
        <f aca="true">INDIRECT("ECSEARRAY!$C"&amp;($J40+361))</f>
        <v>2</v>
      </c>
      <c r="P40" s="24" t="str">
        <f aca="true">INDIRECT("ECSEARRAY!$D"&amp;($J40+361))</f>
        <v>M16</v>
      </c>
      <c r="Q40" s="24" t="n">
        <f aca="true">INDIRECT("ECSEARRAY!$C"&amp;($J40+541))</f>
        <v>2</v>
      </c>
      <c r="R40" s="24" t="str">
        <f aca="true">INDIRECT("ECSEARRAY!$D"&amp;($J40+541))</f>
        <v>E12</v>
      </c>
      <c r="S40" s="24"/>
      <c r="T40" s="24" t="n">
        <f aca="true">INDIRECT("ECSEARRAY!$F"&amp;($J40+1))</f>
        <v>0</v>
      </c>
      <c r="U40" s="24" t="n">
        <f aca="true">INDIRECT("ECSEARRAY!$G"&amp;($J40+1))</f>
        <v>1</v>
      </c>
      <c r="V40" s="24" t="n">
        <f aca="true">INDIRECT("ECSEARRAY!$F"&amp;($J40+181))</f>
        <v>2</v>
      </c>
      <c r="W40" s="24" t="n">
        <f aca="true">INDIRECT("ECSEARRAY!$G"&amp;($J40+181))</f>
        <v>1</v>
      </c>
      <c r="X40" s="24" t="n">
        <f aca="true">INDIRECT("ECSEARRAY!$F"&amp;($J40+361))</f>
        <v>4</v>
      </c>
      <c r="Y40" s="24" t="n">
        <f aca="true">INDIRECT("ECSEARRAY!$G"&amp;($J40+361))</f>
        <v>1</v>
      </c>
      <c r="Z40" s="24" t="n">
        <f aca="true">INDIRECT("ECSEARRAY!$F"&amp;($J40+541))</f>
        <v>5</v>
      </c>
      <c r="AA40" s="24" t="n">
        <f aca="true">INDIRECT("ECSEARRAY!$G"&amp;($J40+541))</f>
        <v>63</v>
      </c>
    </row>
    <row r="41" customFormat="false" ht="24.45" hidden="false" customHeight="false" outlineLevel="0" collapsed="false">
      <c r="A41" s="24" t="n">
        <v>40</v>
      </c>
      <c r="B41" s="24" t="s">
        <v>115</v>
      </c>
      <c r="C41" s="24" t="n">
        <f aca="true">INDIRECT("Baseboard!$C"&amp;($A41+129))</f>
        <v>4</v>
      </c>
      <c r="D41" s="24" t="n">
        <f aca="true">INDIRECT("Baseboard!$D"&amp;($A41+129))</f>
        <v>2</v>
      </c>
      <c r="E41" s="24" t="n">
        <f aca="true">INDIRECT("Baseboard!$E"&amp;($A41+129))</f>
        <v>4</v>
      </c>
      <c r="F41" s="24" t="str">
        <f aca="true">INDIRECT("FEB!$D"&amp;(40*($D41-1)+$E41+1))</f>
        <v>in61</v>
      </c>
      <c r="G41" s="24" t="n">
        <f aca="true">INDIRECT("FEB!$E"&amp;(40*($D41-1)+$E41+1))</f>
        <v>7</v>
      </c>
      <c r="H41" s="24" t="n">
        <f aca="true">INDIRECT("FEB!$F"&amp;(40*($D41-1)+$E41+1))</f>
        <v>6</v>
      </c>
      <c r="I41" s="24" t="n">
        <f aca="true">INDIRECT("FEB!$A"&amp;(40*($D41-1)+$E41+1))</f>
        <v>96</v>
      </c>
      <c r="J41" s="24" t="n">
        <f aca="true">INDIRECT("BackBoard!$C"&amp;(100*($C41-1)+$I41+1))</f>
        <v>1</v>
      </c>
      <c r="K41" s="24" t="n">
        <f aca="true">INDIRECT("ECSEARRAY!$C"&amp;($J41+1))</f>
        <v>0</v>
      </c>
      <c r="L41" s="24" t="str">
        <f aca="true">INDIRECT("ECSEARRAY!$D"&amp;($J41+1))</f>
        <v>L17</v>
      </c>
      <c r="M41" s="24" t="n">
        <f aca="true">INDIRECT("ECSEARRAY!$C"&amp;($J41+181))</f>
        <v>1</v>
      </c>
      <c r="N41" s="24" t="str">
        <f aca="true">INDIRECT("ECSEARRAY!$D"&amp;($J41+181))</f>
        <v>J16</v>
      </c>
      <c r="O41" s="24" t="n">
        <f aca="true">INDIRECT("ECSEARRAY!$C"&amp;($J41+361))</f>
        <v>2</v>
      </c>
      <c r="P41" s="24" t="str">
        <f aca="true">INDIRECT("ECSEARRAY!$D"&amp;($J41+361))</f>
        <v>J16</v>
      </c>
      <c r="Q41" s="24" t="n">
        <f aca="true">INDIRECT("ECSEARRAY!$C"&amp;($J41+541))</f>
        <v>2</v>
      </c>
      <c r="R41" s="24" t="str">
        <f aca="true">INDIRECT("ECSEARRAY!$D"&amp;($J41+541))</f>
        <v>F8</v>
      </c>
      <c r="S41" s="24"/>
      <c r="T41" s="24" t="n">
        <f aca="true">INDIRECT("ECSEARRAY!$F"&amp;($J41+1))</f>
        <v>0</v>
      </c>
      <c r="U41" s="24" t="n">
        <f aca="true">INDIRECT("ECSEARRAY!$G"&amp;($J41+1))</f>
        <v>3</v>
      </c>
      <c r="V41" s="24" t="n">
        <f aca="true">INDIRECT("ECSEARRAY!$F"&amp;($J41+181))</f>
        <v>2</v>
      </c>
      <c r="W41" s="24" t="n">
        <f aca="true">INDIRECT("ECSEARRAY!$G"&amp;($J41+181))</f>
        <v>32</v>
      </c>
      <c r="X41" s="24" t="n">
        <f aca="true">INDIRECT("ECSEARRAY!$F"&amp;($J41+361))</f>
        <v>4</v>
      </c>
      <c r="Y41" s="24" t="n">
        <f aca="true">INDIRECT("ECSEARRAY!$G"&amp;($J41+361))</f>
        <v>32</v>
      </c>
      <c r="Z41" s="24" t="n">
        <f aca="true">INDIRECT("ECSEARRAY!$F"&amp;($J41+541))</f>
        <v>5</v>
      </c>
      <c r="AA41" s="24" t="n">
        <f aca="true">INDIRECT("ECSEARRAY!$G"&amp;($J41+541))</f>
        <v>77</v>
      </c>
    </row>
    <row r="42" customFormat="false" ht="24.45" hidden="false" customHeight="false" outlineLevel="0" collapsed="false">
      <c r="A42" s="24" t="n">
        <v>41</v>
      </c>
      <c r="B42" s="24" t="s">
        <v>115</v>
      </c>
      <c r="C42" s="24" t="n">
        <f aca="true">INDIRECT("Baseboard!$C"&amp;($A42+129))</f>
        <v>4</v>
      </c>
      <c r="D42" s="24" t="n">
        <f aca="true">INDIRECT("Baseboard!$D"&amp;($A42+129))</f>
        <v>2</v>
      </c>
      <c r="E42" s="24" t="n">
        <f aca="true">INDIRECT("Baseboard!$E"&amp;($A42+129))</f>
        <v>40</v>
      </c>
      <c r="F42" s="24" t="str">
        <f aca="true">INDIRECT("FEB!$D"&amp;(40*($D42-1)+$E42+1))</f>
        <v>in33</v>
      </c>
      <c r="G42" s="24" t="n">
        <f aca="true">INDIRECT("FEB!$E"&amp;(40*($D42-1)+$E42+1))</f>
        <v>5</v>
      </c>
      <c r="H42" s="24" t="n">
        <f aca="true">INDIRECT("FEB!$F"&amp;(40*($D42-1)+$E42+1))</f>
        <v>0</v>
      </c>
      <c r="I42" s="24" t="n">
        <f aca="true">INDIRECT("FEB!$A"&amp;(40*($D42-1)+$E42+1))</f>
        <v>68</v>
      </c>
      <c r="J42" s="24" t="n">
        <f aca="true">INDIRECT("BackBoard!$C"&amp;(100*($C42-1)+$I42+1))</f>
        <v>85</v>
      </c>
      <c r="K42" s="24" t="n">
        <f aca="true">INDIRECT("ECSEARRAY!$C"&amp;($J42+1))</f>
        <v>0</v>
      </c>
      <c r="L42" s="24" t="str">
        <f aca="true">INDIRECT("ECSEARRAY!$D"&amp;($J42+1))</f>
        <v>G24</v>
      </c>
      <c r="M42" s="24" t="n">
        <f aca="true">INDIRECT("ECSEARRAY!$C"&amp;($J42+181))</f>
        <v>1</v>
      </c>
      <c r="N42" s="24" t="str">
        <f aca="true">INDIRECT("ECSEARRAY!$D"&amp;($J42+181))</f>
        <v>P20</v>
      </c>
      <c r="O42" s="24" t="n">
        <f aca="true">INDIRECT("ECSEARRAY!$C"&amp;($J42+361))</f>
        <v>1</v>
      </c>
      <c r="P42" s="24" t="str">
        <f aca="true">INDIRECT("ECSEARRAY!$D"&amp;($J42+361))</f>
        <v>E13</v>
      </c>
      <c r="Q42" s="24" t="n">
        <f aca="true">INDIRECT("ECSEARRAY!$C"&amp;($J42+541))</f>
        <v>2</v>
      </c>
      <c r="R42" s="24" t="str">
        <f aca="true">INDIRECT("ECSEARRAY!$D"&amp;($J42+541))</f>
        <v>E23</v>
      </c>
      <c r="S42" s="24"/>
      <c r="T42" s="24" t="n">
        <f aca="true">INDIRECT("ECSEARRAY!$F"&amp;($J42+1))</f>
        <v>1</v>
      </c>
      <c r="U42" s="24" t="n">
        <f aca="true">INDIRECT("ECSEARRAY!$G"&amp;($J42+1))</f>
        <v>84</v>
      </c>
      <c r="V42" s="24" t="n">
        <f aca="true">INDIRECT("ECSEARRAY!$F"&amp;($J42+181))</f>
        <v>2</v>
      </c>
      <c r="W42" s="24" t="n">
        <f aca="true">INDIRECT("ECSEARRAY!$G"&amp;($J42+181))</f>
        <v>82</v>
      </c>
      <c r="X42" s="24" t="n">
        <f aca="true">INDIRECT("ECSEARRAY!$F"&amp;($J42+361))</f>
        <v>3</v>
      </c>
      <c r="Y42" s="24" t="n">
        <f aca="true">INDIRECT("ECSEARRAY!$G"&amp;($J42+361))</f>
        <v>64</v>
      </c>
      <c r="Z42" s="24" t="n">
        <f aca="true">INDIRECT("ECSEARRAY!$F"&amp;($J42+541))</f>
        <v>5</v>
      </c>
      <c r="AA42" s="24" t="n">
        <f aca="true">INDIRECT("ECSEARRAY!$G"&amp;($J42+541))</f>
        <v>60</v>
      </c>
    </row>
    <row r="43" customFormat="false" ht="24.45" hidden="false" customHeight="false" outlineLevel="0" collapsed="false">
      <c r="A43" s="24" t="n">
        <v>42</v>
      </c>
      <c r="B43" s="24" t="s">
        <v>115</v>
      </c>
      <c r="C43" s="24" t="n">
        <f aca="true">INDIRECT("Baseboard!$C"&amp;($A43+129))</f>
        <v>4</v>
      </c>
      <c r="D43" s="24" t="n">
        <f aca="true">INDIRECT("Baseboard!$D"&amp;($A43+129))</f>
        <v>2</v>
      </c>
      <c r="E43" s="24" t="n">
        <f aca="true">INDIRECT("Baseboard!$E"&amp;($A43+129))</f>
        <v>36</v>
      </c>
      <c r="F43" s="24" t="str">
        <f aca="true">INDIRECT("FEB!$D"&amp;(40*($D43-1)+$E43+1))</f>
        <v>in37</v>
      </c>
      <c r="G43" s="24" t="n">
        <f aca="true">INDIRECT("FEB!$E"&amp;(40*($D43-1)+$E43+1))</f>
        <v>5</v>
      </c>
      <c r="H43" s="24" t="n">
        <f aca="true">INDIRECT("FEB!$F"&amp;(40*($D43-1)+$E43+1))</f>
        <v>2</v>
      </c>
      <c r="I43" s="24" t="n">
        <f aca="true">INDIRECT("FEB!$A"&amp;(40*($D43-1)+$E43+1))</f>
        <v>72</v>
      </c>
      <c r="J43" s="24" t="n">
        <f aca="true">INDIRECT("BackBoard!$C"&amp;(100*($C43-1)+$I43+1))</f>
        <v>73</v>
      </c>
      <c r="K43" s="24" t="n">
        <f aca="true">INDIRECT("ECSEARRAY!$C"&amp;($J43+1))</f>
        <v>0</v>
      </c>
      <c r="L43" s="24" t="str">
        <f aca="true">INDIRECT("ECSEARRAY!$D"&amp;($J43+1))</f>
        <v>E23</v>
      </c>
      <c r="M43" s="24" t="n">
        <f aca="true">INDIRECT("ECSEARRAY!$C"&amp;($J43+181))</f>
        <v>1</v>
      </c>
      <c r="N43" s="24" t="str">
        <f aca="true">INDIRECT("ECSEARRAY!$D"&amp;($J43+181))</f>
        <v>M19</v>
      </c>
      <c r="O43" s="24" t="n">
        <f aca="true">INDIRECT("ECSEARRAY!$C"&amp;($J43+361))</f>
        <v>1</v>
      </c>
      <c r="P43" s="24" t="str">
        <f aca="true">INDIRECT("ECSEARRAY!$D"&amp;($J43+361))</f>
        <v>D11</v>
      </c>
      <c r="Q43" s="24" t="n">
        <f aca="true">INDIRECT("ECSEARRAY!$C"&amp;($J43+541))</f>
        <v>2</v>
      </c>
      <c r="R43" s="24" t="str">
        <f aca="true">INDIRECT("ECSEARRAY!$D"&amp;($J43+541))</f>
        <v>G17</v>
      </c>
      <c r="S43" s="24"/>
      <c r="T43" s="24" t="n">
        <f aca="true">INDIRECT("ECSEARRAY!$F"&amp;($J43+1))</f>
        <v>1</v>
      </c>
      <c r="U43" s="24" t="n">
        <f aca="true">INDIRECT("ECSEARRAY!$G"&amp;($J43+1))</f>
        <v>60</v>
      </c>
      <c r="V43" s="24" t="n">
        <f aca="true">INDIRECT("ECSEARRAY!$F"&amp;($J43+181))</f>
        <v>2</v>
      </c>
      <c r="W43" s="24" t="n">
        <f aca="true">INDIRECT("ECSEARRAY!$G"&amp;($J43+181))</f>
        <v>56</v>
      </c>
      <c r="X43" s="24" t="n">
        <f aca="true">INDIRECT("ECSEARRAY!$F"&amp;($J43+361))</f>
        <v>3</v>
      </c>
      <c r="Y43" s="24" t="n">
        <f aca="true">INDIRECT("ECSEARRAY!$G"&amp;($J43+361))</f>
        <v>71</v>
      </c>
      <c r="Z43" s="24" t="n">
        <f aca="true">INDIRECT("ECSEARRAY!$F"&amp;($J43+541))</f>
        <v>4</v>
      </c>
      <c r="AA43" s="24" t="n">
        <f aca="true">INDIRECT("ECSEARRAY!$G"&amp;($J43+541))</f>
        <v>29</v>
      </c>
    </row>
    <row r="44" customFormat="false" ht="24.45" hidden="false" customHeight="false" outlineLevel="0" collapsed="false">
      <c r="A44" s="24" t="n">
        <v>43</v>
      </c>
      <c r="B44" s="24" t="s">
        <v>115</v>
      </c>
      <c r="C44" s="24" t="n">
        <f aca="true">INDIRECT("Baseboard!$C"&amp;($A44+129))</f>
        <v>4</v>
      </c>
      <c r="D44" s="24" t="n">
        <f aca="true">INDIRECT("Baseboard!$D"&amp;($A44+129))</f>
        <v>2</v>
      </c>
      <c r="E44" s="24" t="n">
        <f aca="true">INDIRECT("Baseboard!$E"&amp;($A44+129))</f>
        <v>32</v>
      </c>
      <c r="F44" s="24" t="str">
        <f aca="true">INDIRECT("FEB!$D"&amp;(40*($D44-1)+$E44+1))</f>
        <v>in41</v>
      </c>
      <c r="G44" s="24" t="n">
        <f aca="true">INDIRECT("FEB!$E"&amp;(40*($D44-1)+$E44+1))</f>
        <v>5</v>
      </c>
      <c r="H44" s="24" t="n">
        <f aca="true">INDIRECT("FEB!$F"&amp;(40*($D44-1)+$E44+1))</f>
        <v>4</v>
      </c>
      <c r="I44" s="24" t="n">
        <f aca="true">INDIRECT("FEB!$A"&amp;(40*($D44-1)+$E44+1))</f>
        <v>76</v>
      </c>
      <c r="J44" s="24" t="n">
        <f aca="true">INDIRECT("BackBoard!$C"&amp;(100*($C44-1)+$I44+1))</f>
        <v>61</v>
      </c>
      <c r="K44" s="24" t="n">
        <f aca="true">INDIRECT("ECSEARRAY!$C"&amp;($J44+1))</f>
        <v>0</v>
      </c>
      <c r="L44" s="24" t="str">
        <f aca="true">INDIRECT("ECSEARRAY!$D"&amp;($J44+1))</f>
        <v>G17</v>
      </c>
      <c r="M44" s="24" t="n">
        <f aca="true">INDIRECT("ECSEARRAY!$C"&amp;($J44+181))</f>
        <v>1</v>
      </c>
      <c r="N44" s="24" t="str">
        <f aca="true">INDIRECT("ECSEARRAY!$D"&amp;($J44+181))</f>
        <v>M24</v>
      </c>
      <c r="O44" s="24" t="n">
        <f aca="true">INDIRECT("ECSEARRAY!$C"&amp;($J44+361))</f>
        <v>1</v>
      </c>
      <c r="P44" s="24" t="str">
        <f aca="true">INDIRECT("ECSEARRAY!$D"&amp;($J44+361))</f>
        <v>F9</v>
      </c>
      <c r="Q44" s="24" t="n">
        <f aca="true">INDIRECT("ECSEARRAY!$C"&amp;($J44+541))</f>
        <v>2</v>
      </c>
      <c r="R44" s="24" t="str">
        <f aca="true">INDIRECT("ECSEARRAY!$D"&amp;($J44+541))</f>
        <v>D19</v>
      </c>
      <c r="S44" s="24"/>
      <c r="T44" s="24" t="n">
        <f aca="true">INDIRECT("ECSEARRAY!$F"&amp;($J44+1))</f>
        <v>0</v>
      </c>
      <c r="U44" s="24" t="n">
        <f aca="true">INDIRECT("ECSEARRAY!$G"&amp;($J44+1))</f>
        <v>29</v>
      </c>
      <c r="V44" s="24" t="n">
        <f aca="true">INDIRECT("ECSEARRAY!$F"&amp;($J44+181))</f>
        <v>2</v>
      </c>
      <c r="W44" s="24" t="n">
        <f aca="true">INDIRECT("ECSEARRAY!$G"&amp;($J44+181))</f>
        <v>85</v>
      </c>
      <c r="X44" s="24" t="n">
        <f aca="true">INDIRECT("ECSEARRAY!$F"&amp;($J44+361))</f>
        <v>3</v>
      </c>
      <c r="Y44" s="24" t="n">
        <f aca="true">INDIRECT("ECSEARRAY!$G"&amp;($J44+361))</f>
        <v>78</v>
      </c>
      <c r="Z44" s="24" t="n">
        <f aca="true">INDIRECT("ECSEARRAY!$F"&amp;($J44+541))</f>
        <v>4</v>
      </c>
      <c r="AA44" s="24" t="n">
        <f aca="true">INDIRECT("ECSEARRAY!$G"&amp;($J44+541))</f>
        <v>21</v>
      </c>
    </row>
    <row r="45" customFormat="false" ht="24.45" hidden="false" customHeight="false" outlineLevel="0" collapsed="false">
      <c r="A45" s="24" t="n">
        <v>44</v>
      </c>
      <c r="B45" s="24" t="s">
        <v>115</v>
      </c>
      <c r="C45" s="24" t="n">
        <f aca="true">INDIRECT("Baseboard!$C"&amp;($A45+129))</f>
        <v>4</v>
      </c>
      <c r="D45" s="24" t="n">
        <f aca="true">INDIRECT("Baseboard!$D"&amp;($A45+129))</f>
        <v>2</v>
      </c>
      <c r="E45" s="24" t="n">
        <f aca="true">INDIRECT("Baseboard!$E"&amp;($A45+129))</f>
        <v>26</v>
      </c>
      <c r="F45" s="24" t="str">
        <f aca="true">INDIRECT("FEB!$D"&amp;(40*($D45-1)+$E45+1))</f>
        <v>in47</v>
      </c>
      <c r="G45" s="24" t="n">
        <f aca="true">INDIRECT("FEB!$E"&amp;(40*($D45-1)+$E45+1))</f>
        <v>5</v>
      </c>
      <c r="H45" s="24" t="n">
        <f aca="true">INDIRECT("FEB!$F"&amp;(40*($D45-1)+$E45+1))</f>
        <v>7</v>
      </c>
      <c r="I45" s="24" t="n">
        <f aca="true">INDIRECT("FEB!$A"&amp;(40*($D45-1)+$E45+1))</f>
        <v>82</v>
      </c>
      <c r="J45" s="24" t="n">
        <f aca="true">INDIRECT("BackBoard!$C"&amp;(100*($C45-1)+$I45+1))</f>
        <v>43</v>
      </c>
      <c r="K45" s="24" t="n">
        <f aca="true">INDIRECT("ECSEARRAY!$C"&amp;($J45+1))</f>
        <v>0</v>
      </c>
      <c r="L45" s="24" t="str">
        <f aca="true">INDIRECT("ECSEARRAY!$D"&amp;($J45+1))</f>
        <v>D18</v>
      </c>
      <c r="M45" s="24" t="n">
        <f aca="true">INDIRECT("ECSEARRAY!$C"&amp;($J45+181))</f>
        <v>1</v>
      </c>
      <c r="N45" s="24" t="str">
        <f aca="true">INDIRECT("ECSEARRAY!$D"&amp;($J45+181))</f>
        <v>K21</v>
      </c>
      <c r="O45" s="24" t="n">
        <f aca="true">INDIRECT("ECSEARRAY!$C"&amp;($J45+361))</f>
        <v>2</v>
      </c>
      <c r="P45" s="24" t="str">
        <f aca="true">INDIRECT("ECSEARRAY!$D"&amp;($J45+361))</f>
        <v>P16</v>
      </c>
      <c r="Q45" s="24" t="n">
        <f aca="true">INDIRECT("ECSEARRAY!$C"&amp;($J45+541))</f>
        <v>2</v>
      </c>
      <c r="R45" s="24" t="str">
        <f aca="true">INDIRECT("ECSEARRAY!$D"&amp;($J45+541))</f>
        <v>F15</v>
      </c>
      <c r="S45" s="24"/>
      <c r="T45" s="24" t="n">
        <f aca="true">INDIRECT("ECSEARRAY!$F"&amp;($J45+1))</f>
        <v>0</v>
      </c>
      <c r="U45" s="24" t="n">
        <f aca="true">INDIRECT("ECSEARRAY!$G"&amp;($J45+1))</f>
        <v>24</v>
      </c>
      <c r="V45" s="24" t="n">
        <f aca="true">INDIRECT("ECSEARRAY!$F"&amp;($J45+181))</f>
        <v>2</v>
      </c>
      <c r="W45" s="24" t="n">
        <f aca="true">INDIRECT("ECSEARRAY!$G"&amp;($J45+181))</f>
        <v>14</v>
      </c>
      <c r="X45" s="24" t="n">
        <f aca="true">INDIRECT("ECSEARRAY!$F"&amp;($J45+361))</f>
        <v>4</v>
      </c>
      <c r="Y45" s="24" t="n">
        <f aca="true">INDIRECT("ECSEARRAY!$G"&amp;($J45+361))</f>
        <v>61</v>
      </c>
      <c r="Z45" s="24" t="n">
        <f aca="true">INDIRECT("ECSEARRAY!$F"&amp;($J45+541))</f>
        <v>4</v>
      </c>
      <c r="AA45" s="24" t="n">
        <f aca="true">INDIRECT("ECSEARRAY!$G"&amp;($J45+541))</f>
        <v>34</v>
      </c>
    </row>
    <row r="46" customFormat="false" ht="24.45" hidden="false" customHeight="false" outlineLevel="0" collapsed="false">
      <c r="A46" s="24" t="n">
        <v>45</v>
      </c>
      <c r="B46" s="24" t="s">
        <v>115</v>
      </c>
      <c r="C46" s="24" t="n">
        <f aca="true">INDIRECT("Baseboard!$C"&amp;($A46+129))</f>
        <v>4</v>
      </c>
      <c r="D46" s="24" t="n">
        <f aca="true">INDIRECT("Baseboard!$D"&amp;($A46+129))</f>
        <v>2</v>
      </c>
      <c r="E46" s="24" t="n">
        <f aca="true">INDIRECT("Baseboard!$E"&amp;($A46+129))</f>
        <v>14</v>
      </c>
      <c r="F46" s="24" t="str">
        <f aca="true">INDIRECT("FEB!$D"&amp;(40*($D46-1)+$E46+1))</f>
        <v>in51</v>
      </c>
      <c r="G46" s="24" t="n">
        <f aca="true">INDIRECT("FEB!$E"&amp;(40*($D46-1)+$E46+1))</f>
        <v>7</v>
      </c>
      <c r="H46" s="24" t="n">
        <f aca="true">INDIRECT("FEB!$F"&amp;(40*($D46-1)+$E46+1))</f>
        <v>1</v>
      </c>
      <c r="I46" s="24" t="n">
        <f aca="true">INDIRECT("FEB!$A"&amp;(40*($D46-1)+$E46+1))</f>
        <v>86</v>
      </c>
      <c r="J46" s="24" t="n">
        <f aca="true">INDIRECT("BackBoard!$C"&amp;(100*($C46-1)+$I46+1))</f>
        <v>31</v>
      </c>
      <c r="K46" s="24" t="n">
        <f aca="true">INDIRECT("ECSEARRAY!$C"&amp;($J46+1))</f>
        <v>0</v>
      </c>
      <c r="L46" s="24" t="str">
        <f aca="true">INDIRECT("ECSEARRAY!$D"&amp;($J46+1))</f>
        <v>F15</v>
      </c>
      <c r="M46" s="24" t="n">
        <f aca="true">INDIRECT("ECSEARRAY!$C"&amp;($J46+181))</f>
        <v>1</v>
      </c>
      <c r="N46" s="24" t="str">
        <f aca="true">INDIRECT("ECSEARRAY!$D"&amp;($J46+181))</f>
        <v>K18</v>
      </c>
      <c r="O46" s="24" t="n">
        <f aca="true">INDIRECT("ECSEARRAY!$C"&amp;($J46+361))</f>
        <v>2</v>
      </c>
      <c r="P46" s="24" t="str">
        <f aca="true">INDIRECT("ECSEARRAY!$D"&amp;($J46+361))</f>
        <v>P18</v>
      </c>
      <c r="Q46" s="24" t="n">
        <f aca="true">INDIRECT("ECSEARRAY!$C"&amp;($J46+541))</f>
        <v>2</v>
      </c>
      <c r="R46" s="24" t="str">
        <f aca="true">INDIRECT("ECSEARRAY!$D"&amp;($J46+541))</f>
        <v>G14</v>
      </c>
      <c r="S46" s="24"/>
      <c r="T46" s="24" t="n">
        <f aca="true">INDIRECT("ECSEARRAY!$F"&amp;($J46+1))</f>
        <v>0</v>
      </c>
      <c r="U46" s="24" t="n">
        <f aca="true">INDIRECT("ECSEARRAY!$G"&amp;($J46+1))</f>
        <v>34</v>
      </c>
      <c r="V46" s="24" t="n">
        <f aca="true">INDIRECT("ECSEARRAY!$F"&amp;($J46+181))</f>
        <v>2</v>
      </c>
      <c r="W46" s="24" t="n">
        <f aca="true">INDIRECT("ECSEARRAY!$G"&amp;($J46+181))</f>
        <v>2</v>
      </c>
      <c r="X46" s="24" t="n">
        <f aca="true">INDIRECT("ECSEARRAY!$F"&amp;($J46+361))</f>
        <v>4</v>
      </c>
      <c r="Y46" s="24" t="n">
        <f aca="true">INDIRECT("ECSEARRAY!$G"&amp;($J46+361))</f>
        <v>52</v>
      </c>
      <c r="Z46" s="24" t="n">
        <f aca="true">INDIRECT("ECSEARRAY!$F"&amp;($J46+541))</f>
        <v>5</v>
      </c>
      <c r="AA46" s="24" t="n">
        <f aca="true">INDIRECT("ECSEARRAY!$G"&amp;($J46+541))</f>
        <v>79</v>
      </c>
    </row>
    <row r="47" customFormat="false" ht="24.45" hidden="false" customHeight="false" outlineLevel="0" collapsed="false">
      <c r="A47" s="24" t="n">
        <v>46</v>
      </c>
      <c r="B47" s="24" t="s">
        <v>115</v>
      </c>
      <c r="C47" s="24" t="n">
        <f aca="true">INDIRECT("Baseboard!$C"&amp;($A47+129))</f>
        <v>4</v>
      </c>
      <c r="D47" s="24" t="n">
        <f aca="true">INDIRECT("Baseboard!$D"&amp;($A47+129))</f>
        <v>2</v>
      </c>
      <c r="E47" s="24" t="n">
        <f aca="true">INDIRECT("Baseboard!$E"&amp;($A47+129))</f>
        <v>10</v>
      </c>
      <c r="F47" s="24" t="str">
        <f aca="true">INDIRECT("FEB!$D"&amp;(40*($D47-1)+$E47+1))</f>
        <v>in55</v>
      </c>
      <c r="G47" s="24" t="n">
        <f aca="true">INDIRECT("FEB!$E"&amp;(40*($D47-1)+$E47+1))</f>
        <v>7</v>
      </c>
      <c r="H47" s="24" t="n">
        <f aca="true">INDIRECT("FEB!$F"&amp;(40*($D47-1)+$E47+1))</f>
        <v>3</v>
      </c>
      <c r="I47" s="24" t="n">
        <f aca="true">INDIRECT("FEB!$A"&amp;(40*($D47-1)+$E47+1))</f>
        <v>90</v>
      </c>
      <c r="J47" s="24" t="n">
        <f aca="true">INDIRECT("BackBoard!$C"&amp;(100*($C47-1)+$I47+1))</f>
        <v>19</v>
      </c>
      <c r="K47" s="24" t="n">
        <f aca="true">INDIRECT("ECSEARRAY!$C"&amp;($J47+1))</f>
        <v>0</v>
      </c>
      <c r="L47" s="24" t="str">
        <f aca="true">INDIRECT("ECSEARRAY!$D"&amp;($J47+1))</f>
        <v>G14</v>
      </c>
      <c r="M47" s="24" t="n">
        <f aca="true">INDIRECT("ECSEARRAY!$C"&amp;($J47+181))</f>
        <v>1</v>
      </c>
      <c r="N47" s="24" t="str">
        <f aca="true">INDIRECT("ECSEARRAY!$D"&amp;($J47+181))</f>
        <v>G24</v>
      </c>
      <c r="O47" s="24" t="n">
        <f aca="true">INDIRECT("ECSEARRAY!$C"&amp;($J47+361))</f>
        <v>2</v>
      </c>
      <c r="P47" s="24" t="str">
        <f aca="true">INDIRECT("ECSEARRAY!$D"&amp;($J47+361))</f>
        <v>P20</v>
      </c>
      <c r="Q47" s="24" t="n">
        <f aca="true">INDIRECT("ECSEARRAY!$C"&amp;($J47+541))</f>
        <v>2</v>
      </c>
      <c r="R47" s="24" t="str">
        <f aca="true">INDIRECT("ECSEARRAY!$D"&amp;($J47+541))</f>
        <v>E13</v>
      </c>
      <c r="S47" s="24"/>
      <c r="T47" s="24" t="n">
        <f aca="true">INDIRECT("ECSEARRAY!$F"&amp;($J47+1))</f>
        <v>1</v>
      </c>
      <c r="U47" s="24" t="n">
        <f aca="true">INDIRECT("ECSEARRAY!$G"&amp;($J47+1))</f>
        <v>79</v>
      </c>
      <c r="V47" s="24" t="n">
        <f aca="true">INDIRECT("ECSEARRAY!$F"&amp;($J47+181))</f>
        <v>3</v>
      </c>
      <c r="W47" s="24" t="n">
        <f aca="true">INDIRECT("ECSEARRAY!$G"&amp;($J47+181))</f>
        <v>84</v>
      </c>
      <c r="X47" s="24" t="n">
        <f aca="true">INDIRECT("ECSEARRAY!$F"&amp;($J47+361))</f>
        <v>4</v>
      </c>
      <c r="Y47" s="24" t="n">
        <f aca="true">INDIRECT("ECSEARRAY!$G"&amp;($J47+361))</f>
        <v>82</v>
      </c>
      <c r="Z47" s="24" t="n">
        <f aca="true">INDIRECT("ECSEARRAY!$F"&amp;($J47+541))</f>
        <v>5</v>
      </c>
      <c r="AA47" s="24" t="n">
        <f aca="true">INDIRECT("ECSEARRAY!$G"&amp;($J47+541))</f>
        <v>64</v>
      </c>
    </row>
    <row r="48" customFormat="false" ht="24.45" hidden="false" customHeight="false" outlineLevel="0" collapsed="false">
      <c r="A48" s="24" t="n">
        <v>47</v>
      </c>
      <c r="B48" s="24" t="s">
        <v>115</v>
      </c>
      <c r="C48" s="24" t="n">
        <f aca="true">INDIRECT("Baseboard!$C"&amp;($A48+129))</f>
        <v>4</v>
      </c>
      <c r="D48" s="24" t="n">
        <f aca="true">INDIRECT("Baseboard!$D"&amp;($A48+129))</f>
        <v>2</v>
      </c>
      <c r="E48" s="24" t="n">
        <f aca="true">INDIRECT("Baseboard!$E"&amp;($A48+129))</f>
        <v>6</v>
      </c>
      <c r="F48" s="24" t="str">
        <f aca="true">INDIRECT("FEB!$D"&amp;(40*($D48-1)+$E48+1))</f>
        <v>in59</v>
      </c>
      <c r="G48" s="24" t="n">
        <f aca="true">INDIRECT("FEB!$E"&amp;(40*($D48-1)+$E48+1))</f>
        <v>7</v>
      </c>
      <c r="H48" s="24" t="n">
        <f aca="true">INDIRECT("FEB!$F"&amp;(40*($D48-1)+$E48+1))</f>
        <v>5</v>
      </c>
      <c r="I48" s="24" t="n">
        <f aca="true">INDIRECT("FEB!$A"&amp;(40*($D48-1)+$E48+1))</f>
        <v>94</v>
      </c>
      <c r="J48" s="24" t="n">
        <f aca="true">INDIRECT("BackBoard!$C"&amp;(100*($C48-1)+$I48+1))</f>
        <v>7</v>
      </c>
      <c r="K48" s="24" t="n">
        <f aca="true">INDIRECT("ECSEARRAY!$C"&amp;($J48+1))</f>
        <v>0</v>
      </c>
      <c r="L48" s="24" t="str">
        <f aca="true">INDIRECT("ECSEARRAY!$D"&amp;($J48+1))</f>
        <v>M17</v>
      </c>
      <c r="M48" s="24" t="n">
        <f aca="true">INDIRECT("ECSEARRAY!$C"&amp;($J48+181))</f>
        <v>1</v>
      </c>
      <c r="N48" s="24" t="str">
        <f aca="true">INDIRECT("ECSEARRAY!$D"&amp;($J48+181))</f>
        <v>L19</v>
      </c>
      <c r="O48" s="24" t="n">
        <f aca="true">INDIRECT("ECSEARRAY!$C"&amp;($J48+361))</f>
        <v>2</v>
      </c>
      <c r="P48" s="24" t="str">
        <f aca="true">INDIRECT("ECSEARRAY!$D"&amp;($J48+361))</f>
        <v>L19</v>
      </c>
      <c r="Q48" s="24" t="n">
        <f aca="true">INDIRECT("ECSEARRAY!$C"&amp;($J48+541))</f>
        <v>2</v>
      </c>
      <c r="R48" s="24" t="str">
        <f aca="true">INDIRECT("ECSEARRAY!$D"&amp;($J48+541))</f>
        <v>D11</v>
      </c>
      <c r="S48" s="24"/>
      <c r="T48" s="24" t="n">
        <f aca="true">INDIRECT("ECSEARRAY!$F"&amp;($J48+1))</f>
        <v>0</v>
      </c>
      <c r="U48" s="24" t="n">
        <f aca="true">INDIRECT("ECSEARRAY!$G"&amp;($J48+1))</f>
        <v>5</v>
      </c>
      <c r="V48" s="24" t="n">
        <f aca="true">INDIRECT("ECSEARRAY!$F"&amp;($J48+181))</f>
        <v>2</v>
      </c>
      <c r="W48" s="24" t="n">
        <f aca="true">INDIRECT("ECSEARRAY!$G"&amp;($J48+181))</f>
        <v>9</v>
      </c>
      <c r="X48" s="24" t="n">
        <f aca="true">INDIRECT("ECSEARRAY!$F"&amp;($J48+361))</f>
        <v>4</v>
      </c>
      <c r="Y48" s="24" t="n">
        <f aca="true">INDIRECT("ECSEARRAY!$G"&amp;($J48+361))</f>
        <v>9</v>
      </c>
      <c r="Z48" s="24" t="n">
        <f aca="true">INDIRECT("ECSEARRAY!$F"&amp;($J48+541))</f>
        <v>5</v>
      </c>
      <c r="AA48" s="24" t="n">
        <f aca="true">INDIRECT("ECSEARRAY!$G"&amp;($J48+541))</f>
        <v>71</v>
      </c>
    </row>
    <row r="49" customFormat="false" ht="24.45" hidden="false" customHeight="false" outlineLevel="0" collapsed="false">
      <c r="A49" s="24" t="n">
        <v>48</v>
      </c>
      <c r="B49" s="24" t="s">
        <v>115</v>
      </c>
      <c r="C49" s="24" t="n">
        <f aca="true">INDIRECT("Baseboard!$C"&amp;($A49+129))</f>
        <v>4</v>
      </c>
      <c r="D49" s="24" t="n">
        <f aca="true">INDIRECT("Baseboard!$D"&amp;($A49+129))</f>
        <v>2</v>
      </c>
      <c r="E49" s="24" t="n">
        <f aca="true">INDIRECT("Baseboard!$E"&amp;($A49+129))</f>
        <v>2</v>
      </c>
      <c r="F49" s="24" t="str">
        <f aca="true">INDIRECT("FEB!$D"&amp;(40*($D49-1)+$E49+1))</f>
        <v>in63</v>
      </c>
      <c r="G49" s="24" t="n">
        <f aca="true">INDIRECT("FEB!$E"&amp;(40*($D49-1)+$E49+1))</f>
        <v>7</v>
      </c>
      <c r="H49" s="24" t="n">
        <f aca="true">INDIRECT("FEB!$F"&amp;(40*($D49-1)+$E49+1))</f>
        <v>7</v>
      </c>
      <c r="I49" s="24" t="n">
        <f aca="true">INDIRECT("FEB!$A"&amp;(40*($D49-1)+$E49+1))</f>
        <v>98</v>
      </c>
      <c r="J49" s="24" t="n">
        <f aca="true">INDIRECT("BackBoard!$C"&amp;(100*($C49-1)+$I49+1))</f>
        <v>3</v>
      </c>
      <c r="K49" s="24" t="n">
        <f aca="true">INDIRECT("ECSEARRAY!$C"&amp;($J49+1))</f>
        <v>0</v>
      </c>
      <c r="L49" s="24" t="str">
        <f aca="true">INDIRECT("ECSEARRAY!$D"&amp;($J49+1))</f>
        <v>K16</v>
      </c>
      <c r="M49" s="24" t="n">
        <f aca="true">INDIRECT("ECSEARRAY!$C"&amp;($J49+181))</f>
        <v>1</v>
      </c>
      <c r="N49" s="24" t="str">
        <f aca="true">INDIRECT("ECSEARRAY!$D"&amp;($J49+181))</f>
        <v>L18</v>
      </c>
      <c r="O49" s="24" t="n">
        <f aca="true">INDIRECT("ECSEARRAY!$C"&amp;($J49+361))</f>
        <v>2</v>
      </c>
      <c r="P49" s="24" t="str">
        <f aca="true">INDIRECT("ECSEARRAY!$D"&amp;($J49+361))</f>
        <v>L18</v>
      </c>
      <c r="Q49" s="24" t="n">
        <f aca="true">INDIRECT("ECSEARRAY!$C"&amp;($J49+541))</f>
        <v>2</v>
      </c>
      <c r="R49" s="24" t="str">
        <f aca="true">INDIRECT("ECSEARRAY!$D"&amp;($J49+541))</f>
        <v>E10</v>
      </c>
      <c r="S49" s="24"/>
      <c r="T49" s="24" t="n">
        <f aca="true">INDIRECT("ECSEARRAY!$F"&amp;($J49+1))</f>
        <v>0</v>
      </c>
      <c r="U49" s="24" t="n">
        <f aca="true">INDIRECT("ECSEARRAY!$G"&amp;($J49+1))</f>
        <v>7</v>
      </c>
      <c r="V49" s="24" t="n">
        <f aca="true">INDIRECT("ECSEARRAY!$F"&amp;($J49+181))</f>
        <v>2</v>
      </c>
      <c r="W49" s="24" t="n">
        <f aca="true">INDIRECT("ECSEARRAY!$G"&amp;($J49+181))</f>
        <v>4</v>
      </c>
      <c r="X49" s="24" t="n">
        <f aca="true">INDIRECT("ECSEARRAY!$F"&amp;($J49+361))</f>
        <v>4</v>
      </c>
      <c r="Y49" s="24" t="n">
        <f aca="true">INDIRECT("ECSEARRAY!$G"&amp;($J49+361))</f>
        <v>4</v>
      </c>
      <c r="Z49" s="24" t="n">
        <f aca="true">INDIRECT("ECSEARRAY!$F"&amp;($J49+541))</f>
        <v>5</v>
      </c>
      <c r="AA49" s="24" t="n">
        <f aca="true">INDIRECT("ECSEARRAY!$G"&amp;($J49+541))</f>
        <v>74</v>
      </c>
    </row>
    <row r="50" customFormat="false" ht="24.45" hidden="false" customHeight="false" outlineLevel="0" collapsed="false">
      <c r="A50" s="24" t="n">
        <v>49</v>
      </c>
      <c r="B50" s="24" t="s">
        <v>115</v>
      </c>
      <c r="C50" s="24" t="n">
        <f aca="true">INDIRECT("Baseboard!$C"&amp;($A50+129))</f>
        <v>4</v>
      </c>
      <c r="D50" s="24" t="n">
        <f aca="true">INDIRECT("Baseboard!$D"&amp;($A50+129))</f>
        <v>2</v>
      </c>
      <c r="E50" s="24" t="n">
        <f aca="true">INDIRECT("Baseboard!$E"&amp;($A50+129))</f>
        <v>37</v>
      </c>
      <c r="F50" s="24" t="str">
        <f aca="true">INDIRECT("FEB!$D"&amp;(40*($D50-1)+$E50+1))</f>
        <v>in34</v>
      </c>
      <c r="G50" s="24" t="n">
        <f aca="true">INDIRECT("FEB!$E"&amp;(40*($D50-1)+$E50+1))</f>
        <v>4</v>
      </c>
      <c r="H50" s="24" t="n">
        <f aca="true">INDIRECT("FEB!$F"&amp;(40*($D50-1)+$E50+1))</f>
        <v>6</v>
      </c>
      <c r="I50" s="24" t="n">
        <f aca="true">INDIRECT("FEB!$A"&amp;(40*($D50-1)+$E50+1))</f>
        <v>69</v>
      </c>
      <c r="J50" s="24" t="n">
        <f aca="true">INDIRECT("BackBoard!$C"&amp;(100*($C50-1)+$I50+1))</f>
        <v>80</v>
      </c>
      <c r="K50" s="24" t="n">
        <f aca="true">INDIRECT("ECSEARRAY!$C"&amp;($J50+1))</f>
        <v>0</v>
      </c>
      <c r="L50" s="24" t="str">
        <f aca="true">INDIRECT("ECSEARRAY!$D"&amp;($J50+1))</f>
        <v>K17</v>
      </c>
      <c r="M50" s="24" t="n">
        <f aca="true">INDIRECT("ECSEARRAY!$C"&amp;($J50+181))</f>
        <v>1</v>
      </c>
      <c r="N50" s="24" t="str">
        <f aca="true">INDIRECT("ECSEARRAY!$D"&amp;($J50+181))</f>
        <v>N19</v>
      </c>
      <c r="O50" s="24" t="n">
        <f aca="true">INDIRECT("ECSEARRAY!$C"&amp;($J50+361))</f>
        <v>1</v>
      </c>
      <c r="P50" s="24" t="str">
        <f aca="true">INDIRECT("ECSEARRAY!$D"&amp;($J50+361))</f>
        <v>E11</v>
      </c>
      <c r="Q50" s="24" t="n">
        <f aca="true">INDIRECT("ECSEARRAY!$C"&amp;($J50+541))</f>
        <v>2</v>
      </c>
      <c r="R50" s="24" t="str">
        <f aca="true">INDIRECT("ECSEARRAY!$D"&amp;($J50+541))</f>
        <v>G19</v>
      </c>
      <c r="S50" s="24"/>
      <c r="T50" s="24" t="n">
        <f aca="true">INDIRECT("ECSEARRAY!$F"&amp;($J50+1))</f>
        <v>0</v>
      </c>
      <c r="U50" s="24" t="n">
        <f aca="true">INDIRECT("ECSEARRAY!$G"&amp;($J50+1))</f>
        <v>6</v>
      </c>
      <c r="V50" s="24" t="n">
        <f aca="true">INDIRECT("ECSEARRAY!$F"&amp;($J50+181))</f>
        <v>3</v>
      </c>
      <c r="W50" s="24" t="n">
        <f aca="true">INDIRECT("ECSEARRAY!$G"&amp;($J50+181))</f>
        <v>1</v>
      </c>
      <c r="X50" s="24" t="n">
        <f aca="true">INDIRECT("ECSEARRAY!$F"&amp;($J50+361))</f>
        <v>3</v>
      </c>
      <c r="Y50" s="24" t="n">
        <f aca="true">INDIRECT("ECSEARRAY!$G"&amp;($J50+361))</f>
        <v>72</v>
      </c>
      <c r="Z50" s="24" t="n">
        <f aca="true">INDIRECT("ECSEARRAY!$F"&amp;($J50+541))</f>
        <v>4</v>
      </c>
      <c r="AA50" s="24" t="n">
        <f aca="true">INDIRECT("ECSEARRAY!$G"&amp;($J50+541))</f>
        <v>19</v>
      </c>
    </row>
    <row r="51" customFormat="false" ht="24.45" hidden="false" customHeight="false" outlineLevel="0" collapsed="false">
      <c r="A51" s="24" t="n">
        <v>50</v>
      </c>
      <c r="B51" s="24" t="s">
        <v>115</v>
      </c>
      <c r="C51" s="24" t="n">
        <f aca="true">INDIRECT("Baseboard!$C"&amp;($A51+129))</f>
        <v>4</v>
      </c>
      <c r="D51" s="24" t="n">
        <f aca="true">INDIRECT("Baseboard!$D"&amp;($A51+129))</f>
        <v>2</v>
      </c>
      <c r="E51" s="24" t="n">
        <f aca="true">INDIRECT("Baseboard!$E"&amp;($A51+129))</f>
        <v>33</v>
      </c>
      <c r="F51" s="24" t="str">
        <f aca="true">INDIRECT("FEB!$D"&amp;(40*($D51-1)+$E51+1))</f>
        <v>in38</v>
      </c>
      <c r="G51" s="24" t="n">
        <f aca="true">INDIRECT("FEB!$E"&amp;(40*($D51-1)+$E51+1))</f>
        <v>4</v>
      </c>
      <c r="H51" s="24" t="n">
        <f aca="true">INDIRECT("FEB!$F"&amp;(40*($D51-1)+$E51+1))</f>
        <v>4</v>
      </c>
      <c r="I51" s="24" t="n">
        <f aca="true">INDIRECT("FEB!$A"&amp;(40*($D51-1)+$E51+1))</f>
        <v>73</v>
      </c>
      <c r="J51" s="24" t="n">
        <f aca="true">INDIRECT("BackBoard!$C"&amp;(100*($C51-1)+$I51+1))</f>
        <v>68</v>
      </c>
      <c r="K51" s="24" t="n">
        <f aca="true">INDIRECT("ECSEARRAY!$C"&amp;($J51+1))</f>
        <v>0</v>
      </c>
      <c r="L51" s="24" t="str">
        <f aca="true">INDIRECT("ECSEARRAY!$D"&amp;($J51+1))</f>
        <v>G19</v>
      </c>
      <c r="M51" s="24" t="n">
        <f aca="true">INDIRECT("ECSEARRAY!$C"&amp;($J51+181))</f>
        <v>1</v>
      </c>
      <c r="N51" s="24" t="str">
        <f aca="true">INDIRECT("ECSEARRAY!$D"&amp;($J51+181))</f>
        <v>N22</v>
      </c>
      <c r="O51" s="24" t="n">
        <f aca="true">INDIRECT("ECSEARRAY!$C"&amp;($J51+361))</f>
        <v>1</v>
      </c>
      <c r="P51" s="24" t="str">
        <f aca="true">INDIRECT("ECSEARRAY!$D"&amp;($J51+361))</f>
        <v>E10</v>
      </c>
      <c r="Q51" s="24" t="n">
        <f aca="true">INDIRECT("ECSEARRAY!$C"&amp;($J51+541))</f>
        <v>2</v>
      </c>
      <c r="R51" s="24" t="str">
        <f aca="true">INDIRECT("ECSEARRAY!$D"&amp;($J51+541))</f>
        <v>F18</v>
      </c>
      <c r="S51" s="24"/>
      <c r="T51" s="24" t="n">
        <f aca="true">INDIRECT("ECSEARRAY!$F"&amp;($J51+1))</f>
        <v>0</v>
      </c>
      <c r="U51" s="24" t="n">
        <f aca="true">INDIRECT("ECSEARRAY!$G"&amp;($J51+1))</f>
        <v>19</v>
      </c>
      <c r="V51" s="24" t="n">
        <f aca="true">INDIRECT("ECSEARRAY!$F"&amp;($J51+181))</f>
        <v>2</v>
      </c>
      <c r="W51" s="24" t="n">
        <f aca="true">INDIRECT("ECSEARRAY!$G"&amp;($J51+181))</f>
        <v>76</v>
      </c>
      <c r="X51" s="24" t="n">
        <f aca="true">INDIRECT("ECSEARRAY!$F"&amp;($J51+361))</f>
        <v>3</v>
      </c>
      <c r="Y51" s="24" t="n">
        <f aca="true">INDIRECT("ECSEARRAY!$G"&amp;($J51+361))</f>
        <v>74</v>
      </c>
      <c r="Z51" s="24" t="n">
        <f aca="true">INDIRECT("ECSEARRAY!$F"&amp;($J51+541))</f>
        <v>4</v>
      </c>
      <c r="AA51" s="24" t="n">
        <f aca="true">INDIRECT("ECSEARRAY!$G"&amp;($J51+541))</f>
        <v>28</v>
      </c>
    </row>
    <row r="52" customFormat="false" ht="24.45" hidden="false" customHeight="false" outlineLevel="0" collapsed="false">
      <c r="A52" s="24" t="n">
        <v>51</v>
      </c>
      <c r="B52" s="24" t="s">
        <v>115</v>
      </c>
      <c r="C52" s="24" t="n">
        <f aca="true">INDIRECT("Baseboard!$C"&amp;($A52+129))</f>
        <v>4</v>
      </c>
      <c r="D52" s="24" t="n">
        <f aca="true">INDIRECT("Baseboard!$D"&amp;($A52+129))</f>
        <v>2</v>
      </c>
      <c r="E52" s="24" t="n">
        <f aca="true">INDIRECT("Baseboard!$E"&amp;($A52+129))</f>
        <v>29</v>
      </c>
      <c r="F52" s="24" t="str">
        <f aca="true">INDIRECT("FEB!$D"&amp;(40*($D52-1)+$E52+1))</f>
        <v>in42</v>
      </c>
      <c r="G52" s="24" t="n">
        <f aca="true">INDIRECT("FEB!$E"&amp;(40*($D52-1)+$E52+1))</f>
        <v>4</v>
      </c>
      <c r="H52" s="24" t="n">
        <f aca="true">INDIRECT("FEB!$F"&amp;(40*($D52-1)+$E52+1))</f>
        <v>2</v>
      </c>
      <c r="I52" s="24" t="n">
        <f aca="true">INDIRECT("FEB!$A"&amp;(40*($D52-1)+$E52+1))</f>
        <v>77</v>
      </c>
      <c r="J52" s="24" t="n">
        <f aca="true">INDIRECT("BackBoard!$C"&amp;(100*($C52-1)+$I52+1))</f>
        <v>56</v>
      </c>
      <c r="K52" s="24" t="n">
        <f aca="true">INDIRECT("ECSEARRAY!$C"&amp;($J52+1))</f>
        <v>0</v>
      </c>
      <c r="L52" s="24" t="str">
        <f aca="true">INDIRECT("ECSEARRAY!$D"&amp;($J52+1))</f>
        <v>F18</v>
      </c>
      <c r="M52" s="24" t="n">
        <f aca="true">INDIRECT("ECSEARRAY!$C"&amp;($J52+181))</f>
        <v>1</v>
      </c>
      <c r="N52" s="24" t="str">
        <f aca="true">INDIRECT("ECSEARRAY!$D"&amp;($J52+181))</f>
        <v>M21</v>
      </c>
      <c r="O52" s="24" t="n">
        <f aca="true">INDIRECT("ECSEARRAY!$C"&amp;($J52+361))</f>
        <v>1</v>
      </c>
      <c r="P52" s="24" t="str">
        <f aca="true">INDIRECT("ECSEARRAY!$D"&amp;($J52+361))</f>
        <v>A8</v>
      </c>
      <c r="Q52" s="24" t="n">
        <f aca="true">INDIRECT("ECSEARRAY!$C"&amp;($J52+541))</f>
        <v>2</v>
      </c>
      <c r="R52" s="24" t="str">
        <f aca="true">INDIRECT("ECSEARRAY!$D"&amp;($J52+541))</f>
        <v>C18</v>
      </c>
      <c r="S52" s="24"/>
      <c r="T52" s="24" t="n">
        <f aca="true">INDIRECT("ECSEARRAY!$F"&amp;($J52+1))</f>
        <v>0</v>
      </c>
      <c r="U52" s="24" t="n">
        <f aca="true">INDIRECT("ECSEARRAY!$G"&amp;($J52+1))</f>
        <v>28</v>
      </c>
      <c r="V52" s="24" t="n">
        <f aca="true">INDIRECT("ECSEARRAY!$F"&amp;($J52+181))</f>
        <v>2</v>
      </c>
      <c r="W52" s="24" t="n">
        <f aca="true">INDIRECT("ECSEARRAY!$G"&amp;($J52+181))</f>
        <v>81</v>
      </c>
      <c r="X52" s="24" t="n">
        <f aca="true">INDIRECT("ECSEARRAY!$F"&amp;($J52+361))</f>
        <v>2</v>
      </c>
      <c r="Y52" s="24" t="n">
        <f aca="true">INDIRECT("ECSEARRAY!$G"&amp;($J52+361))</f>
        <v>65</v>
      </c>
      <c r="Z52" s="24" t="n">
        <f aca="true">INDIRECT("ECSEARRAY!$F"&amp;($J52+541))</f>
        <v>4</v>
      </c>
      <c r="AA52" s="24" t="n">
        <f aca="true">INDIRECT("ECSEARRAY!$G"&amp;($J52+541))</f>
        <v>40</v>
      </c>
    </row>
    <row r="53" customFormat="false" ht="24.45" hidden="false" customHeight="false" outlineLevel="0" collapsed="false">
      <c r="A53" s="24" t="n">
        <v>52</v>
      </c>
      <c r="B53" s="24" t="s">
        <v>115</v>
      </c>
      <c r="C53" s="24" t="n">
        <f aca="true">INDIRECT("Baseboard!$C"&amp;($A53+129))</f>
        <v>4</v>
      </c>
      <c r="D53" s="24" t="n">
        <f aca="true">INDIRECT("Baseboard!$D"&amp;($A53+129))</f>
        <v>2</v>
      </c>
      <c r="E53" s="24" t="n">
        <f aca="true">INDIRECT("Baseboard!$E"&amp;($A53+129))</f>
        <v>25</v>
      </c>
      <c r="F53" s="24" t="str">
        <f aca="true">INDIRECT("FEB!$D"&amp;(40*($D53-1)+$E53+1))</f>
        <v>in46</v>
      </c>
      <c r="G53" s="24" t="n">
        <f aca="true">INDIRECT("FEB!$E"&amp;(40*($D53-1)+$E53+1))</f>
        <v>4</v>
      </c>
      <c r="H53" s="24" t="n">
        <f aca="true">INDIRECT("FEB!$F"&amp;(40*($D53-1)+$E53+1))</f>
        <v>0</v>
      </c>
      <c r="I53" s="24" t="n">
        <f aca="true">INDIRECT("FEB!$A"&amp;(40*($D53-1)+$E53+1))</f>
        <v>81</v>
      </c>
      <c r="J53" s="24" t="n">
        <f aca="true">INDIRECT("BackBoard!$C"&amp;(100*($C53-1)+$I53+1))</f>
        <v>44</v>
      </c>
      <c r="K53" s="24" t="n">
        <f aca="true">INDIRECT("ECSEARRAY!$C"&amp;($J53+1))</f>
        <v>0</v>
      </c>
      <c r="L53" s="24" t="str">
        <f aca="true">INDIRECT("ECSEARRAY!$D"&amp;($J53+1))</f>
        <v>C18</v>
      </c>
      <c r="M53" s="24" t="n">
        <f aca="true">INDIRECT("ECSEARRAY!$C"&amp;($J53+181))</f>
        <v>1</v>
      </c>
      <c r="N53" s="24" t="str">
        <f aca="true">INDIRECT("ECSEARRAY!$D"&amp;($J53+181))</f>
        <v>J20</v>
      </c>
      <c r="O53" s="24" t="n">
        <f aca="true">INDIRECT("ECSEARRAY!$C"&amp;($J53+361))</f>
        <v>2</v>
      </c>
      <c r="P53" s="24" t="str">
        <f aca="true">INDIRECT("ECSEARRAY!$D"&amp;($J53+361))</f>
        <v>R17</v>
      </c>
      <c r="Q53" s="24" t="n">
        <f aca="true">INDIRECT("ECSEARRAY!$C"&amp;($J53+541))</f>
        <v>2</v>
      </c>
      <c r="R53" s="24" t="str">
        <f aca="true">INDIRECT("ECSEARRAY!$D"&amp;($J53+541))</f>
        <v>E15</v>
      </c>
      <c r="S53" s="24"/>
      <c r="T53" s="24" t="n">
        <f aca="true">INDIRECT("ECSEARRAY!$F"&amp;($J53+1))</f>
        <v>0</v>
      </c>
      <c r="U53" s="24" t="n">
        <f aca="true">INDIRECT("ECSEARRAY!$G"&amp;($J53+1))</f>
        <v>40</v>
      </c>
      <c r="V53" s="24" t="n">
        <f aca="true">INDIRECT("ECSEARRAY!$F"&amp;($J53+181))</f>
        <v>2</v>
      </c>
      <c r="W53" s="24" t="n">
        <f aca="true">INDIRECT("ECSEARRAY!$G"&amp;($J53+181))</f>
        <v>12</v>
      </c>
      <c r="X53" s="24" t="n">
        <f aca="true">INDIRECT("ECSEARRAY!$F"&amp;($J53+361))</f>
        <v>4</v>
      </c>
      <c r="Y53" s="24" t="n">
        <f aca="true">INDIRECT("ECSEARRAY!$G"&amp;($J53+361))</f>
        <v>58</v>
      </c>
      <c r="Z53" s="24" t="n">
        <f aca="true">INDIRECT("ECSEARRAY!$F"&amp;($J53+541))</f>
        <v>4</v>
      </c>
      <c r="AA53" s="24" t="n">
        <f aca="true">INDIRECT("ECSEARRAY!$G"&amp;($J53+541))</f>
        <v>31</v>
      </c>
    </row>
    <row r="54" customFormat="false" ht="24.45" hidden="false" customHeight="false" outlineLevel="0" collapsed="false">
      <c r="A54" s="24" t="n">
        <v>53</v>
      </c>
      <c r="B54" s="24" t="s">
        <v>115</v>
      </c>
      <c r="C54" s="24" t="n">
        <f aca="true">INDIRECT("Baseboard!$C"&amp;($A54+129))</f>
        <v>4</v>
      </c>
      <c r="D54" s="24" t="n">
        <f aca="true">INDIRECT("Baseboard!$D"&amp;($A54+129))</f>
        <v>2</v>
      </c>
      <c r="E54" s="24" t="n">
        <f aca="true">INDIRECT("Baseboard!$E"&amp;($A54+129))</f>
        <v>15</v>
      </c>
      <c r="F54" s="24" t="str">
        <f aca="true">INDIRECT("FEB!$D"&amp;(40*($D54-1)+$E54+1))</f>
        <v>in48</v>
      </c>
      <c r="G54" s="24" t="n">
        <f aca="true">INDIRECT("FEB!$E"&amp;(40*($D54-1)+$E54+1))</f>
        <v>6</v>
      </c>
      <c r="H54" s="24" t="n">
        <f aca="true">INDIRECT("FEB!$F"&amp;(40*($D54-1)+$E54+1))</f>
        <v>7</v>
      </c>
      <c r="I54" s="24" t="n">
        <f aca="true">INDIRECT("FEB!$A"&amp;(40*($D54-1)+$E54+1))</f>
        <v>83</v>
      </c>
      <c r="J54" s="24" t="n">
        <f aca="true">INDIRECT("BackBoard!$C"&amp;(100*($C54-1)+$I54+1))</f>
        <v>38</v>
      </c>
      <c r="K54" s="24" t="n">
        <f aca="true">INDIRECT("ECSEARRAY!$C"&amp;($J54+1))</f>
        <v>0</v>
      </c>
      <c r="L54" s="24" t="str">
        <f aca="true">INDIRECT("ECSEARRAY!$D"&amp;($J54+1))</f>
        <v>E16</v>
      </c>
      <c r="M54" s="24" t="n">
        <f aca="true">INDIRECT("ECSEARRAY!$C"&amp;($J54+181))</f>
        <v>1</v>
      </c>
      <c r="N54" s="24" t="str">
        <f aca="true">INDIRECT("ECSEARRAY!$D"&amp;($J54+181))</f>
        <v>J21</v>
      </c>
      <c r="O54" s="24" t="n">
        <f aca="true">INDIRECT("ECSEARRAY!$C"&amp;($J54+361))</f>
        <v>2</v>
      </c>
      <c r="P54" s="24" t="str">
        <f aca="true">INDIRECT("ECSEARRAY!$D"&amp;($J54+361))</f>
        <v>R18</v>
      </c>
      <c r="Q54" s="24" t="n">
        <f aca="true">INDIRECT("ECSEARRAY!$C"&amp;($J54+541))</f>
        <v>2</v>
      </c>
      <c r="R54" s="24" t="str">
        <f aca="true">INDIRECT("ECSEARRAY!$D"&amp;($J54+541))</f>
        <v>D14</v>
      </c>
      <c r="S54" s="24"/>
      <c r="T54" s="24" t="n">
        <f aca="true">INDIRECT("ECSEARRAY!$F"&amp;($J54+1))</f>
        <v>0</v>
      </c>
      <c r="U54" s="24" t="n">
        <f aca="true">INDIRECT("ECSEARRAY!$G"&amp;($J54+1))</f>
        <v>30</v>
      </c>
      <c r="V54" s="24" t="n">
        <f aca="true">INDIRECT("ECSEARRAY!$F"&amp;($J54+181))</f>
        <v>3</v>
      </c>
      <c r="W54" s="24" t="n">
        <f aca="true">INDIRECT("ECSEARRAY!$G"&amp;($J54+181))</f>
        <v>81</v>
      </c>
      <c r="X54" s="24" t="n">
        <f aca="true">INDIRECT("ECSEARRAY!$F"&amp;($J54+361))</f>
        <v>4</v>
      </c>
      <c r="Y54" s="24" t="n">
        <f aca="true">INDIRECT("ECSEARRAY!$G"&amp;($J54+361))</f>
        <v>53</v>
      </c>
      <c r="Z54" s="24" t="n">
        <f aca="true">INDIRECT("ECSEARRAY!$F"&amp;($J54+541))</f>
        <v>5</v>
      </c>
      <c r="AA54" s="24" t="n">
        <f aca="true">INDIRECT("ECSEARRAY!$G"&amp;($J54+541))</f>
        <v>66</v>
      </c>
    </row>
    <row r="55" customFormat="false" ht="24.45" hidden="false" customHeight="false" outlineLevel="0" collapsed="false">
      <c r="A55" s="24" t="n">
        <v>54</v>
      </c>
      <c r="B55" s="24" t="s">
        <v>115</v>
      </c>
      <c r="C55" s="24" t="n">
        <f aca="true">INDIRECT("Baseboard!$C"&amp;($A55+129))</f>
        <v>4</v>
      </c>
      <c r="D55" s="24" t="n">
        <f aca="true">INDIRECT("Baseboard!$D"&amp;($A55+129))</f>
        <v>2</v>
      </c>
      <c r="E55" s="24" t="n">
        <f aca="true">INDIRECT("Baseboard!$E"&amp;($A55+129))</f>
        <v>11</v>
      </c>
      <c r="F55" s="24" t="str">
        <f aca="true">INDIRECT("FEB!$D"&amp;(40*($D55-1)+$E55+1))</f>
        <v>in52</v>
      </c>
      <c r="G55" s="24" t="n">
        <f aca="true">INDIRECT("FEB!$E"&amp;(40*($D55-1)+$E55+1))</f>
        <v>6</v>
      </c>
      <c r="H55" s="24" t="n">
        <f aca="true">INDIRECT("FEB!$F"&amp;(40*($D55-1)+$E55+1))</f>
        <v>5</v>
      </c>
      <c r="I55" s="24" t="n">
        <f aca="true">INDIRECT("FEB!$A"&amp;(40*($D55-1)+$E55+1))</f>
        <v>87</v>
      </c>
      <c r="J55" s="24" t="n">
        <f aca="true">INDIRECT("BackBoard!$C"&amp;(100*($C55-1)+$I55+1))</f>
        <v>26</v>
      </c>
      <c r="K55" s="24" t="n">
        <f aca="true">INDIRECT("ECSEARRAY!$C"&amp;($J55+1))</f>
        <v>0</v>
      </c>
      <c r="L55" s="24" t="str">
        <f aca="true">INDIRECT("ECSEARRAY!$D"&amp;($J55+1))</f>
        <v>D14</v>
      </c>
      <c r="M55" s="24" t="n">
        <f aca="true">INDIRECT("ECSEARRAY!$C"&amp;($J55+181))</f>
        <v>1</v>
      </c>
      <c r="N55" s="24" t="str">
        <f aca="true">INDIRECT("ECSEARRAY!$D"&amp;($J55+181))</f>
        <v>J19</v>
      </c>
      <c r="O55" s="24" t="n">
        <f aca="true">INDIRECT("ECSEARRAY!$C"&amp;($J55+361))</f>
        <v>2</v>
      </c>
      <c r="P55" s="24" t="str">
        <f aca="true">INDIRECT("ECSEARRAY!$D"&amp;($J55+361))</f>
        <v>R21</v>
      </c>
      <c r="Q55" s="24" t="n">
        <f aca="true">INDIRECT("ECSEARRAY!$C"&amp;($J55+541))</f>
        <v>2</v>
      </c>
      <c r="R55" s="24" t="str">
        <f aca="true">INDIRECT("ECSEARRAY!$D"&amp;($J55+541))</f>
        <v>F12</v>
      </c>
      <c r="S55" s="24"/>
      <c r="T55" s="24" t="n">
        <f aca="true">INDIRECT("ECSEARRAY!$F"&amp;($J55+1))</f>
        <v>1</v>
      </c>
      <c r="U55" s="24" t="n">
        <f aca="true">INDIRECT("ECSEARRAY!$G"&amp;($J55+1))</f>
        <v>66</v>
      </c>
      <c r="V55" s="24" t="n">
        <f aca="true">INDIRECT("ECSEARRAY!$F"&amp;($J55+181))</f>
        <v>2</v>
      </c>
      <c r="W55" s="24" t="n">
        <f aca="true">INDIRECT("ECSEARRAY!$G"&amp;($J55+181))</f>
        <v>10</v>
      </c>
      <c r="X55" s="24" t="n">
        <f aca="true">INDIRECT("ECSEARRAY!$F"&amp;($J55+361))</f>
        <v>4</v>
      </c>
      <c r="Y55" s="24" t="n">
        <f aca="true">INDIRECT("ECSEARRAY!$G"&amp;($J55+361))</f>
        <v>75</v>
      </c>
      <c r="Z55" s="24" t="n">
        <f aca="true">INDIRECT("ECSEARRAY!$F"&amp;($J55+541))</f>
        <v>5</v>
      </c>
      <c r="AA55" s="24" t="n">
        <f aca="true">INDIRECT("ECSEARRAY!$G"&amp;($J55+541))</f>
        <v>67</v>
      </c>
    </row>
    <row r="56" customFormat="false" ht="24.45" hidden="false" customHeight="false" outlineLevel="0" collapsed="false">
      <c r="A56" s="24" t="n">
        <v>55</v>
      </c>
      <c r="B56" s="24" t="s">
        <v>115</v>
      </c>
      <c r="C56" s="24" t="n">
        <f aca="true">INDIRECT("Baseboard!$C"&amp;($A56+129))</f>
        <v>4</v>
      </c>
      <c r="D56" s="24" t="n">
        <f aca="true">INDIRECT("Baseboard!$D"&amp;($A56+129))</f>
        <v>2</v>
      </c>
      <c r="E56" s="24" t="n">
        <f aca="true">INDIRECT("Baseboard!$E"&amp;($A56+129))</f>
        <v>7</v>
      </c>
      <c r="F56" s="24" t="str">
        <f aca="true">INDIRECT("FEB!$D"&amp;(40*($D56-1)+$E56+1))</f>
        <v>in56</v>
      </c>
      <c r="G56" s="24" t="n">
        <f aca="true">INDIRECT("FEB!$E"&amp;(40*($D56-1)+$E56+1))</f>
        <v>6</v>
      </c>
      <c r="H56" s="24" t="n">
        <f aca="true">INDIRECT("FEB!$F"&amp;(40*($D56-1)+$E56+1))</f>
        <v>3</v>
      </c>
      <c r="I56" s="24" t="n">
        <f aca="true">INDIRECT("FEB!$A"&amp;(40*($D56-1)+$E56+1))</f>
        <v>91</v>
      </c>
      <c r="J56" s="24" t="n">
        <f aca="true">INDIRECT("BackBoard!$C"&amp;(100*($C56-1)+$I56+1))</f>
        <v>14</v>
      </c>
      <c r="K56" s="24" t="n">
        <f aca="true">INDIRECT("ECSEARRAY!$C"&amp;($J56+1))</f>
        <v>0</v>
      </c>
      <c r="L56" s="24" t="str">
        <f aca="true">INDIRECT("ECSEARRAY!$D"&amp;($J56+1))</f>
        <v>K15</v>
      </c>
      <c r="M56" s="24" t="n">
        <f aca="true">INDIRECT("ECSEARRAY!$C"&amp;($J56+181))</f>
        <v>1</v>
      </c>
      <c r="N56" s="24" t="str">
        <f aca="true">INDIRECT("ECSEARRAY!$D"&amp;($J56+181))</f>
        <v>K15</v>
      </c>
      <c r="O56" s="24" t="n">
        <f aca="true">INDIRECT("ECSEARRAY!$C"&amp;($J56+361))</f>
        <v>2</v>
      </c>
      <c r="P56" s="24" t="str">
        <f aca="true">INDIRECT("ECSEARRAY!$D"&amp;($J56+361))</f>
        <v>K15</v>
      </c>
      <c r="Q56" s="24" t="n">
        <f aca="true">INDIRECT("ECSEARRAY!$C"&amp;($J56+541))</f>
        <v>2</v>
      </c>
      <c r="R56" s="24" t="str">
        <f aca="true">INDIRECT("ECSEARRAY!$D"&amp;($J56+541))</f>
        <v>E11</v>
      </c>
      <c r="S56" s="24"/>
      <c r="T56" s="24" t="n">
        <f aca="true">INDIRECT("ECSEARRAY!$F"&amp;($J56+1))</f>
        <v>0</v>
      </c>
      <c r="U56" s="24" t="n">
        <f aca="true">INDIRECT("ECSEARRAY!$G"&amp;($J56+1))</f>
        <v>50</v>
      </c>
      <c r="V56" s="24" t="n">
        <f aca="true">INDIRECT("ECSEARRAY!$F"&amp;($J56+181))</f>
        <v>2</v>
      </c>
      <c r="W56" s="24" t="n">
        <f aca="true">INDIRECT("ECSEARRAY!$G"&amp;($J56+181))</f>
        <v>50</v>
      </c>
      <c r="X56" s="24" t="n">
        <f aca="true">INDIRECT("ECSEARRAY!$F"&amp;($J56+361))</f>
        <v>4</v>
      </c>
      <c r="Y56" s="24" t="n">
        <f aca="true">INDIRECT("ECSEARRAY!$G"&amp;($J56+361))</f>
        <v>50</v>
      </c>
      <c r="Z56" s="24" t="n">
        <f aca="true">INDIRECT("ECSEARRAY!$F"&amp;($J56+541))</f>
        <v>5</v>
      </c>
      <c r="AA56" s="24" t="n">
        <f aca="true">INDIRECT("ECSEARRAY!$G"&amp;($J56+541))</f>
        <v>72</v>
      </c>
    </row>
    <row r="57" customFormat="false" ht="24.45" hidden="false" customHeight="false" outlineLevel="0" collapsed="false">
      <c r="A57" s="24" t="n">
        <v>56</v>
      </c>
      <c r="B57" s="24" t="s">
        <v>115</v>
      </c>
      <c r="C57" s="24" t="n">
        <f aca="true">INDIRECT("Baseboard!$C"&amp;($A57+129))</f>
        <v>4</v>
      </c>
      <c r="D57" s="24" t="n">
        <f aca="true">INDIRECT("Baseboard!$D"&amp;($A57+129))</f>
        <v>2</v>
      </c>
      <c r="E57" s="24" t="n">
        <f aca="true">INDIRECT("Baseboard!$E"&amp;($A57+129))</f>
        <v>3</v>
      </c>
      <c r="F57" s="24" t="str">
        <f aca="true">INDIRECT("FEB!$D"&amp;(40*($D57-1)+$E57+1))</f>
        <v>in60</v>
      </c>
      <c r="G57" s="24" t="n">
        <f aca="true">INDIRECT("FEB!$E"&amp;(40*($D57-1)+$E57+1))</f>
        <v>6</v>
      </c>
      <c r="H57" s="24" t="n">
        <f aca="true">INDIRECT("FEB!$F"&amp;(40*($D57-1)+$E57+1))</f>
        <v>1</v>
      </c>
      <c r="I57" s="24" t="n">
        <f aca="true">INDIRECT("FEB!$A"&amp;(40*($D57-1)+$E57+1))</f>
        <v>95</v>
      </c>
      <c r="J57" s="24" t="n">
        <f aca="true">INDIRECT("BackBoard!$C"&amp;(100*($C57-1)+$I57+1))</f>
        <v>2</v>
      </c>
      <c r="K57" s="24" t="n">
        <f aca="true">INDIRECT("ECSEARRAY!$C"&amp;($J57+1))</f>
        <v>0</v>
      </c>
      <c r="L57" s="24" t="str">
        <f aca="true">INDIRECT("ECSEARRAY!$D"&amp;($J57+1))</f>
        <v>J16</v>
      </c>
      <c r="M57" s="24" t="n">
        <f aca="true">INDIRECT("ECSEARRAY!$C"&amp;($J57+181))</f>
        <v>1</v>
      </c>
      <c r="N57" s="24" t="str">
        <f aca="true">INDIRECT("ECSEARRAY!$D"&amp;($J57+181))</f>
        <v>K16</v>
      </c>
      <c r="O57" s="24" t="n">
        <f aca="true">INDIRECT("ECSEARRAY!$C"&amp;($J57+361))</f>
        <v>2</v>
      </c>
      <c r="P57" s="24" t="str">
        <f aca="true">INDIRECT("ECSEARRAY!$D"&amp;($J57+361))</f>
        <v>K16</v>
      </c>
      <c r="Q57" s="24" t="n">
        <f aca="true">INDIRECT("ECSEARRAY!$C"&amp;($J57+541))</f>
        <v>2</v>
      </c>
      <c r="R57" s="24" t="str">
        <f aca="true">INDIRECT("ECSEARRAY!$D"&amp;($J57+541))</f>
        <v>F9</v>
      </c>
      <c r="S57" s="24"/>
      <c r="T57" s="24" t="n">
        <f aca="true">INDIRECT("ECSEARRAY!$F"&amp;($J57+1))</f>
        <v>0</v>
      </c>
      <c r="U57" s="24" t="n">
        <f aca="true">INDIRECT("ECSEARRAY!$G"&amp;($J57+1))</f>
        <v>32</v>
      </c>
      <c r="V57" s="24" t="n">
        <f aca="true">INDIRECT("ECSEARRAY!$F"&amp;($J57+181))</f>
        <v>2</v>
      </c>
      <c r="W57" s="24" t="n">
        <f aca="true">INDIRECT("ECSEARRAY!$G"&amp;($J57+181))</f>
        <v>7</v>
      </c>
      <c r="X57" s="24" t="n">
        <f aca="true">INDIRECT("ECSEARRAY!$F"&amp;($J57+361))</f>
        <v>4</v>
      </c>
      <c r="Y57" s="24" t="n">
        <f aca="true">INDIRECT("ECSEARRAY!$G"&amp;($J57+361))</f>
        <v>7</v>
      </c>
      <c r="Z57" s="24" t="n">
        <f aca="true">INDIRECT("ECSEARRAY!$F"&amp;($J57+541))</f>
        <v>5</v>
      </c>
      <c r="AA57" s="24" t="n">
        <f aca="true">INDIRECT("ECSEARRAY!$G"&amp;($J57+541))</f>
        <v>78</v>
      </c>
    </row>
    <row r="58" customFormat="false" ht="24.45" hidden="false" customHeight="false" outlineLevel="0" collapsed="false">
      <c r="A58" s="24" t="n">
        <v>57</v>
      </c>
      <c r="B58" s="24" t="s">
        <v>115</v>
      </c>
      <c r="C58" s="24" t="n">
        <f aca="true">INDIRECT("Baseboard!$C"&amp;($A58+129))</f>
        <v>4</v>
      </c>
      <c r="D58" s="24" t="n">
        <f aca="true">INDIRECT("Baseboard!$D"&amp;($A58+129))</f>
        <v>2</v>
      </c>
      <c r="E58" s="24" t="n">
        <f aca="true">INDIRECT("Baseboard!$E"&amp;($A58+129))</f>
        <v>39</v>
      </c>
      <c r="F58" s="24" t="str">
        <f aca="true">INDIRECT("FEB!$D"&amp;(40*($D58-1)+$E58+1))</f>
        <v>in32</v>
      </c>
      <c r="G58" s="24" t="n">
        <f aca="true">INDIRECT("FEB!$E"&amp;(40*($D58-1)+$E58+1))</f>
        <v>4</v>
      </c>
      <c r="H58" s="24" t="n">
        <f aca="true">INDIRECT("FEB!$F"&amp;(40*($D58-1)+$E58+1))</f>
        <v>7</v>
      </c>
      <c r="I58" s="24" t="n">
        <f aca="true">INDIRECT("FEB!$A"&amp;(40*($D58-1)+$E58+1))</f>
        <v>67</v>
      </c>
      <c r="J58" s="24" t="n">
        <f aca="true">INDIRECT("BackBoard!$C"&amp;(100*($C58-1)+$I58+1))</f>
        <v>86</v>
      </c>
      <c r="K58" s="24" t="n">
        <f aca="true">INDIRECT("ECSEARRAY!$C"&amp;($J58+1))</f>
        <v>0</v>
      </c>
      <c r="L58" s="24" t="str">
        <f aca="true">INDIRECT("ECSEARRAY!$D"&amp;($J58+1))</f>
        <v>J18</v>
      </c>
      <c r="M58" s="24" t="n">
        <f aca="true">INDIRECT("ECSEARRAY!$C"&amp;($J58+181))</f>
        <v>1</v>
      </c>
      <c r="N58" s="24" t="str">
        <f aca="true">INDIRECT("ECSEARRAY!$D"&amp;($J58+181))</f>
        <v>P21</v>
      </c>
      <c r="O58" s="24" t="n">
        <f aca="true">INDIRECT("ECSEARRAY!$C"&amp;($J58+361))</f>
        <v>1</v>
      </c>
      <c r="P58" s="24" t="str">
        <f aca="true">INDIRECT("ECSEARRAY!$D"&amp;($J58+361))</f>
        <v>D13</v>
      </c>
      <c r="Q58" s="24" t="n">
        <f aca="true">INDIRECT("ECSEARRAY!$C"&amp;($J58+541))</f>
        <v>2</v>
      </c>
      <c r="R58" s="24" t="str">
        <f aca="true">INDIRECT("ECSEARRAY!$D"&amp;($J58+541))</f>
        <v>E22</v>
      </c>
      <c r="S58" s="24"/>
      <c r="T58" s="24" t="n">
        <f aca="true">INDIRECT("ECSEARRAY!$F"&amp;($J58+1))</f>
        <v>0</v>
      </c>
      <c r="U58" s="24" t="n">
        <f aca="true">INDIRECT("ECSEARRAY!$G"&amp;($J58+1))</f>
        <v>11</v>
      </c>
      <c r="V58" s="24" t="n">
        <f aca="true">INDIRECT("ECSEARRAY!$F"&amp;($J58+181))</f>
        <v>2</v>
      </c>
      <c r="W58" s="24" t="n">
        <f aca="true">INDIRECT("ECSEARRAY!$G"&amp;($J58+181))</f>
        <v>74</v>
      </c>
      <c r="X58" s="24" t="n">
        <f aca="true">INDIRECT("ECSEARRAY!$F"&amp;($J58+361))</f>
        <v>3</v>
      </c>
      <c r="Y58" s="24" t="n">
        <f aca="true">INDIRECT("ECSEARRAY!$G"&amp;($J58+361))</f>
        <v>65</v>
      </c>
      <c r="Z58" s="24" t="n">
        <f aca="true">INDIRECT("ECSEARRAY!$F"&amp;($J58+541))</f>
        <v>4</v>
      </c>
      <c r="AA58" s="24" t="n">
        <f aca="true">INDIRECT("ECSEARRAY!$G"&amp;($J58+541))</f>
        <v>51</v>
      </c>
    </row>
    <row r="59" customFormat="false" ht="24.45" hidden="false" customHeight="false" outlineLevel="0" collapsed="false">
      <c r="A59" s="24" t="n">
        <v>58</v>
      </c>
      <c r="B59" s="24" t="s">
        <v>115</v>
      </c>
      <c r="C59" s="24" t="n">
        <f aca="true">INDIRECT("Baseboard!$C"&amp;($A59+129))</f>
        <v>4</v>
      </c>
      <c r="D59" s="24" t="n">
        <f aca="true">INDIRECT("Baseboard!$D"&amp;($A59+129))</f>
        <v>2</v>
      </c>
      <c r="E59" s="24" t="n">
        <f aca="true">INDIRECT("Baseboard!$E"&amp;($A59+129))</f>
        <v>35</v>
      </c>
      <c r="F59" s="24" t="str">
        <f aca="true">INDIRECT("FEB!$D"&amp;(40*($D59-1)+$E59+1))</f>
        <v>in36</v>
      </c>
      <c r="G59" s="24" t="n">
        <f aca="true">INDIRECT("FEB!$E"&amp;(40*($D59-1)+$E59+1))</f>
        <v>4</v>
      </c>
      <c r="H59" s="24" t="n">
        <f aca="true">INDIRECT("FEB!$F"&amp;(40*($D59-1)+$E59+1))</f>
        <v>5</v>
      </c>
      <c r="I59" s="24" t="n">
        <f aca="true">INDIRECT("FEB!$A"&amp;(40*($D59-1)+$E59+1))</f>
        <v>71</v>
      </c>
      <c r="J59" s="24" t="n">
        <f aca="true">INDIRECT("BackBoard!$C"&amp;(100*($C59-1)+$I59+1))</f>
        <v>74</v>
      </c>
      <c r="K59" s="24" t="n">
        <f aca="true">INDIRECT("ECSEARRAY!$C"&amp;($J59+1))</f>
        <v>0</v>
      </c>
      <c r="L59" s="24" t="str">
        <f aca="true">INDIRECT("ECSEARRAY!$D"&amp;($J59+1))</f>
        <v>E22</v>
      </c>
      <c r="M59" s="24" t="n">
        <f aca="true">INDIRECT("ECSEARRAY!$C"&amp;($J59+181))</f>
        <v>1</v>
      </c>
      <c r="N59" s="24" t="str">
        <f aca="true">INDIRECT("ECSEARRAY!$D"&amp;($J59+181))</f>
        <v>M20</v>
      </c>
      <c r="O59" s="24" t="n">
        <f aca="true">INDIRECT("ECSEARRAY!$C"&amp;($J59+361))</f>
        <v>1</v>
      </c>
      <c r="P59" s="24" t="str">
        <f aca="true">INDIRECT("ECSEARRAY!$D"&amp;($J59+361))</f>
        <v>F10</v>
      </c>
      <c r="Q59" s="24" t="n">
        <f aca="true">INDIRECT("ECSEARRAY!$C"&amp;($J59+541))</f>
        <v>2</v>
      </c>
      <c r="R59" s="24" t="str">
        <f aca="true">INDIRECT("ECSEARRAY!$D"&amp;($J59+541))</f>
        <v>F19</v>
      </c>
      <c r="S59" s="24"/>
      <c r="T59" s="24" t="n">
        <f aca="true">INDIRECT("ECSEARRAY!$F"&amp;($J59+1))</f>
        <v>0</v>
      </c>
      <c r="U59" s="24" t="n">
        <f aca="true">INDIRECT("ECSEARRAY!$G"&amp;($J59+1))</f>
        <v>51</v>
      </c>
      <c r="V59" s="24" t="n">
        <f aca="true">INDIRECT("ECSEARRAY!$F"&amp;($J59+181))</f>
        <v>3</v>
      </c>
      <c r="W59" s="24" t="n">
        <f aca="true">INDIRECT("ECSEARRAY!$G"&amp;($J59+181))</f>
        <v>0</v>
      </c>
      <c r="X59" s="24" t="n">
        <f aca="true">INDIRECT("ECSEARRAY!$F"&amp;($J59+361))</f>
        <v>3</v>
      </c>
      <c r="Y59" s="24" t="n">
        <f aca="true">INDIRECT("ECSEARRAY!$G"&amp;($J59+361))</f>
        <v>75</v>
      </c>
      <c r="Z59" s="24" t="n">
        <f aca="true">INDIRECT("ECSEARRAY!$F"&amp;($J59+541))</f>
        <v>4</v>
      </c>
      <c r="AA59" s="24" t="n">
        <f aca="true">INDIRECT("ECSEARRAY!$G"&amp;($J59+541))</f>
        <v>17</v>
      </c>
    </row>
    <row r="60" customFormat="false" ht="24.45" hidden="false" customHeight="false" outlineLevel="0" collapsed="false">
      <c r="A60" s="24" t="n">
        <v>59</v>
      </c>
      <c r="B60" s="24" t="s">
        <v>115</v>
      </c>
      <c r="C60" s="24" t="n">
        <f aca="true">INDIRECT("Baseboard!$C"&amp;($A60+129))</f>
        <v>4</v>
      </c>
      <c r="D60" s="24" t="n">
        <f aca="true">INDIRECT("Baseboard!$D"&amp;($A60+129))</f>
        <v>2</v>
      </c>
      <c r="E60" s="24" t="n">
        <f aca="true">INDIRECT("Baseboard!$E"&amp;($A60+129))</f>
        <v>31</v>
      </c>
      <c r="F60" s="24" t="str">
        <f aca="true">INDIRECT("FEB!$D"&amp;(40*($D60-1)+$E60+1))</f>
        <v>in40</v>
      </c>
      <c r="G60" s="24" t="n">
        <f aca="true">INDIRECT("FEB!$E"&amp;(40*($D60-1)+$E60+1))</f>
        <v>4</v>
      </c>
      <c r="H60" s="24" t="n">
        <f aca="true">INDIRECT("FEB!$F"&amp;(40*($D60-1)+$E60+1))</f>
        <v>3</v>
      </c>
      <c r="I60" s="24" t="n">
        <f aca="true">INDIRECT("FEB!$A"&amp;(40*($D60-1)+$E60+1))</f>
        <v>75</v>
      </c>
      <c r="J60" s="24" t="n">
        <f aca="true">INDIRECT("BackBoard!$C"&amp;(100*($C60-1)+$I60+1))</f>
        <v>62</v>
      </c>
      <c r="K60" s="24" t="n">
        <f aca="true">INDIRECT("ECSEARRAY!$C"&amp;($J60+1))</f>
        <v>0</v>
      </c>
      <c r="L60" s="24" t="str">
        <f aca="true">INDIRECT("ECSEARRAY!$D"&amp;($J60+1))</f>
        <v>F19</v>
      </c>
      <c r="M60" s="24" t="n">
        <f aca="true">INDIRECT("ECSEARRAY!$C"&amp;($J60+181))</f>
        <v>1</v>
      </c>
      <c r="N60" s="24" t="str">
        <f aca="true">INDIRECT("ECSEARRAY!$D"&amp;($J60+181))</f>
        <v>M22</v>
      </c>
      <c r="O60" s="24" t="n">
        <f aca="true">INDIRECT("ECSEARRAY!$C"&amp;($J60+361))</f>
        <v>1</v>
      </c>
      <c r="P60" s="24" t="str">
        <f aca="true">INDIRECT("ECSEARRAY!$D"&amp;($J60+361))</f>
        <v>F8</v>
      </c>
      <c r="Q60" s="24" t="n">
        <f aca="true">INDIRECT("ECSEARRAY!$C"&amp;($J60+541))</f>
        <v>2</v>
      </c>
      <c r="R60" s="24" t="str">
        <f aca="true">INDIRECT("ECSEARRAY!$D"&amp;($J60+541))</f>
        <v>E18</v>
      </c>
      <c r="S60" s="24"/>
      <c r="T60" s="24" t="n">
        <f aca="true">INDIRECT("ECSEARRAY!$F"&amp;($J60+1))</f>
        <v>0</v>
      </c>
      <c r="U60" s="24" t="n">
        <f aca="true">INDIRECT("ECSEARRAY!$G"&amp;($J60+1))</f>
        <v>17</v>
      </c>
      <c r="V60" s="24" t="n">
        <f aca="true">INDIRECT("ECSEARRAY!$F"&amp;($J60+181))</f>
        <v>2</v>
      </c>
      <c r="W60" s="24" t="n">
        <f aca="true">INDIRECT("ECSEARRAY!$G"&amp;($J60+181))</f>
        <v>80</v>
      </c>
      <c r="X60" s="24" t="n">
        <f aca="true">INDIRECT("ECSEARRAY!$F"&amp;($J60+361))</f>
        <v>3</v>
      </c>
      <c r="Y60" s="24" t="n">
        <f aca="true">INDIRECT("ECSEARRAY!$G"&amp;($J60+361))</f>
        <v>77</v>
      </c>
      <c r="Z60" s="24" t="n">
        <f aca="true">INDIRECT("ECSEARRAY!$F"&amp;($J60+541))</f>
        <v>4</v>
      </c>
      <c r="AA60" s="24" t="n">
        <f aca="true">INDIRECT("ECSEARRAY!$G"&amp;($J60+541))</f>
        <v>25</v>
      </c>
    </row>
    <row r="61" customFormat="false" ht="24.45" hidden="false" customHeight="false" outlineLevel="0" collapsed="false">
      <c r="A61" s="24" t="n">
        <v>60</v>
      </c>
      <c r="B61" s="24" t="s">
        <v>115</v>
      </c>
      <c r="C61" s="24" t="n">
        <f aca="true">INDIRECT("Baseboard!$C"&amp;($A61+129))</f>
        <v>4</v>
      </c>
      <c r="D61" s="24" t="n">
        <f aca="true">INDIRECT("Baseboard!$D"&amp;($A61+129))</f>
        <v>2</v>
      </c>
      <c r="E61" s="24" t="n">
        <f aca="true">INDIRECT("Baseboard!$E"&amp;($A61+129))</f>
        <v>27</v>
      </c>
      <c r="F61" s="24" t="str">
        <f aca="true">INDIRECT("FEB!$D"&amp;(40*($D61-1)+$E61+1))</f>
        <v>in44</v>
      </c>
      <c r="G61" s="24" t="n">
        <f aca="true">INDIRECT("FEB!$E"&amp;(40*($D61-1)+$E61+1))</f>
        <v>4</v>
      </c>
      <c r="H61" s="24" t="n">
        <f aca="true">INDIRECT("FEB!$F"&amp;(40*($D61-1)+$E61+1))</f>
        <v>1</v>
      </c>
      <c r="I61" s="24" t="n">
        <f aca="true">INDIRECT("FEB!$A"&amp;(40*($D61-1)+$E61+1))</f>
        <v>79</v>
      </c>
      <c r="J61" s="24" t="n">
        <f aca="true">INDIRECT("BackBoard!$C"&amp;(100*($C61-1)+$I61+1))</f>
        <v>50</v>
      </c>
      <c r="K61" s="24" t="n">
        <f aca="true">INDIRECT("ECSEARRAY!$C"&amp;($J61+1))</f>
        <v>0</v>
      </c>
      <c r="L61" s="24" t="str">
        <f aca="true">INDIRECT("ECSEARRAY!$D"&amp;($J61+1))</f>
        <v>E18</v>
      </c>
      <c r="M61" s="24" t="n">
        <f aca="true">INDIRECT("ECSEARRAY!$C"&amp;($J61+181))</f>
        <v>1</v>
      </c>
      <c r="N61" s="24" t="str">
        <f aca="true">INDIRECT("ECSEARRAY!$D"&amp;($J61+181))</f>
        <v>K20</v>
      </c>
      <c r="O61" s="24" t="n">
        <f aca="true">INDIRECT("ECSEARRAY!$C"&amp;($J61+361))</f>
        <v>2</v>
      </c>
      <c r="P61" s="24" t="str">
        <f aca="true">INDIRECT("ECSEARRAY!$D"&amp;($J61+361))</f>
        <v>R16</v>
      </c>
      <c r="Q61" s="24" t="n">
        <f aca="true">INDIRECT("ECSEARRAY!$C"&amp;($J61+541))</f>
        <v>2</v>
      </c>
      <c r="R61" s="24" t="str">
        <f aca="true">INDIRECT("ECSEARRAY!$D"&amp;($J61+541))</f>
        <v>E16</v>
      </c>
      <c r="S61" s="24"/>
      <c r="T61" s="24" t="n">
        <f aca="true">INDIRECT("ECSEARRAY!$F"&amp;($J61+1))</f>
        <v>0</v>
      </c>
      <c r="U61" s="24" t="n">
        <f aca="true">INDIRECT("ECSEARRAY!$G"&amp;($J61+1))</f>
        <v>25</v>
      </c>
      <c r="V61" s="24" t="n">
        <f aca="true">INDIRECT("ECSEARRAY!$F"&amp;($J61+181))</f>
        <v>2</v>
      </c>
      <c r="W61" s="24" t="n">
        <f aca="true">INDIRECT("ECSEARRAY!$G"&amp;($J61+181))</f>
        <v>13</v>
      </c>
      <c r="X61" s="24" t="n">
        <f aca="true">INDIRECT("ECSEARRAY!$F"&amp;($J61+361))</f>
        <v>4</v>
      </c>
      <c r="Y61" s="24" t="n">
        <f aca="true">INDIRECT("ECSEARRAY!$G"&amp;($J61+361))</f>
        <v>59</v>
      </c>
      <c r="Z61" s="24" t="n">
        <f aca="true">INDIRECT("ECSEARRAY!$F"&amp;($J61+541))</f>
        <v>4</v>
      </c>
      <c r="AA61" s="24" t="n">
        <f aca="true">INDIRECT("ECSEARRAY!$G"&amp;($J61+541))</f>
        <v>30</v>
      </c>
    </row>
    <row r="62" customFormat="false" ht="24.45" hidden="false" customHeight="false" outlineLevel="0" collapsed="false">
      <c r="A62" s="24" t="n">
        <v>61</v>
      </c>
      <c r="B62" s="24" t="s">
        <v>115</v>
      </c>
      <c r="C62" s="24" t="n">
        <f aca="true">INDIRECT("Baseboard!$C"&amp;($A62+129))</f>
        <v>4</v>
      </c>
      <c r="D62" s="24" t="n">
        <f aca="true">INDIRECT("Baseboard!$D"&amp;($A62+129))</f>
        <v>2</v>
      </c>
      <c r="E62" s="24" t="n">
        <f aca="true">INDIRECT("Baseboard!$E"&amp;($A62+129))</f>
        <v>13</v>
      </c>
      <c r="F62" s="24" t="str">
        <f aca="true">INDIRECT("FEB!$D"&amp;(40*($D62-1)+$E62+1))</f>
        <v>in50</v>
      </c>
      <c r="G62" s="24" t="n">
        <f aca="true">INDIRECT("FEB!$E"&amp;(40*($D62-1)+$E62+1))</f>
        <v>6</v>
      </c>
      <c r="H62" s="24" t="n">
        <f aca="true">INDIRECT("FEB!$F"&amp;(40*($D62-1)+$E62+1))</f>
        <v>6</v>
      </c>
      <c r="I62" s="24" t="n">
        <f aca="true">INDIRECT("FEB!$A"&amp;(40*($D62-1)+$E62+1))</f>
        <v>85</v>
      </c>
      <c r="J62" s="24" t="n">
        <f aca="true">INDIRECT("BackBoard!$C"&amp;(100*($C62-1)+$I62+1))</f>
        <v>32</v>
      </c>
      <c r="K62" s="24" t="n">
        <f aca="true">INDIRECT("ECSEARRAY!$C"&amp;($J62+1))</f>
        <v>0</v>
      </c>
      <c r="L62" s="24" t="str">
        <f aca="true">INDIRECT("ECSEARRAY!$D"&amp;($J62+1))</f>
        <v>E15</v>
      </c>
      <c r="M62" s="24" t="n">
        <f aca="true">INDIRECT("ECSEARRAY!$C"&amp;($J62+181))</f>
        <v>1</v>
      </c>
      <c r="N62" s="24" t="str">
        <f aca="true">INDIRECT("ECSEARRAY!$D"&amp;($J62+181))</f>
        <v>H21</v>
      </c>
      <c r="O62" s="24" t="n">
        <f aca="true">INDIRECT("ECSEARRAY!$C"&amp;($J62+361))</f>
        <v>2</v>
      </c>
      <c r="P62" s="24" t="str">
        <f aca="true">INDIRECT("ECSEARRAY!$D"&amp;($J62+361))</f>
        <v>P19</v>
      </c>
      <c r="Q62" s="24" t="n">
        <f aca="true">INDIRECT("ECSEARRAY!$C"&amp;($J62+541))</f>
        <v>2</v>
      </c>
      <c r="R62" s="24" t="str">
        <f aca="true">INDIRECT("ECSEARRAY!$D"&amp;($J62+541))</f>
        <v>G12</v>
      </c>
      <c r="S62" s="24"/>
      <c r="T62" s="24" t="n">
        <f aca="true">INDIRECT("ECSEARRAY!$F"&amp;($J62+1))</f>
        <v>0</v>
      </c>
      <c r="U62" s="24" t="n">
        <f aca="true">INDIRECT("ECSEARRAY!$G"&amp;($J62+1))</f>
        <v>31</v>
      </c>
      <c r="V62" s="24" t="n">
        <f aca="true">INDIRECT("ECSEARRAY!$F"&amp;($J62+181))</f>
        <v>3</v>
      </c>
      <c r="W62" s="24" t="n">
        <f aca="true">INDIRECT("ECSEARRAY!$G"&amp;($J62+181))</f>
        <v>83</v>
      </c>
      <c r="X62" s="24" t="n">
        <f aca="true">INDIRECT("ECSEARRAY!$F"&amp;($J62+361))</f>
        <v>4</v>
      </c>
      <c r="Y62" s="24" t="n">
        <f aca="true">INDIRECT("ECSEARRAY!$G"&amp;($J62+361))</f>
        <v>83</v>
      </c>
      <c r="Z62" s="24" t="n">
        <f aca="true">INDIRECT("ECSEARRAY!$F"&amp;($J62+541))</f>
        <v>5</v>
      </c>
      <c r="AA62" s="24" t="n">
        <f aca="true">INDIRECT("ECSEARRAY!$G"&amp;($J62+541))</f>
        <v>68</v>
      </c>
    </row>
    <row r="63" customFormat="false" ht="24.45" hidden="false" customHeight="false" outlineLevel="0" collapsed="false">
      <c r="A63" s="24" t="n">
        <v>62</v>
      </c>
      <c r="B63" s="24" t="s">
        <v>115</v>
      </c>
      <c r="C63" s="24" t="n">
        <f aca="true">INDIRECT("Baseboard!$C"&amp;($A63+129))</f>
        <v>4</v>
      </c>
      <c r="D63" s="24" t="n">
        <f aca="true">INDIRECT("Baseboard!$D"&amp;($A63+129))</f>
        <v>2</v>
      </c>
      <c r="E63" s="24" t="n">
        <f aca="true">INDIRECT("Baseboard!$E"&amp;($A63+129))</f>
        <v>9</v>
      </c>
      <c r="F63" s="24" t="str">
        <f aca="true">INDIRECT("FEB!$D"&amp;(40*($D63-1)+$E63+1))</f>
        <v>in54</v>
      </c>
      <c r="G63" s="24" t="n">
        <f aca="true">INDIRECT("FEB!$E"&amp;(40*($D63-1)+$E63+1))</f>
        <v>6</v>
      </c>
      <c r="H63" s="24" t="n">
        <f aca="true">INDIRECT("FEB!$F"&amp;(40*($D63-1)+$E63+1))</f>
        <v>4</v>
      </c>
      <c r="I63" s="24" t="n">
        <f aca="true">INDIRECT("FEB!$A"&amp;(40*($D63-1)+$E63+1))</f>
        <v>89</v>
      </c>
      <c r="J63" s="24" t="n">
        <f aca="true">INDIRECT("BackBoard!$C"&amp;(100*($C63-1)+$I63+1))</f>
        <v>20</v>
      </c>
      <c r="K63" s="24" t="n">
        <f aca="true">INDIRECT("ECSEARRAY!$C"&amp;($J63+1))</f>
        <v>0</v>
      </c>
      <c r="L63" s="24" t="str">
        <f aca="true">INDIRECT("ECSEARRAY!$D"&amp;($J63+1))</f>
        <v>G12</v>
      </c>
      <c r="M63" s="24" t="n">
        <f aca="true">INDIRECT("ECSEARRAY!$C"&amp;($J63+181))</f>
        <v>1</v>
      </c>
      <c r="N63" s="24" t="str">
        <f aca="true">INDIRECT("ECSEARRAY!$D"&amp;($J63+181))</f>
        <v>J18</v>
      </c>
      <c r="O63" s="24" t="n">
        <f aca="true">INDIRECT("ECSEARRAY!$C"&amp;($J63+361))</f>
        <v>2</v>
      </c>
      <c r="P63" s="24" t="str">
        <f aca="true">INDIRECT("ECSEARRAY!$D"&amp;($J63+361))</f>
        <v>P21</v>
      </c>
      <c r="Q63" s="24" t="n">
        <f aca="true">INDIRECT("ECSEARRAY!$C"&amp;($J63+541))</f>
        <v>2</v>
      </c>
      <c r="R63" s="24" t="str">
        <f aca="true">INDIRECT("ECSEARRAY!$D"&amp;($J63+541))</f>
        <v>D13</v>
      </c>
      <c r="S63" s="24"/>
      <c r="T63" s="24" t="n">
        <f aca="true">INDIRECT("ECSEARRAY!$F"&amp;($J63+1))</f>
        <v>1</v>
      </c>
      <c r="U63" s="24" t="n">
        <f aca="true">INDIRECT("ECSEARRAY!$G"&amp;($J63+1))</f>
        <v>68</v>
      </c>
      <c r="V63" s="24" t="n">
        <f aca="true">INDIRECT("ECSEARRAY!$F"&amp;($J63+181))</f>
        <v>2</v>
      </c>
      <c r="W63" s="24" t="n">
        <f aca="true">INDIRECT("ECSEARRAY!$G"&amp;($J63+181))</f>
        <v>11</v>
      </c>
      <c r="X63" s="24" t="n">
        <f aca="true">INDIRECT("ECSEARRAY!$F"&amp;($J63+361))</f>
        <v>4</v>
      </c>
      <c r="Y63" s="24" t="n">
        <f aca="true">INDIRECT("ECSEARRAY!$G"&amp;($J63+361))</f>
        <v>74</v>
      </c>
      <c r="Z63" s="24" t="n">
        <f aca="true">INDIRECT("ECSEARRAY!$F"&amp;($J63+541))</f>
        <v>5</v>
      </c>
      <c r="AA63" s="24" t="n">
        <f aca="true">INDIRECT("ECSEARRAY!$G"&amp;($J63+541))</f>
        <v>65</v>
      </c>
    </row>
    <row r="64" customFormat="false" ht="24.45" hidden="false" customHeight="false" outlineLevel="0" collapsed="false">
      <c r="A64" s="24" t="n">
        <v>63</v>
      </c>
      <c r="B64" s="24" t="s">
        <v>115</v>
      </c>
      <c r="C64" s="24" t="n">
        <f aca="true">INDIRECT("Baseboard!$C"&amp;($A64+129))</f>
        <v>4</v>
      </c>
      <c r="D64" s="24" t="n">
        <f aca="true">INDIRECT("Baseboard!$D"&amp;($A64+129))</f>
        <v>2</v>
      </c>
      <c r="E64" s="24" t="n">
        <f aca="true">INDIRECT("Baseboard!$E"&amp;($A64+129))</f>
        <v>5</v>
      </c>
      <c r="F64" s="24" t="str">
        <f aca="true">INDIRECT("FEB!$D"&amp;(40*($D64-1)+$E64+1))</f>
        <v>in58</v>
      </c>
      <c r="G64" s="24" t="n">
        <f aca="true">INDIRECT("FEB!$E"&amp;(40*($D64-1)+$E64+1))</f>
        <v>6</v>
      </c>
      <c r="H64" s="24" t="n">
        <f aca="true">INDIRECT("FEB!$F"&amp;(40*($D64-1)+$E64+1))</f>
        <v>2</v>
      </c>
      <c r="I64" s="24" t="n">
        <f aca="true">INDIRECT("FEB!$A"&amp;(40*($D64-1)+$E64+1))</f>
        <v>93</v>
      </c>
      <c r="J64" s="24" t="n">
        <f aca="true">INDIRECT("BackBoard!$C"&amp;(100*($C64-1)+$I64+1))</f>
        <v>8</v>
      </c>
      <c r="K64" s="24" t="n">
        <f aca="true">INDIRECT("ECSEARRAY!$C"&amp;($J64+1))</f>
        <v>0</v>
      </c>
      <c r="L64" s="24" t="str">
        <f aca="true">INDIRECT("ECSEARRAY!$D"&amp;($J64+1))</f>
        <v>L19</v>
      </c>
      <c r="M64" s="24" t="n">
        <f aca="true">INDIRECT("ECSEARRAY!$C"&amp;($J64+181))</f>
        <v>1</v>
      </c>
      <c r="N64" s="24" t="str">
        <f aca="true">INDIRECT("ECSEARRAY!$D"&amp;($J64+181))</f>
        <v>L17</v>
      </c>
      <c r="O64" s="24" t="n">
        <f aca="true">INDIRECT("ECSEARRAY!$C"&amp;($J64+361))</f>
        <v>2</v>
      </c>
      <c r="P64" s="24" t="str">
        <f aca="true">INDIRECT("ECSEARRAY!$D"&amp;($J64+361))</f>
        <v>L17</v>
      </c>
      <c r="Q64" s="24" t="n">
        <f aca="true">INDIRECT("ECSEARRAY!$C"&amp;($J64+541))</f>
        <v>2</v>
      </c>
      <c r="R64" s="24" t="str">
        <f aca="true">INDIRECT("ECSEARRAY!$D"&amp;($J64+541))</f>
        <v>D10</v>
      </c>
      <c r="S64" s="24"/>
      <c r="T64" s="24" t="n">
        <f aca="true">INDIRECT("ECSEARRAY!$F"&amp;($J64+1))</f>
        <v>0</v>
      </c>
      <c r="U64" s="24" t="n">
        <f aca="true">INDIRECT("ECSEARRAY!$G"&amp;($J64+1))</f>
        <v>9</v>
      </c>
      <c r="V64" s="24" t="n">
        <f aca="true">INDIRECT("ECSEARRAY!$F"&amp;($J64+181))</f>
        <v>2</v>
      </c>
      <c r="W64" s="24" t="n">
        <f aca="true">INDIRECT("ECSEARRAY!$G"&amp;($J64+181))</f>
        <v>3</v>
      </c>
      <c r="X64" s="24" t="n">
        <f aca="true">INDIRECT("ECSEARRAY!$F"&amp;($J64+361))</f>
        <v>4</v>
      </c>
      <c r="Y64" s="24" t="n">
        <f aca="true">INDIRECT("ECSEARRAY!$G"&amp;($J64+361))</f>
        <v>3</v>
      </c>
      <c r="Z64" s="24" t="n">
        <f aca="true">INDIRECT("ECSEARRAY!$F"&amp;($J64+541))</f>
        <v>5</v>
      </c>
      <c r="AA64" s="24" t="n">
        <f aca="true">INDIRECT("ECSEARRAY!$G"&amp;($J64+541))</f>
        <v>73</v>
      </c>
    </row>
    <row r="65" customFormat="false" ht="24.45" hidden="false" customHeight="false" outlineLevel="0" collapsed="false">
      <c r="A65" s="24" t="n">
        <v>64</v>
      </c>
      <c r="B65" s="24" t="s">
        <v>115</v>
      </c>
      <c r="C65" s="24" t="n">
        <f aca="true">INDIRECT("Baseboard!$C"&amp;($A65+129))</f>
        <v>4</v>
      </c>
      <c r="D65" s="24" t="n">
        <f aca="true">INDIRECT("Baseboard!$D"&amp;($A65+129))</f>
        <v>2</v>
      </c>
      <c r="E65" s="24" t="n">
        <f aca="true">INDIRECT("Baseboard!$E"&amp;($A65+129))</f>
        <v>1</v>
      </c>
      <c r="F65" s="24" t="str">
        <f aca="true">INDIRECT("FEB!$D"&amp;(40*($D65-1)+$E65+1))</f>
        <v>in62</v>
      </c>
      <c r="G65" s="24" t="n">
        <f aca="true">INDIRECT("FEB!$E"&amp;(40*($D65-1)+$E65+1))</f>
        <v>6</v>
      </c>
      <c r="H65" s="24" t="n">
        <f aca="true">INDIRECT("FEB!$F"&amp;(40*($D65-1)+$E65+1))</f>
        <v>0</v>
      </c>
      <c r="I65" s="24" t="n">
        <f aca="true">INDIRECT("FEB!$A"&amp;(40*($D65-1)+$E65+1))</f>
        <v>97</v>
      </c>
      <c r="J65" s="24" t="n">
        <f aca="true">INDIRECT("BackBoard!$C"&amp;(100*($C65-1)+$I65+1))</f>
        <v>9</v>
      </c>
      <c r="K65" s="24" t="n">
        <f aca="true">INDIRECT("ECSEARRAY!$C"&amp;($J65+1))</f>
        <v>0</v>
      </c>
      <c r="L65" s="24" t="str">
        <f aca="true">INDIRECT("ECSEARRAY!$D"&amp;($J65+1))</f>
        <v>L18</v>
      </c>
      <c r="M65" s="24" t="n">
        <f aca="true">INDIRECT("ECSEARRAY!$C"&amp;($J65+181))</f>
        <v>1</v>
      </c>
      <c r="N65" s="24" t="str">
        <f aca="true">INDIRECT("ECSEARRAY!$D"&amp;($J65+181))</f>
        <v>M17</v>
      </c>
      <c r="O65" s="24" t="n">
        <f aca="true">INDIRECT("ECSEARRAY!$C"&amp;($J65+361))</f>
        <v>2</v>
      </c>
      <c r="P65" s="24" t="str">
        <f aca="true">INDIRECT("ECSEARRAY!$D"&amp;($J65+361))</f>
        <v>M17</v>
      </c>
      <c r="Q65" s="24" t="n">
        <f aca="true">INDIRECT("ECSEARRAY!$C"&amp;($J65+541))</f>
        <v>2</v>
      </c>
      <c r="R65" s="24" t="str">
        <f aca="true">INDIRECT("ECSEARRAY!$D"&amp;($J65+541))</f>
        <v>F10</v>
      </c>
      <c r="S65" s="24"/>
      <c r="T65" s="24" t="n">
        <f aca="true">INDIRECT("ECSEARRAY!$F"&amp;($J65+1))</f>
        <v>0</v>
      </c>
      <c r="U65" s="24" t="n">
        <f aca="true">INDIRECT("ECSEARRAY!$G"&amp;($J65+1))</f>
        <v>4</v>
      </c>
      <c r="V65" s="24" t="n">
        <f aca="true">INDIRECT("ECSEARRAY!$F"&amp;($J65+181))</f>
        <v>2</v>
      </c>
      <c r="W65" s="24" t="n">
        <f aca="true">INDIRECT("ECSEARRAY!$G"&amp;($J65+181))</f>
        <v>5</v>
      </c>
      <c r="X65" s="24" t="n">
        <f aca="true">INDIRECT("ECSEARRAY!$F"&amp;($J65+361))</f>
        <v>4</v>
      </c>
      <c r="Y65" s="24" t="n">
        <f aca="true">INDIRECT("ECSEARRAY!$G"&amp;($J65+361))</f>
        <v>5</v>
      </c>
      <c r="Z65" s="24" t="n">
        <f aca="true">INDIRECT("ECSEARRAY!$F"&amp;($J65+541))</f>
        <v>5</v>
      </c>
      <c r="AA65" s="24" t="n">
        <f aca="true">INDIRECT("ECSEARRAY!$G"&amp;($J65+541))</f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65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2" activePane="bottomLeft" state="frozen"/>
      <selection pane="topLeft" activeCell="A1" activeCellId="0" sqref="A1"/>
      <selection pane="bottomLeft" activeCell="C2" activeCellId="0" sqref="C2"/>
    </sheetView>
  </sheetViews>
  <sheetFormatPr defaultColWidth="8.75" defaultRowHeight="15" zeroHeight="false" outlineLevelRow="0" outlineLevelCol="0"/>
  <cols>
    <col collapsed="false" customWidth="true" hidden="false" outlineLevel="0" max="18" min="1" style="0" width="11.57"/>
  </cols>
  <sheetData>
    <row r="1" s="26" customFormat="true" ht="127.5" hidden="false" customHeight="false" outlineLevel="0" collapsed="false">
      <c r="A1" s="25" t="s">
        <v>1</v>
      </c>
      <c r="B1" s="25" t="s">
        <v>0</v>
      </c>
      <c r="C1" s="25" t="s">
        <v>379</v>
      </c>
      <c r="D1" s="25" t="s">
        <v>360</v>
      </c>
      <c r="E1" s="25" t="s">
        <v>361</v>
      </c>
      <c r="F1" s="25" t="s">
        <v>5</v>
      </c>
      <c r="G1" s="25" t="s">
        <v>6</v>
      </c>
      <c r="H1" s="25" t="s">
        <v>7</v>
      </c>
      <c r="I1" s="25" t="s">
        <v>362</v>
      </c>
      <c r="J1" s="25" t="s">
        <v>9</v>
      </c>
      <c r="K1" s="25" t="s">
        <v>363</v>
      </c>
      <c r="L1" s="25" t="s">
        <v>364</v>
      </c>
      <c r="M1" s="25" t="s">
        <v>365</v>
      </c>
      <c r="N1" s="25" t="s">
        <v>366</v>
      </c>
      <c r="O1" s="25" t="s">
        <v>367</v>
      </c>
      <c r="P1" s="25" t="s">
        <v>368</v>
      </c>
      <c r="Q1" s="25" t="s">
        <v>369</v>
      </c>
      <c r="R1" s="25" t="s">
        <v>370</v>
      </c>
      <c r="T1" s="25" t="s">
        <v>371</v>
      </c>
      <c r="U1" s="25" t="s">
        <v>372</v>
      </c>
      <c r="V1" s="25" t="s">
        <v>373</v>
      </c>
      <c r="W1" s="25" t="s">
        <v>374</v>
      </c>
      <c r="X1" s="25" t="s">
        <v>375</v>
      </c>
      <c r="Y1" s="25" t="s">
        <v>376</v>
      </c>
      <c r="Z1" s="25" t="s">
        <v>377</v>
      </c>
      <c r="AA1" s="25" t="s">
        <v>378</v>
      </c>
    </row>
    <row r="2" customFormat="false" ht="26.25" hidden="false" customHeight="false" outlineLevel="0" collapsed="false">
      <c r="A2" s="23" t="n">
        <v>1</v>
      </c>
      <c r="B2" s="23" t="s">
        <v>220</v>
      </c>
      <c r="C2" s="23" t="n">
        <f aca="true">INDIRECT("Baseboard!$C"&amp;($A2+193))</f>
        <v>3</v>
      </c>
      <c r="D2" s="23" t="n">
        <f aca="true">INDIRECT("Baseboard!$D"&amp;($A2+193))</f>
        <v>1</v>
      </c>
      <c r="E2" s="23" t="n">
        <f aca="true">INDIRECT("Baseboard!$E"&amp;($A2+193))</f>
        <v>39</v>
      </c>
      <c r="F2" s="23" t="str">
        <f aca="true">INDIRECT("FEB!$D"&amp;(40*($D2-1)+$E2+1))</f>
        <v>in31</v>
      </c>
      <c r="G2" s="23" t="n">
        <f aca="true">INDIRECT("FEB!$E"&amp;(40*($D2-1)+$E2+1))</f>
        <v>3</v>
      </c>
      <c r="H2" s="23" t="n">
        <f aca="true">INDIRECT("FEB!$F"&amp;(40*($D2-1)+$E2+1))</f>
        <v>7</v>
      </c>
      <c r="I2" s="23" t="n">
        <f aca="true">INDIRECT("FEB!$A"&amp;(40*($D2-1)+$E2+1))</f>
        <v>34</v>
      </c>
      <c r="J2" s="23" t="n">
        <f aca="true">INDIRECT("BackBoard!$C"&amp;(100*($C2-1)+$I2+1))</f>
        <v>95</v>
      </c>
      <c r="K2" s="23" t="n">
        <f aca="true">INDIRECT("ECSEARRAY!$C"&amp;($J2+1))</f>
        <v>0</v>
      </c>
      <c r="L2" s="23" t="str">
        <f aca="true">INDIRECT("ECSEARRAY!$D"&amp;($J2+1))</f>
        <v>H26</v>
      </c>
      <c r="M2" s="23" t="n">
        <f aca="true">INDIRECT("ECSEARRAY!$C"&amp;($J2+181))</f>
        <v>1</v>
      </c>
      <c r="N2" s="23" t="str">
        <f aca="true">INDIRECT("ECSEARRAY!$D"&amp;($J2+181))</f>
        <v>R23</v>
      </c>
      <c r="O2" s="23" t="n">
        <f aca="true">INDIRECT("ECSEARRAY!$C"&amp;($J2+361))</f>
        <v>1</v>
      </c>
      <c r="P2" s="23" t="str">
        <f aca="true">INDIRECT("ECSEARRAY!$D"&amp;($J2+361))</f>
        <v>A13</v>
      </c>
      <c r="Q2" s="23" t="n">
        <f aca="true">INDIRECT("ECSEARRAY!$C"&amp;($J2+541))</f>
        <v>2</v>
      </c>
      <c r="R2" s="23" t="str">
        <f aca="true">INDIRECT("ECSEARRAY!$D"&amp;($J2+541))</f>
        <v>C21</v>
      </c>
      <c r="S2" s="23"/>
      <c r="T2" s="23" t="n">
        <f aca="true">INDIRECT("ECSEARRAY!$F"&amp;($J2+1))</f>
        <v>1</v>
      </c>
      <c r="U2" s="23" t="n">
        <f aca="true">INDIRECT("ECSEARRAY!$G"&amp;($J2+1))</f>
        <v>25</v>
      </c>
      <c r="V2" s="23" t="n">
        <f aca="true">INDIRECT("ECSEARRAY!$F"&amp;($J2+181))</f>
        <v>2</v>
      </c>
      <c r="W2" s="23" t="n">
        <f aca="true">INDIRECT("ECSEARRAY!$G"&amp;($J2+181))</f>
        <v>72</v>
      </c>
      <c r="X2" s="23" t="n">
        <f aca="true">INDIRECT("ECSEARRAY!$F"&amp;($J2+361))</f>
        <v>3</v>
      </c>
      <c r="Y2" s="23" t="n">
        <f aca="true">INDIRECT("ECSEARRAY!$G"&amp;($J2+361))</f>
        <v>45</v>
      </c>
      <c r="Z2" s="23" t="n">
        <f aca="true">INDIRECT("ECSEARRAY!$F"&amp;($J2+541))</f>
        <v>5</v>
      </c>
      <c r="AA2" s="23" t="n">
        <f aca="true">INDIRECT("ECSEARRAY!$G"&amp;($J2+541))</f>
        <v>32</v>
      </c>
    </row>
    <row r="3" customFormat="false" ht="26.25" hidden="false" customHeight="false" outlineLevel="0" collapsed="false">
      <c r="A3" s="23" t="n">
        <v>2</v>
      </c>
      <c r="B3" s="23" t="s">
        <v>220</v>
      </c>
      <c r="C3" s="23" t="n">
        <f aca="true">INDIRECT("Baseboard!$C"&amp;($A3+193))</f>
        <v>3</v>
      </c>
      <c r="D3" s="23" t="n">
        <f aca="true">INDIRECT("Baseboard!$D"&amp;($A3+193))</f>
        <v>1</v>
      </c>
      <c r="E3" s="23" t="n">
        <f aca="true">INDIRECT("Baseboard!$E"&amp;($A3+193))</f>
        <v>37</v>
      </c>
      <c r="F3" s="23" t="str">
        <f aca="true">INDIRECT("FEB!$D"&amp;(40*($D3-1)+$E3+1))</f>
        <v>in29</v>
      </c>
      <c r="G3" s="23" t="n">
        <f aca="true">INDIRECT("FEB!$E"&amp;(40*($D3-1)+$E3+1))</f>
        <v>3</v>
      </c>
      <c r="H3" s="23" t="n">
        <f aca="true">INDIRECT("FEB!$F"&amp;(40*($D3-1)+$E3+1))</f>
        <v>6</v>
      </c>
      <c r="I3" s="23" t="n">
        <f aca="true">INDIRECT("FEB!$A"&amp;(40*($D3-1)+$E3+1))</f>
        <v>32</v>
      </c>
      <c r="J3" s="23" t="n">
        <f aca="true">INDIRECT("BackBoard!$C"&amp;(100*($C3-1)+$I3+1))</f>
        <v>101</v>
      </c>
      <c r="K3" s="23" t="n">
        <f aca="true">INDIRECT("ECSEARRAY!$C"&amp;($J3+1))</f>
        <v>0</v>
      </c>
      <c r="L3" s="23" t="str">
        <f aca="true">INDIRECT("ECSEARRAY!$D"&amp;($J3+1))</f>
        <v>H23</v>
      </c>
      <c r="M3" s="23" t="n">
        <f aca="true">INDIRECT("ECSEARRAY!$C"&amp;($J3+181))</f>
        <v>1</v>
      </c>
      <c r="N3" s="23" t="str">
        <f aca="true">INDIRECT("ECSEARRAY!$D"&amp;($J3+181))</f>
        <v>R22</v>
      </c>
      <c r="O3" s="23" t="n">
        <f aca="true">INDIRECT("ECSEARRAY!$C"&amp;($J3+361))</f>
        <v>1</v>
      </c>
      <c r="P3" s="23" t="str">
        <f aca="true">INDIRECT("ECSEARRAY!$D"&amp;($J3+361))</f>
        <v>C14</v>
      </c>
      <c r="Q3" s="23" t="n">
        <f aca="true">INDIRECT("ECSEARRAY!$C"&amp;($J3+541))</f>
        <v>2</v>
      </c>
      <c r="R3" s="23" t="str">
        <f aca="true">INDIRECT("ECSEARRAY!$D"&amp;($J3+541))</f>
        <v>A22</v>
      </c>
      <c r="S3" s="23"/>
      <c r="T3" s="23" t="n">
        <f aca="true">INDIRECT("ECSEARRAY!$F"&amp;($J3+1))</f>
        <v>1</v>
      </c>
      <c r="U3" s="23" t="n">
        <f aca="true">INDIRECT("ECSEARRAY!$G"&amp;($J3+1))</f>
        <v>26</v>
      </c>
      <c r="V3" s="23" t="n">
        <f aca="true">INDIRECT("ECSEARRAY!$F"&amp;($J3+181))</f>
        <v>2</v>
      </c>
      <c r="W3" s="23" t="n">
        <f aca="true">INDIRECT("ECSEARRAY!$G"&amp;($J3+181))</f>
        <v>73</v>
      </c>
      <c r="X3" s="23" t="n">
        <f aca="true">INDIRECT("ECSEARRAY!$F"&amp;($J3+361))</f>
        <v>3</v>
      </c>
      <c r="Y3" s="23" t="n">
        <f aca="true">INDIRECT("ECSEARRAY!$G"&amp;($J3+361))</f>
        <v>55</v>
      </c>
      <c r="Z3" s="23" t="n">
        <f aca="true">INDIRECT("ECSEARRAY!$F"&amp;($J3+541))</f>
        <v>5</v>
      </c>
      <c r="AA3" s="23" t="n">
        <f aca="true">INDIRECT("ECSEARRAY!$G"&amp;($J3+541))</f>
        <v>42</v>
      </c>
    </row>
    <row r="4" customFormat="false" ht="26.25" hidden="false" customHeight="false" outlineLevel="0" collapsed="false">
      <c r="A4" s="23" t="n">
        <v>3</v>
      </c>
      <c r="B4" s="23" t="s">
        <v>220</v>
      </c>
      <c r="C4" s="23" t="n">
        <f aca="true">INDIRECT("Baseboard!$C"&amp;($A4+193))</f>
        <v>3</v>
      </c>
      <c r="D4" s="23" t="n">
        <f aca="true">INDIRECT("Baseboard!$D"&amp;($A4+193))</f>
        <v>1</v>
      </c>
      <c r="E4" s="23" t="n">
        <f aca="true">INDIRECT("Baseboard!$E"&amp;($A4+193))</f>
        <v>40</v>
      </c>
      <c r="F4" s="23" t="str">
        <f aca="true">INDIRECT("FEB!$D"&amp;(40*($D4-1)+$E4+1))</f>
        <v>in30</v>
      </c>
      <c r="G4" s="23" t="n">
        <f aca="true">INDIRECT("FEB!$E"&amp;(40*($D4-1)+$E4+1))</f>
        <v>2</v>
      </c>
      <c r="H4" s="23" t="n">
        <f aca="true">INDIRECT("FEB!$F"&amp;(40*($D4-1)+$E4+1))</f>
        <v>0</v>
      </c>
      <c r="I4" s="23" t="n">
        <f aca="true">INDIRECT("FEB!$A"&amp;(40*($D4-1)+$E4+1))</f>
        <v>33</v>
      </c>
      <c r="J4" s="23" t="n">
        <f aca="true">INDIRECT("BackBoard!$C"&amp;(100*($C4-1)+$I4+1))</f>
        <v>96</v>
      </c>
      <c r="K4" s="23" t="n">
        <f aca="true">INDIRECT("ECSEARRAY!$C"&amp;($J4+1))</f>
        <v>0</v>
      </c>
      <c r="L4" s="23" t="str">
        <f aca="true">INDIRECT("ECSEARRAY!$D"&amp;($J4+1))</f>
        <v>G26</v>
      </c>
      <c r="M4" s="23" t="n">
        <f aca="true">INDIRECT("ECSEARRAY!$C"&amp;($J4+181))</f>
        <v>1</v>
      </c>
      <c r="N4" s="23" t="str">
        <f aca="true">INDIRECT("ECSEARRAY!$D"&amp;($J4+181))</f>
        <v>T24</v>
      </c>
      <c r="O4" s="23" t="n">
        <f aca="true">INDIRECT("ECSEARRAY!$C"&amp;($J4+361))</f>
        <v>1</v>
      </c>
      <c r="P4" s="23" t="str">
        <f aca="true">INDIRECT("ECSEARRAY!$D"&amp;($J4+361))</f>
        <v>A12</v>
      </c>
      <c r="Q4" s="23" t="n">
        <f aca="true">INDIRECT("ECSEARRAY!$C"&amp;($J4+541))</f>
        <v>2</v>
      </c>
      <c r="R4" s="23" t="str">
        <f aca="true">INDIRECT("ECSEARRAY!$D"&amp;($J4+541))</f>
        <v>B21</v>
      </c>
      <c r="S4" s="23"/>
      <c r="T4" s="23" t="n">
        <f aca="true">INDIRECT("ECSEARRAY!$F"&amp;($J4+1))</f>
        <v>1</v>
      </c>
      <c r="U4" s="23" t="n">
        <f aca="true">INDIRECT("ECSEARRAY!$G"&amp;($J4+1))</f>
        <v>21</v>
      </c>
      <c r="V4" s="23" t="n">
        <f aca="true">INDIRECT("ECSEARRAY!$F"&amp;($J4+181))</f>
        <v>2</v>
      </c>
      <c r="W4" s="23" t="n">
        <f aca="true">INDIRECT("ECSEARRAY!$G"&amp;($J4+181))</f>
        <v>71</v>
      </c>
      <c r="X4" s="23" t="n">
        <f aca="true">INDIRECT("ECSEARRAY!$F"&amp;($J4+361))</f>
        <v>3</v>
      </c>
      <c r="Y4" s="23" t="n">
        <f aca="true">INDIRECT("ECSEARRAY!$G"&amp;($J4+361))</f>
        <v>44</v>
      </c>
      <c r="Z4" s="23" t="n">
        <f aca="true">INDIRECT("ECSEARRAY!$F"&amp;($J4+541))</f>
        <v>5</v>
      </c>
      <c r="AA4" s="23" t="n">
        <f aca="true">INDIRECT("ECSEARRAY!$G"&amp;($J4+541))</f>
        <v>31</v>
      </c>
    </row>
    <row r="5" customFormat="false" ht="26.25" hidden="false" customHeight="false" outlineLevel="0" collapsed="false">
      <c r="A5" s="23" t="n">
        <v>4</v>
      </c>
      <c r="B5" s="23" t="s">
        <v>220</v>
      </c>
      <c r="C5" s="23" t="n">
        <f aca="true">INDIRECT("Baseboard!$C"&amp;($A5+193))</f>
        <v>3</v>
      </c>
      <c r="D5" s="23" t="n">
        <f aca="true">INDIRECT("Baseboard!$D"&amp;($A5+193))</f>
        <v>1</v>
      </c>
      <c r="E5" s="23" t="n">
        <f aca="true">INDIRECT("Baseboard!$E"&amp;($A5+193))</f>
        <v>38</v>
      </c>
      <c r="F5" s="23" t="str">
        <f aca="true">INDIRECT("FEB!$D"&amp;(40*($D5-1)+$E5+1))</f>
        <v>in28</v>
      </c>
      <c r="G5" s="23" t="n">
        <f aca="true">INDIRECT("FEB!$E"&amp;(40*($D5-1)+$E5+1))</f>
        <v>2</v>
      </c>
      <c r="H5" s="23" t="n">
        <f aca="true">INDIRECT("FEB!$F"&amp;(40*($D5-1)+$E5+1))</f>
        <v>1</v>
      </c>
      <c r="I5" s="23" t="n">
        <f aca="true">INDIRECT("FEB!$A"&amp;(40*($D5-1)+$E5+1))</f>
        <v>31</v>
      </c>
      <c r="J5" s="23" t="n">
        <f aca="true">INDIRECT("BackBoard!$C"&amp;(100*($C5-1)+$I5+1))</f>
        <v>102</v>
      </c>
      <c r="K5" s="23" t="n">
        <f aca="true">INDIRECT("ECSEARRAY!$C"&amp;($J5+1))</f>
        <v>0</v>
      </c>
      <c r="L5" s="23" t="str">
        <f aca="true">INDIRECT("ECSEARRAY!$D"&amp;($J5+1))</f>
        <v>H24</v>
      </c>
      <c r="M5" s="23" t="n">
        <f aca="true">INDIRECT("ECSEARRAY!$C"&amp;($J5+181))</f>
        <v>1</v>
      </c>
      <c r="N5" s="23" t="str">
        <f aca="true">INDIRECT("ECSEARRAY!$D"&amp;($J5+181))</f>
        <v>T23</v>
      </c>
      <c r="O5" s="23" t="n">
        <f aca="true">INDIRECT("ECSEARRAY!$C"&amp;($J5+361))</f>
        <v>1</v>
      </c>
      <c r="P5" s="23" t="str">
        <f aca="true">INDIRECT("ECSEARRAY!$D"&amp;($J5+361))</f>
        <v>C13</v>
      </c>
      <c r="Q5" s="23" t="n">
        <f aca="true">INDIRECT("ECSEARRAY!$C"&amp;($J5+541))</f>
        <v>2</v>
      </c>
      <c r="R5" s="23" t="str">
        <f aca="true">INDIRECT("ECSEARRAY!$D"&amp;($J5+541))</f>
        <v>D21</v>
      </c>
      <c r="S5" s="23"/>
      <c r="T5" s="23" t="n">
        <f aca="true">INDIRECT("ECSEARRAY!$F"&amp;($J5+1))</f>
        <v>1</v>
      </c>
      <c r="U5" s="23" t="n">
        <f aca="true">INDIRECT("ECSEARRAY!$G"&amp;($J5+1))</f>
        <v>27</v>
      </c>
      <c r="V5" s="23" t="n">
        <f aca="true">INDIRECT("ECSEARRAY!$F"&amp;($J5+181))</f>
        <v>2</v>
      </c>
      <c r="W5" s="23" t="n">
        <f aca="true">INDIRECT("ECSEARRAY!$G"&amp;($J5+181))</f>
        <v>66</v>
      </c>
      <c r="X5" s="23" t="n">
        <f aca="true">INDIRECT("ECSEARRAY!$F"&amp;($J5+361))</f>
        <v>3</v>
      </c>
      <c r="Y5" s="23" t="n">
        <f aca="true">INDIRECT("ECSEARRAY!$G"&amp;($J5+361))</f>
        <v>54</v>
      </c>
      <c r="Z5" s="23" t="n">
        <f aca="true">INDIRECT("ECSEARRAY!$F"&amp;($J5+541))</f>
        <v>5</v>
      </c>
      <c r="AA5" s="23" t="n">
        <f aca="true">INDIRECT("ECSEARRAY!$G"&amp;($J5+541))</f>
        <v>36</v>
      </c>
    </row>
    <row r="6" customFormat="false" ht="26.25" hidden="false" customHeight="false" outlineLevel="0" collapsed="false">
      <c r="A6" s="24" t="n">
        <v>5</v>
      </c>
      <c r="B6" s="24" t="s">
        <v>220</v>
      </c>
      <c r="C6" s="24" t="n">
        <f aca="true">INDIRECT("Baseboard!$C"&amp;($A6+193))</f>
        <v>4</v>
      </c>
      <c r="D6" s="24" t="n">
        <f aca="true">INDIRECT("Baseboard!$D"&amp;($A6+193))</f>
        <v>1</v>
      </c>
      <c r="E6" s="24" t="n">
        <f aca="true">INDIRECT("Baseboard!$E"&amp;($A6+193))</f>
        <v>37</v>
      </c>
      <c r="F6" s="24" t="str">
        <f aca="true">INDIRECT("FEB!$D"&amp;(40*($D6-1)+$E6+1))</f>
        <v>in29</v>
      </c>
      <c r="G6" s="24" t="n">
        <f aca="true">INDIRECT("FEB!$E"&amp;(40*($D6-1)+$E6+1))</f>
        <v>3</v>
      </c>
      <c r="H6" s="24" t="n">
        <f aca="true">INDIRECT("FEB!$F"&amp;(40*($D6-1)+$E6+1))</f>
        <v>6</v>
      </c>
      <c r="I6" s="24" t="n">
        <f aca="true">INDIRECT("FEB!$A"&amp;(40*($D6-1)+$E6+1))</f>
        <v>32</v>
      </c>
      <c r="J6" s="24" t="n">
        <f aca="true">INDIRECT("BackBoard!$C"&amp;(100*($C6-1)+$I6+1))</f>
        <v>97</v>
      </c>
      <c r="K6" s="24" t="n">
        <f aca="true">INDIRECT("ECSEARRAY!$C"&amp;($J6+1))</f>
        <v>0</v>
      </c>
      <c r="L6" s="24" t="str">
        <f aca="true">INDIRECT("ECSEARRAY!$D"&amp;($J6+1))</f>
        <v>K18</v>
      </c>
      <c r="M6" s="24" t="n">
        <f aca="true">INDIRECT("ECSEARRAY!$C"&amp;($J6+181))</f>
        <v>1</v>
      </c>
      <c r="N6" s="24" t="str">
        <f aca="true">INDIRECT("ECSEARRAY!$D"&amp;($J6+181))</f>
        <v>P18</v>
      </c>
      <c r="O6" s="24" t="n">
        <f aca="true">INDIRECT("ECSEARRAY!$C"&amp;($J6+361))</f>
        <v>1</v>
      </c>
      <c r="P6" s="24" t="str">
        <f aca="true">INDIRECT("ECSEARRAY!$D"&amp;($J6+361))</f>
        <v>G14</v>
      </c>
      <c r="Q6" s="24" t="n">
        <f aca="true">INDIRECT("ECSEARRAY!$C"&amp;($J6+541))</f>
        <v>2</v>
      </c>
      <c r="R6" s="24" t="str">
        <f aca="true">INDIRECT("ECSEARRAY!$D"&amp;($J6+541))</f>
        <v>G24</v>
      </c>
      <c r="S6" s="24"/>
      <c r="T6" s="24" t="n">
        <f aca="true">INDIRECT("ECSEARRAY!$F"&amp;($J6+1))</f>
        <v>0</v>
      </c>
      <c r="U6" s="24" t="n">
        <f aca="true">INDIRECT("ECSEARRAY!$G"&amp;($J6+1))</f>
        <v>2</v>
      </c>
      <c r="V6" s="24" t="n">
        <f aca="true">INDIRECT("ECSEARRAY!$F"&amp;($J6+181))</f>
        <v>2</v>
      </c>
      <c r="W6" s="24" t="n">
        <f aca="true">INDIRECT("ECSEARRAY!$G"&amp;($J6+181))</f>
        <v>52</v>
      </c>
      <c r="X6" s="24" t="n">
        <f aca="true">INDIRECT("ECSEARRAY!$F"&amp;($J6+361))</f>
        <v>3</v>
      </c>
      <c r="Y6" s="24" t="n">
        <f aca="true">INDIRECT("ECSEARRAY!$G"&amp;($J6+361))</f>
        <v>79</v>
      </c>
      <c r="Z6" s="24" t="n">
        <f aca="true">INDIRECT("ECSEARRAY!$F"&amp;($J6+541))</f>
        <v>5</v>
      </c>
      <c r="AA6" s="24" t="n">
        <f aca="true">INDIRECT("ECSEARRAY!$G"&amp;($J6+541))</f>
        <v>84</v>
      </c>
    </row>
    <row r="7" customFormat="false" ht="26.25" hidden="false" customHeight="false" outlineLevel="0" collapsed="false">
      <c r="A7" s="24" t="n">
        <v>6</v>
      </c>
      <c r="B7" s="24" t="s">
        <v>220</v>
      </c>
      <c r="C7" s="24" t="n">
        <f aca="true">INDIRECT("Baseboard!$C"&amp;($A7+193))</f>
        <v>4</v>
      </c>
      <c r="D7" s="24" t="n">
        <f aca="true">INDIRECT("Baseboard!$D"&amp;($A7+193))</f>
        <v>1</v>
      </c>
      <c r="E7" s="24" t="n">
        <f aca="true">INDIRECT("Baseboard!$E"&amp;($A7+193))</f>
        <v>39</v>
      </c>
      <c r="F7" s="24" t="str">
        <f aca="true">INDIRECT("FEB!$D"&amp;(40*($D7-1)+$E7+1))</f>
        <v>in31</v>
      </c>
      <c r="G7" s="24" t="n">
        <f aca="true">INDIRECT("FEB!$E"&amp;(40*($D7-1)+$E7+1))</f>
        <v>3</v>
      </c>
      <c r="H7" s="24" t="n">
        <f aca="true">INDIRECT("FEB!$F"&amp;(40*($D7-1)+$E7+1))</f>
        <v>7</v>
      </c>
      <c r="I7" s="24" t="n">
        <f aca="true">INDIRECT("FEB!$A"&amp;(40*($D7-1)+$E7+1))</f>
        <v>34</v>
      </c>
      <c r="J7" s="24" t="n">
        <f aca="true">INDIRECT("BackBoard!$C"&amp;(100*($C7-1)+$I7+1))</f>
        <v>91</v>
      </c>
      <c r="K7" s="24" t="n">
        <f aca="true">INDIRECT("ECSEARRAY!$C"&amp;($J7+1))</f>
        <v>0</v>
      </c>
      <c r="L7" s="24" t="str">
        <f aca="true">INDIRECT("ECSEARRAY!$D"&amp;($J7+1))</f>
        <v>H22</v>
      </c>
      <c r="M7" s="24" t="n">
        <f aca="true">INDIRECT("ECSEARRAY!$C"&amp;($J7+181))</f>
        <v>1</v>
      </c>
      <c r="N7" s="24" t="str">
        <f aca="true">INDIRECT("ECSEARRAY!$D"&amp;($J7+181))</f>
        <v>R20</v>
      </c>
      <c r="O7" s="24" t="n">
        <f aca="true">INDIRECT("ECSEARRAY!$C"&amp;($J7+361))</f>
        <v>1</v>
      </c>
      <c r="P7" s="24" t="str">
        <f aca="true">INDIRECT("ECSEARRAY!$D"&amp;($J7+361))</f>
        <v>F13</v>
      </c>
      <c r="Q7" s="24" t="n">
        <f aca="true">INDIRECT("ECSEARRAY!$C"&amp;($J7+541))</f>
        <v>2</v>
      </c>
      <c r="R7" s="24" t="str">
        <f aca="true">INDIRECT("ECSEARRAY!$D"&amp;($J7+541))</f>
        <v>F22</v>
      </c>
      <c r="S7" s="24"/>
      <c r="T7" s="24" t="n">
        <f aca="true">INDIRECT("ECSEARRAY!$F"&amp;($J7+1))</f>
        <v>1</v>
      </c>
      <c r="U7" s="24" t="n">
        <f aca="true">INDIRECT("ECSEARRAY!$G"&amp;($J7+1))</f>
        <v>80</v>
      </c>
      <c r="V7" s="24" t="n">
        <f aca="true">INDIRECT("ECSEARRAY!$F"&amp;($J7+181))</f>
        <v>2</v>
      </c>
      <c r="W7" s="24" t="n">
        <f aca="true">INDIRECT("ECSEARRAY!$G"&amp;($J7+181))</f>
        <v>68</v>
      </c>
      <c r="X7" s="24" t="n">
        <f aca="true">INDIRECT("ECSEARRAY!$F"&amp;($J7+361))</f>
        <v>3</v>
      </c>
      <c r="Y7" s="24" t="n">
        <f aca="true">INDIRECT("ECSEARRAY!$G"&amp;($J7+361))</f>
        <v>69</v>
      </c>
      <c r="Z7" s="24" t="n">
        <f aca="true">INDIRECT("ECSEARRAY!$F"&amp;($J7+541))</f>
        <v>5</v>
      </c>
      <c r="AA7" s="24" t="n">
        <f aca="true">INDIRECT("ECSEARRAY!$G"&amp;($J7+541))</f>
        <v>85</v>
      </c>
    </row>
    <row r="8" customFormat="false" ht="26.25" hidden="false" customHeight="false" outlineLevel="0" collapsed="false">
      <c r="A8" s="24" t="n">
        <v>7</v>
      </c>
      <c r="B8" s="24" t="s">
        <v>220</v>
      </c>
      <c r="C8" s="24" t="n">
        <f aca="true">INDIRECT("Baseboard!$C"&amp;($A8+193))</f>
        <v>4</v>
      </c>
      <c r="D8" s="24" t="n">
        <f aca="true">INDIRECT("Baseboard!$D"&amp;($A8+193))</f>
        <v>1</v>
      </c>
      <c r="E8" s="24" t="n">
        <f aca="true">INDIRECT("Baseboard!$E"&amp;($A8+193))</f>
        <v>38</v>
      </c>
      <c r="F8" s="24" t="str">
        <f aca="true">INDIRECT("FEB!$D"&amp;(40*($D8-1)+$E8+1))</f>
        <v>in28</v>
      </c>
      <c r="G8" s="24" t="n">
        <f aca="true">INDIRECT("FEB!$E"&amp;(40*($D8-1)+$E8+1))</f>
        <v>2</v>
      </c>
      <c r="H8" s="24" t="n">
        <f aca="true">INDIRECT("FEB!$F"&amp;(40*($D8-1)+$E8+1))</f>
        <v>1</v>
      </c>
      <c r="I8" s="24" t="n">
        <f aca="true">INDIRECT("FEB!$A"&amp;(40*($D8-1)+$E8+1))</f>
        <v>31</v>
      </c>
      <c r="J8" s="24" t="n">
        <f aca="true">INDIRECT("BackBoard!$C"&amp;(100*($C8-1)+$I8+1))</f>
        <v>98</v>
      </c>
      <c r="K8" s="24" t="n">
        <f aca="true">INDIRECT("ECSEARRAY!$C"&amp;($J8+1))</f>
        <v>0</v>
      </c>
      <c r="L8" s="24" t="str">
        <f aca="true">INDIRECT("ECSEARRAY!$D"&amp;($J8+1))</f>
        <v>H21</v>
      </c>
      <c r="M8" s="24" t="n">
        <f aca="true">INDIRECT("ECSEARRAY!$C"&amp;($J8+181))</f>
        <v>1</v>
      </c>
      <c r="N8" s="24" t="str">
        <f aca="true">INDIRECT("ECSEARRAY!$D"&amp;($J8+181))</f>
        <v>P19</v>
      </c>
      <c r="O8" s="24" t="n">
        <f aca="true">INDIRECT("ECSEARRAY!$C"&amp;($J8+361))</f>
        <v>1</v>
      </c>
      <c r="P8" s="24" t="str">
        <f aca="true">INDIRECT("ECSEARRAY!$D"&amp;($J8+361))</f>
        <v>G12</v>
      </c>
      <c r="Q8" s="24" t="n">
        <f aca="true">INDIRECT("ECSEARRAY!$C"&amp;($J8+541))</f>
        <v>2</v>
      </c>
      <c r="R8" s="24" t="str">
        <f aca="true">INDIRECT("ECSEARRAY!$D"&amp;($J8+541))</f>
        <v>J18</v>
      </c>
      <c r="S8" s="24"/>
      <c r="T8" s="24" t="n">
        <f aca="true">INDIRECT("ECSEARRAY!$F"&amp;($J8+1))</f>
        <v>1</v>
      </c>
      <c r="U8" s="24" t="n">
        <f aca="true">INDIRECT("ECSEARRAY!$G"&amp;($J8+1))</f>
        <v>83</v>
      </c>
      <c r="V8" s="24" t="n">
        <f aca="true">INDIRECT("ECSEARRAY!$F"&amp;($J8+181))</f>
        <v>2</v>
      </c>
      <c r="W8" s="24" t="n">
        <f aca="true">INDIRECT("ECSEARRAY!$G"&amp;($J8+181))</f>
        <v>83</v>
      </c>
      <c r="X8" s="24" t="n">
        <f aca="true">INDIRECT("ECSEARRAY!$F"&amp;($J8+361))</f>
        <v>3</v>
      </c>
      <c r="Y8" s="24" t="n">
        <f aca="true">INDIRECT("ECSEARRAY!$G"&amp;($J8+361))</f>
        <v>68</v>
      </c>
      <c r="Z8" s="24" t="n">
        <f aca="true">INDIRECT("ECSEARRAY!$F"&amp;($J8+541))</f>
        <v>4</v>
      </c>
      <c r="AA8" s="24" t="n">
        <f aca="true">INDIRECT("ECSEARRAY!$G"&amp;($J8+541))</f>
        <v>11</v>
      </c>
    </row>
    <row r="9" customFormat="false" ht="26.25" hidden="false" customHeight="false" outlineLevel="0" collapsed="false">
      <c r="A9" s="24" t="n">
        <v>8</v>
      </c>
      <c r="B9" s="24" t="s">
        <v>220</v>
      </c>
      <c r="C9" s="24" t="n">
        <f aca="true">INDIRECT("Baseboard!$C"&amp;($A9+193))</f>
        <v>4</v>
      </c>
      <c r="D9" s="24" t="n">
        <f aca="true">INDIRECT("Baseboard!$D"&amp;($A9+193))</f>
        <v>1</v>
      </c>
      <c r="E9" s="24" t="n">
        <f aca="true">INDIRECT("Baseboard!$E"&amp;($A9+193))</f>
        <v>40</v>
      </c>
      <c r="F9" s="24" t="str">
        <f aca="true">INDIRECT("FEB!$D"&amp;(40*($D9-1)+$E9+1))</f>
        <v>in30</v>
      </c>
      <c r="G9" s="24" t="n">
        <f aca="true">INDIRECT("FEB!$E"&amp;(40*($D9-1)+$E9+1))</f>
        <v>2</v>
      </c>
      <c r="H9" s="24" t="n">
        <f aca="true">INDIRECT("FEB!$F"&amp;(40*($D9-1)+$E9+1))</f>
        <v>0</v>
      </c>
      <c r="I9" s="24" t="n">
        <f aca="true">INDIRECT("FEB!$A"&amp;(40*($D9-1)+$E9+1))</f>
        <v>33</v>
      </c>
      <c r="J9" s="24" t="n">
        <f aca="true">INDIRECT("BackBoard!$C"&amp;(100*($C9-1)+$I9+1))</f>
        <v>92</v>
      </c>
      <c r="K9" s="24" t="n">
        <f aca="true">INDIRECT("ECSEARRAY!$C"&amp;($J9+1))</f>
        <v>0</v>
      </c>
      <c r="L9" s="24" t="str">
        <f aca="true">INDIRECT("ECSEARRAY!$D"&amp;($J9+1))</f>
        <v>J19</v>
      </c>
      <c r="M9" s="24" t="n">
        <f aca="true">INDIRECT("ECSEARRAY!$C"&amp;($J9+181))</f>
        <v>1</v>
      </c>
      <c r="N9" s="24" t="str">
        <f aca="true">INDIRECT("ECSEARRAY!$D"&amp;($J9+181))</f>
        <v>R21</v>
      </c>
      <c r="O9" s="24" t="n">
        <f aca="true">INDIRECT("ECSEARRAY!$C"&amp;($J9+361))</f>
        <v>1</v>
      </c>
      <c r="P9" s="24" t="str">
        <f aca="true">INDIRECT("ECSEARRAY!$D"&amp;($J9+361))</f>
        <v>F12</v>
      </c>
      <c r="Q9" s="24" t="n">
        <f aca="true">INDIRECT("ECSEARRAY!$C"&amp;($J9+541))</f>
        <v>2</v>
      </c>
      <c r="R9" s="24" t="str">
        <f aca="true">INDIRECT("ECSEARRAY!$D"&amp;($J9+541))</f>
        <v>K17</v>
      </c>
      <c r="S9" s="24"/>
      <c r="T9" s="24" t="n">
        <f aca="true">INDIRECT("ECSEARRAY!$F"&amp;($J9+1))</f>
        <v>0</v>
      </c>
      <c r="U9" s="24" t="n">
        <f aca="true">INDIRECT("ECSEARRAY!$G"&amp;($J9+1))</f>
        <v>10</v>
      </c>
      <c r="V9" s="24" t="n">
        <f aca="true">INDIRECT("ECSEARRAY!$F"&amp;($J9+181))</f>
        <v>2</v>
      </c>
      <c r="W9" s="24" t="n">
        <f aca="true">INDIRECT("ECSEARRAY!$G"&amp;($J9+181))</f>
        <v>75</v>
      </c>
      <c r="X9" s="24" t="n">
        <f aca="true">INDIRECT("ECSEARRAY!$F"&amp;($J9+361))</f>
        <v>3</v>
      </c>
      <c r="Y9" s="24" t="n">
        <f aca="true">INDIRECT("ECSEARRAY!$G"&amp;($J9+361))</f>
        <v>67</v>
      </c>
      <c r="Z9" s="24" t="n">
        <f aca="true">INDIRECT("ECSEARRAY!$F"&amp;($J9+541))</f>
        <v>4</v>
      </c>
      <c r="AA9" s="24" t="n">
        <f aca="true">INDIRECT("ECSEARRAY!$G"&amp;($J9+541))</f>
        <v>6</v>
      </c>
    </row>
    <row r="10" customFormat="false" ht="26.25" hidden="false" customHeight="false" outlineLevel="0" collapsed="false">
      <c r="A10" s="23" t="n">
        <v>9</v>
      </c>
      <c r="B10" s="23" t="s">
        <v>220</v>
      </c>
      <c r="C10" s="23" t="n">
        <f aca="true">INDIRECT("Baseboard!$C"&amp;($A10+193))</f>
        <v>3</v>
      </c>
      <c r="D10" s="23" t="n">
        <f aca="true">INDIRECT("Baseboard!$D"&amp;($A10+193))</f>
        <v>1</v>
      </c>
      <c r="E10" s="23" t="n">
        <f aca="true">INDIRECT("Baseboard!$E"&amp;($A10+193))</f>
        <v>35</v>
      </c>
      <c r="F10" s="23" t="str">
        <f aca="true">INDIRECT("FEB!$D"&amp;(40*($D10-1)+$E10+1))</f>
        <v>in27</v>
      </c>
      <c r="G10" s="23" t="n">
        <f aca="true">INDIRECT("FEB!$E"&amp;(40*($D10-1)+$E10+1))</f>
        <v>3</v>
      </c>
      <c r="H10" s="23" t="n">
        <f aca="true">INDIRECT("FEB!$F"&amp;(40*($D10-1)+$E10+1))</f>
        <v>5</v>
      </c>
      <c r="I10" s="23" t="n">
        <f aca="true">INDIRECT("FEB!$A"&amp;(40*($D10-1)+$E10+1))</f>
        <v>30</v>
      </c>
      <c r="J10" s="23" t="n">
        <f aca="true">INDIRECT("BackBoard!$C"&amp;(100*($C10-1)+$I10+1))</f>
        <v>107</v>
      </c>
      <c r="K10" s="23" t="n">
        <f aca="true">INDIRECT("ECSEARRAY!$C"&amp;($J10+1))</f>
        <v>0</v>
      </c>
      <c r="L10" s="23" t="str">
        <f aca="true">INDIRECT("ECSEARRAY!$D"&amp;($J10+1))</f>
        <v>J25</v>
      </c>
      <c r="M10" s="23" t="n">
        <f aca="true">INDIRECT("ECSEARRAY!$C"&amp;($J10+181))</f>
        <v>1</v>
      </c>
      <c r="N10" s="23" t="str">
        <f aca="true">INDIRECT("ECSEARRAY!$D"&amp;($J10+181))</f>
        <v>T20</v>
      </c>
      <c r="O10" s="23" t="n">
        <f aca="true">INDIRECT("ECSEARRAY!$C"&amp;($J10+361))</f>
        <v>1</v>
      </c>
      <c r="P10" s="23" t="str">
        <f aca="true">INDIRECT("ECSEARRAY!$D"&amp;($J10+361))</f>
        <v>B14</v>
      </c>
      <c r="Q10" s="23" t="n">
        <f aca="true">INDIRECT("ECSEARRAY!$C"&amp;($J10+541))</f>
        <v>2</v>
      </c>
      <c r="R10" s="23" t="str">
        <f aca="true">INDIRECT("ECSEARRAY!$D"&amp;($J10+541))</f>
        <v>C22</v>
      </c>
      <c r="S10" s="23"/>
      <c r="T10" s="23" t="n">
        <f aca="true">INDIRECT("ECSEARRAY!$F"&amp;($J10+1))</f>
        <v>1</v>
      </c>
      <c r="U10" s="23" t="n">
        <f aca="true">INDIRECT("ECSEARRAY!$G"&amp;($J10+1))</f>
        <v>28</v>
      </c>
      <c r="V10" s="23" t="n">
        <f aca="true">INDIRECT("ECSEARRAY!$F"&amp;($J10+181))</f>
        <v>2</v>
      </c>
      <c r="W10" s="23" t="n">
        <f aca="true">INDIRECT("ECSEARRAY!$G"&amp;($J10+181))</f>
        <v>69</v>
      </c>
      <c r="X10" s="23" t="n">
        <f aca="true">INDIRECT("ECSEARRAY!$F"&amp;($J10+361))</f>
        <v>3</v>
      </c>
      <c r="Y10" s="23" t="n">
        <f aca="true">INDIRECT("ECSEARRAY!$G"&amp;($J10+361))</f>
        <v>51</v>
      </c>
      <c r="Z10" s="23" t="n">
        <f aca="true">INDIRECT("ECSEARRAY!$F"&amp;($J10+541))</f>
        <v>5</v>
      </c>
      <c r="AA10" s="23" t="n">
        <f aca="true">INDIRECT("ECSEARRAY!$G"&amp;($J10+541))</f>
        <v>35</v>
      </c>
    </row>
    <row r="11" customFormat="false" ht="26.25" hidden="false" customHeight="false" outlineLevel="0" collapsed="false">
      <c r="A11" s="23" t="n">
        <v>10</v>
      </c>
      <c r="B11" s="23" t="s">
        <v>220</v>
      </c>
      <c r="C11" s="23" t="n">
        <f aca="true">INDIRECT("Baseboard!$C"&amp;($A11+193))</f>
        <v>3</v>
      </c>
      <c r="D11" s="23" t="n">
        <f aca="true">INDIRECT("Baseboard!$D"&amp;($A11+193))</f>
        <v>1</v>
      </c>
      <c r="E11" s="23" t="n">
        <f aca="true">INDIRECT("Baseboard!$E"&amp;($A11+193))</f>
        <v>33</v>
      </c>
      <c r="F11" s="23" t="str">
        <f aca="true">INDIRECT("FEB!$D"&amp;(40*($D11-1)+$E11+1))</f>
        <v>in25</v>
      </c>
      <c r="G11" s="23" t="n">
        <f aca="true">INDIRECT("FEB!$E"&amp;(40*($D11-1)+$E11+1))</f>
        <v>3</v>
      </c>
      <c r="H11" s="23" t="n">
        <f aca="true">INDIRECT("FEB!$F"&amp;(40*($D11-1)+$E11+1))</f>
        <v>4</v>
      </c>
      <c r="I11" s="23" t="n">
        <f aca="true">INDIRECT("FEB!$A"&amp;(40*($D11-1)+$E11+1))</f>
        <v>28</v>
      </c>
      <c r="J11" s="23" t="n">
        <f aca="true">INDIRECT("BackBoard!$C"&amp;(100*($C11-1)+$I11+1))</f>
        <v>113</v>
      </c>
      <c r="K11" s="23" t="n">
        <f aca="true">INDIRECT("ECSEARRAY!$C"&amp;($J11+1))</f>
        <v>0</v>
      </c>
      <c r="L11" s="23" t="str">
        <f aca="true">INDIRECT("ECSEARRAY!$D"&amp;($J11+1))</f>
        <v>K25</v>
      </c>
      <c r="M11" s="23" t="n">
        <f aca="true">INDIRECT("ECSEARRAY!$C"&amp;($J11+181))</f>
        <v>1</v>
      </c>
      <c r="N11" s="23" t="str">
        <f aca="true">INDIRECT("ECSEARRAY!$D"&amp;($J11+181))</f>
        <v>T19</v>
      </c>
      <c r="O11" s="23" t="n">
        <f aca="true">INDIRECT("ECSEARRAY!$C"&amp;($J11+361))</f>
        <v>1</v>
      </c>
      <c r="P11" s="23" t="str">
        <f aca="true">INDIRECT("ECSEARRAY!$D"&amp;($J11+361))</f>
        <v>A15</v>
      </c>
      <c r="Q11" s="23" t="n">
        <f aca="true">INDIRECT("ECSEARRAY!$C"&amp;($J11+541))</f>
        <v>2</v>
      </c>
      <c r="R11" s="23" t="str">
        <f aca="true">INDIRECT("ECSEARRAY!$D"&amp;($J11+541))</f>
        <v>A24</v>
      </c>
      <c r="S11" s="23"/>
      <c r="T11" s="23" t="n">
        <f aca="true">INDIRECT("ECSEARRAY!$F"&amp;($J11+1))</f>
        <v>1</v>
      </c>
      <c r="U11" s="23" t="n">
        <f aca="true">INDIRECT("ECSEARRAY!$G"&amp;($J11+1))</f>
        <v>13</v>
      </c>
      <c r="V11" s="23" t="n">
        <f aca="true">INDIRECT("ECSEARRAY!$F"&amp;($J11+181))</f>
        <v>2</v>
      </c>
      <c r="W11" s="23" t="n">
        <f aca="true">INDIRECT("ECSEARRAY!$G"&amp;($J11+181))</f>
        <v>62</v>
      </c>
      <c r="X11" s="23" t="n">
        <f aca="true">INDIRECT("ECSEARRAY!$F"&amp;($J11+361))</f>
        <v>3</v>
      </c>
      <c r="Y11" s="23" t="n">
        <f aca="true">INDIRECT("ECSEARRAY!$G"&amp;($J11+361))</f>
        <v>46</v>
      </c>
      <c r="Z11" s="23" t="n">
        <f aca="true">INDIRECT("ECSEARRAY!$F"&amp;($J11+541))</f>
        <v>5</v>
      </c>
      <c r="AA11" s="23" t="n">
        <f aca="true">INDIRECT("ECSEARRAY!$G"&amp;($J11+541))</f>
        <v>39</v>
      </c>
    </row>
    <row r="12" customFormat="false" ht="26.25" hidden="false" customHeight="false" outlineLevel="0" collapsed="false">
      <c r="A12" s="23" t="n">
        <v>11</v>
      </c>
      <c r="B12" s="23" t="s">
        <v>220</v>
      </c>
      <c r="C12" s="23" t="n">
        <f aca="true">INDIRECT("Baseboard!$C"&amp;($A12+193))</f>
        <v>3</v>
      </c>
      <c r="D12" s="23" t="n">
        <f aca="true">INDIRECT("Baseboard!$D"&amp;($A12+193))</f>
        <v>1</v>
      </c>
      <c r="E12" s="23" t="n">
        <f aca="true">INDIRECT("Baseboard!$E"&amp;($A12+193))</f>
        <v>36</v>
      </c>
      <c r="F12" s="23" t="str">
        <f aca="true">INDIRECT("FEB!$D"&amp;(40*($D12-1)+$E12+1))</f>
        <v>in26</v>
      </c>
      <c r="G12" s="23" t="n">
        <f aca="true">INDIRECT("FEB!$E"&amp;(40*($D12-1)+$E12+1))</f>
        <v>2</v>
      </c>
      <c r="H12" s="23" t="n">
        <f aca="true">INDIRECT("FEB!$F"&amp;(40*($D12-1)+$E12+1))</f>
        <v>2</v>
      </c>
      <c r="I12" s="23" t="n">
        <f aca="true">INDIRECT("FEB!$A"&amp;(40*($D12-1)+$E12+1))</f>
        <v>29</v>
      </c>
      <c r="J12" s="23" t="n">
        <f aca="true">INDIRECT("BackBoard!$C"&amp;(100*($C12-1)+$I12+1))</f>
        <v>108</v>
      </c>
      <c r="K12" s="23" t="n">
        <f aca="true">INDIRECT("ECSEARRAY!$C"&amp;($J12+1))</f>
        <v>0</v>
      </c>
      <c r="L12" s="23" t="str">
        <f aca="true">INDIRECT("ECSEARRAY!$D"&amp;($J12+1))</f>
        <v>J26</v>
      </c>
      <c r="M12" s="23" t="n">
        <f aca="true">INDIRECT("ECSEARRAY!$C"&amp;($J12+181))</f>
        <v>1</v>
      </c>
      <c r="N12" s="23" t="str">
        <f aca="true">INDIRECT("ECSEARRAY!$D"&amp;($J12+181))</f>
        <v>T22</v>
      </c>
      <c r="O12" s="23" t="n">
        <f aca="true">INDIRECT("ECSEARRAY!$C"&amp;($J12+361))</f>
        <v>1</v>
      </c>
      <c r="P12" s="23" t="str">
        <f aca="true">INDIRECT("ECSEARRAY!$D"&amp;($J12+361))</f>
        <v>A14</v>
      </c>
      <c r="Q12" s="23" t="n">
        <f aca="true">INDIRECT("ECSEARRAY!$C"&amp;($J12+541))</f>
        <v>2</v>
      </c>
      <c r="R12" s="23" t="str">
        <f aca="true">INDIRECT("ECSEARRAY!$D"&amp;($J12+541))</f>
        <v>B22</v>
      </c>
      <c r="S12" s="23"/>
      <c r="T12" s="23" t="n">
        <f aca="true">INDIRECT("ECSEARRAY!$F"&amp;($J12+1))</f>
        <v>1</v>
      </c>
      <c r="U12" s="23" t="n">
        <f aca="true">INDIRECT("ECSEARRAY!$G"&amp;($J12+1))</f>
        <v>24</v>
      </c>
      <c r="V12" s="23" t="n">
        <f aca="true">INDIRECT("ECSEARRAY!$F"&amp;($J12+181))</f>
        <v>2</v>
      </c>
      <c r="W12" s="23" t="n">
        <f aca="true">INDIRECT("ECSEARRAY!$G"&amp;($J12+181))</f>
        <v>67</v>
      </c>
      <c r="X12" s="23" t="n">
        <f aca="true">INDIRECT("ECSEARRAY!$F"&amp;($J12+361))</f>
        <v>3</v>
      </c>
      <c r="Y12" s="23" t="n">
        <f aca="true">INDIRECT("ECSEARRAY!$G"&amp;($J12+361))</f>
        <v>50</v>
      </c>
      <c r="Z12" s="23" t="n">
        <f aca="true">INDIRECT("ECSEARRAY!$F"&amp;($J12+541))</f>
        <v>5</v>
      </c>
      <c r="AA12" s="23" t="n">
        <f aca="true">INDIRECT("ECSEARRAY!$G"&amp;($J12+541))</f>
        <v>43</v>
      </c>
    </row>
    <row r="13" customFormat="false" ht="26.25" hidden="false" customHeight="false" outlineLevel="0" collapsed="false">
      <c r="A13" s="23" t="n">
        <v>12</v>
      </c>
      <c r="B13" s="23" t="s">
        <v>220</v>
      </c>
      <c r="C13" s="23" t="n">
        <f aca="true">INDIRECT("Baseboard!$C"&amp;($A13+193))</f>
        <v>3</v>
      </c>
      <c r="D13" s="23" t="n">
        <f aca="true">INDIRECT("Baseboard!$D"&amp;($A13+193))</f>
        <v>1</v>
      </c>
      <c r="E13" s="23" t="n">
        <f aca="true">INDIRECT("Baseboard!$E"&amp;($A13+193))</f>
        <v>34</v>
      </c>
      <c r="F13" s="23" t="str">
        <f aca="true">INDIRECT("FEB!$D"&amp;(40*($D13-1)+$E13+1))</f>
        <v>in24</v>
      </c>
      <c r="G13" s="23" t="n">
        <f aca="true">INDIRECT("FEB!$E"&amp;(40*($D13-1)+$E13+1))</f>
        <v>2</v>
      </c>
      <c r="H13" s="23" t="n">
        <f aca="true">INDIRECT("FEB!$F"&amp;(40*($D13-1)+$E13+1))</f>
        <v>3</v>
      </c>
      <c r="I13" s="23" t="n">
        <f aca="true">INDIRECT("FEB!$A"&amp;(40*($D13-1)+$E13+1))</f>
        <v>27</v>
      </c>
      <c r="J13" s="23" t="n">
        <f aca="true">INDIRECT("BackBoard!$C"&amp;(100*($C13-1)+$I13+1))</f>
        <v>114</v>
      </c>
      <c r="K13" s="23" t="n">
        <f aca="true">INDIRECT("ECSEARRAY!$C"&amp;($J13+1))</f>
        <v>0</v>
      </c>
      <c r="L13" s="23" t="str">
        <f aca="true">INDIRECT("ECSEARRAY!$D"&amp;($J13+1))</f>
        <v>K26</v>
      </c>
      <c r="M13" s="23" t="n">
        <f aca="true">INDIRECT("ECSEARRAY!$C"&amp;($J13+181))</f>
        <v>1</v>
      </c>
      <c r="N13" s="23" t="str">
        <f aca="true">INDIRECT("ECSEARRAY!$D"&amp;($J13+181))</f>
        <v>U20</v>
      </c>
      <c r="O13" s="23" t="n">
        <f aca="true">INDIRECT("ECSEARRAY!$C"&amp;($J13+361))</f>
        <v>1</v>
      </c>
      <c r="P13" s="23" t="str">
        <f aca="true">INDIRECT("ECSEARRAY!$D"&amp;($J13+361))</f>
        <v>B15</v>
      </c>
      <c r="Q13" s="23" t="n">
        <f aca="true">INDIRECT("ECSEARRAY!$C"&amp;($J13+541))</f>
        <v>2</v>
      </c>
      <c r="R13" s="23" t="str">
        <f aca="true">INDIRECT("ECSEARRAY!$D"&amp;($J13+541))</f>
        <v>A23</v>
      </c>
      <c r="S13" s="23"/>
      <c r="T13" s="23" t="n">
        <f aca="true">INDIRECT("ECSEARRAY!$F"&amp;($J13+1))</f>
        <v>1</v>
      </c>
      <c r="U13" s="23" t="n">
        <f aca="true">INDIRECT("ECSEARRAY!$G"&amp;($J13+1))</f>
        <v>12</v>
      </c>
      <c r="V13" s="23" t="n">
        <f aca="true">INDIRECT("ECSEARRAY!$F"&amp;($J13+181))</f>
        <v>2</v>
      </c>
      <c r="W13" s="23" t="n">
        <f aca="true">INDIRECT("ECSEARRAY!$G"&amp;($J13+181))</f>
        <v>64</v>
      </c>
      <c r="X13" s="23" t="n">
        <f aca="true">INDIRECT("ECSEARRAY!$F"&amp;($J13+361))</f>
        <v>3</v>
      </c>
      <c r="Y13" s="23" t="n">
        <f aca="true">INDIRECT("ECSEARRAY!$G"&amp;($J13+361))</f>
        <v>47</v>
      </c>
      <c r="Z13" s="23" t="n">
        <f aca="true">INDIRECT("ECSEARRAY!$F"&amp;($J13+541))</f>
        <v>5</v>
      </c>
      <c r="AA13" s="23" t="n">
        <f aca="true">INDIRECT("ECSEARRAY!$G"&amp;($J13+541))</f>
        <v>40</v>
      </c>
    </row>
    <row r="14" customFormat="false" ht="26.25" hidden="false" customHeight="false" outlineLevel="0" collapsed="false">
      <c r="A14" s="24" t="n">
        <v>13</v>
      </c>
      <c r="B14" s="24" t="s">
        <v>220</v>
      </c>
      <c r="C14" s="24" t="n">
        <f aca="true">INDIRECT("Baseboard!$C"&amp;($A14+193))</f>
        <v>4</v>
      </c>
      <c r="D14" s="24" t="n">
        <f aca="true">INDIRECT("Baseboard!$D"&amp;($A14+193))</f>
        <v>1</v>
      </c>
      <c r="E14" s="24" t="n">
        <f aca="true">INDIRECT("Baseboard!$E"&amp;($A14+193))</f>
        <v>33</v>
      </c>
      <c r="F14" s="24" t="str">
        <f aca="true">INDIRECT("FEB!$D"&amp;(40*($D14-1)+$E14+1))</f>
        <v>in25</v>
      </c>
      <c r="G14" s="24" t="n">
        <f aca="true">INDIRECT("FEB!$E"&amp;(40*($D14-1)+$E14+1))</f>
        <v>3</v>
      </c>
      <c r="H14" s="24" t="n">
        <f aca="true">INDIRECT("FEB!$F"&amp;(40*($D14-1)+$E14+1))</f>
        <v>4</v>
      </c>
      <c r="I14" s="24" t="n">
        <f aca="true">INDIRECT("FEB!$A"&amp;(40*($D14-1)+$E14+1))</f>
        <v>28</v>
      </c>
      <c r="J14" s="24" t="n">
        <f aca="true">INDIRECT("BackBoard!$C"&amp;(100*($C14-1)+$I14+1))</f>
        <v>109</v>
      </c>
      <c r="K14" s="24" t="n">
        <f aca="true">INDIRECT("ECSEARRAY!$C"&amp;($J14+1))</f>
        <v>0</v>
      </c>
      <c r="L14" s="24" t="str">
        <f aca="true">INDIRECT("ECSEARRAY!$D"&amp;($J14+1))</f>
        <v>K21</v>
      </c>
      <c r="M14" s="24" t="n">
        <f aca="true">INDIRECT("ECSEARRAY!$C"&amp;($J14+181))</f>
        <v>1</v>
      </c>
      <c r="N14" s="24" t="str">
        <f aca="true">INDIRECT("ECSEARRAY!$D"&amp;($J14+181))</f>
        <v>P16</v>
      </c>
      <c r="O14" s="24" t="n">
        <f aca="true">INDIRECT("ECSEARRAY!$C"&amp;($J14+361))</f>
        <v>1</v>
      </c>
      <c r="P14" s="24" t="str">
        <f aca="true">INDIRECT("ECSEARRAY!$D"&amp;($J14+361))</f>
        <v>F15</v>
      </c>
      <c r="Q14" s="24" t="n">
        <f aca="true">INDIRECT("ECSEARRAY!$C"&amp;($J14+541))</f>
        <v>2</v>
      </c>
      <c r="R14" s="24" t="str">
        <f aca="true">INDIRECT("ECSEARRAY!$D"&amp;($J14+541))</f>
        <v>K18</v>
      </c>
      <c r="S14" s="24"/>
      <c r="T14" s="24" t="n">
        <f aca="true">INDIRECT("ECSEARRAY!$F"&amp;($J14+1))</f>
        <v>0</v>
      </c>
      <c r="U14" s="24" t="n">
        <f aca="true">INDIRECT("ECSEARRAY!$G"&amp;($J14+1))</f>
        <v>14</v>
      </c>
      <c r="V14" s="24" t="n">
        <f aca="true">INDIRECT("ECSEARRAY!$F"&amp;($J14+181))</f>
        <v>2</v>
      </c>
      <c r="W14" s="24" t="n">
        <f aca="true">INDIRECT("ECSEARRAY!$G"&amp;($J14+181))</f>
        <v>61</v>
      </c>
      <c r="X14" s="24" t="n">
        <f aca="true">INDIRECT("ECSEARRAY!$F"&amp;($J14+361))</f>
        <v>2</v>
      </c>
      <c r="Y14" s="24" t="n">
        <f aca="true">INDIRECT("ECSEARRAY!$G"&amp;($J14+361))</f>
        <v>34</v>
      </c>
      <c r="Z14" s="24" t="n">
        <f aca="true">INDIRECT("ECSEARRAY!$F"&amp;($J14+541))</f>
        <v>4</v>
      </c>
      <c r="AA14" s="24" t="n">
        <f aca="true">INDIRECT("ECSEARRAY!$G"&amp;($J14+541))</f>
        <v>2</v>
      </c>
    </row>
    <row r="15" customFormat="false" ht="26.25" hidden="false" customHeight="false" outlineLevel="0" collapsed="false">
      <c r="A15" s="24" t="n">
        <v>14</v>
      </c>
      <c r="B15" s="24" t="s">
        <v>220</v>
      </c>
      <c r="C15" s="24" t="n">
        <f aca="true">INDIRECT("Baseboard!$C"&amp;($A15+193))</f>
        <v>4</v>
      </c>
      <c r="D15" s="24" t="n">
        <f aca="true">INDIRECT("Baseboard!$D"&amp;($A15+193))</f>
        <v>1</v>
      </c>
      <c r="E15" s="24" t="n">
        <f aca="true">INDIRECT("Baseboard!$E"&amp;($A15+193))</f>
        <v>35</v>
      </c>
      <c r="F15" s="24" t="str">
        <f aca="true">INDIRECT("FEB!$D"&amp;(40*($D15-1)+$E15+1))</f>
        <v>in27</v>
      </c>
      <c r="G15" s="24" t="n">
        <f aca="true">INDIRECT("FEB!$E"&amp;(40*($D15-1)+$E15+1))</f>
        <v>3</v>
      </c>
      <c r="H15" s="24" t="n">
        <f aca="true">INDIRECT("FEB!$F"&amp;(40*($D15-1)+$E15+1))</f>
        <v>5</v>
      </c>
      <c r="I15" s="24" t="n">
        <f aca="true">INDIRECT("FEB!$A"&amp;(40*($D15-1)+$E15+1))</f>
        <v>30</v>
      </c>
      <c r="J15" s="24" t="n">
        <f aca="true">INDIRECT("BackBoard!$C"&amp;(100*($C15-1)+$I15+1))</f>
        <v>103</v>
      </c>
      <c r="K15" s="24" t="n">
        <f aca="true">INDIRECT("ECSEARRAY!$C"&amp;($J15+1))</f>
        <v>0</v>
      </c>
      <c r="L15" s="24" t="str">
        <f aca="true">INDIRECT("ECSEARRAY!$D"&amp;($J15+1))</f>
        <v>K22</v>
      </c>
      <c r="M15" s="24" t="n">
        <f aca="true">INDIRECT("ECSEARRAY!$C"&amp;($J15+181))</f>
        <v>1</v>
      </c>
      <c r="N15" s="24" t="str">
        <f aca="true">INDIRECT("ECSEARRAY!$D"&amp;($J15+181))</f>
        <v>N17</v>
      </c>
      <c r="O15" s="24" t="n">
        <f aca="true">INDIRECT("ECSEARRAY!$C"&amp;($J15+361))</f>
        <v>1</v>
      </c>
      <c r="P15" s="24" t="str">
        <f aca="true">INDIRECT("ECSEARRAY!$D"&amp;($J15+361))</f>
        <v>F14</v>
      </c>
      <c r="Q15" s="24" t="n">
        <f aca="true">INDIRECT("ECSEARRAY!$C"&amp;($J15+541))</f>
        <v>2</v>
      </c>
      <c r="R15" s="24" t="str">
        <f aca="true">INDIRECT("ECSEARRAY!$D"&amp;($J15+541))</f>
        <v>H22</v>
      </c>
      <c r="S15" s="24"/>
      <c r="T15" s="24" t="n">
        <f aca="true">INDIRECT("ECSEARRAY!$F"&amp;($J15+1))</f>
        <v>0</v>
      </c>
      <c r="U15" s="24" t="n">
        <f aca="true">INDIRECT("ECSEARRAY!$G"&amp;($J15+1))</f>
        <v>79</v>
      </c>
      <c r="V15" s="24" t="n">
        <f aca="true">INDIRECT("ECSEARRAY!$F"&amp;($J15+181))</f>
        <v>2</v>
      </c>
      <c r="W15" s="24" t="n">
        <f aca="true">INDIRECT("ECSEARRAY!$G"&amp;($J15+181))</f>
        <v>60</v>
      </c>
      <c r="X15" s="24" t="n">
        <f aca="true">INDIRECT("ECSEARRAY!$F"&amp;($J15+361))</f>
        <v>3</v>
      </c>
      <c r="Y15" s="24" t="n">
        <f aca="true">INDIRECT("ECSEARRAY!$G"&amp;($J15+361))</f>
        <v>70</v>
      </c>
      <c r="Z15" s="24" t="n">
        <f aca="true">INDIRECT("ECSEARRAY!$F"&amp;($J15+541))</f>
        <v>5</v>
      </c>
      <c r="AA15" s="24" t="n">
        <f aca="true">INDIRECT("ECSEARRAY!$G"&amp;($J15+541))</f>
        <v>80</v>
      </c>
    </row>
    <row r="16" customFormat="false" ht="26.25" hidden="false" customHeight="false" outlineLevel="0" collapsed="false">
      <c r="A16" s="24" t="n">
        <v>15</v>
      </c>
      <c r="B16" s="24" t="s">
        <v>220</v>
      </c>
      <c r="C16" s="24" t="n">
        <f aca="true">INDIRECT("Baseboard!$C"&amp;($A16+193))</f>
        <v>4</v>
      </c>
      <c r="D16" s="24" t="n">
        <f aca="true">INDIRECT("Baseboard!$D"&amp;($A16+193))</f>
        <v>1</v>
      </c>
      <c r="E16" s="24" t="n">
        <f aca="true">INDIRECT("Baseboard!$E"&amp;($A16+193))</f>
        <v>34</v>
      </c>
      <c r="F16" s="24" t="str">
        <f aca="true">INDIRECT("FEB!$D"&amp;(40*($D16-1)+$E16+1))</f>
        <v>in24</v>
      </c>
      <c r="G16" s="24" t="n">
        <f aca="true">INDIRECT("FEB!$E"&amp;(40*($D16-1)+$E16+1))</f>
        <v>2</v>
      </c>
      <c r="H16" s="24" t="n">
        <f aca="true">INDIRECT("FEB!$F"&amp;(40*($D16-1)+$E16+1))</f>
        <v>3</v>
      </c>
      <c r="I16" s="24" t="n">
        <f aca="true">INDIRECT("FEB!$A"&amp;(40*($D16-1)+$E16+1))</f>
        <v>27</v>
      </c>
      <c r="J16" s="24" t="n">
        <f aca="true">INDIRECT("BackBoard!$C"&amp;(100*($C16-1)+$I16+1))</f>
        <v>110</v>
      </c>
      <c r="K16" s="24" t="n">
        <f aca="true">INDIRECT("ECSEARRAY!$C"&amp;($J16+1))</f>
        <v>0</v>
      </c>
      <c r="L16" s="24" t="str">
        <f aca="true">INDIRECT("ECSEARRAY!$D"&amp;($J16+1))</f>
        <v>J20</v>
      </c>
      <c r="M16" s="24" t="n">
        <f aca="true">INDIRECT("ECSEARRAY!$C"&amp;($J16+181))</f>
        <v>1</v>
      </c>
      <c r="N16" s="24" t="str">
        <f aca="true">INDIRECT("ECSEARRAY!$D"&amp;($J16+181))</f>
        <v>R17</v>
      </c>
      <c r="O16" s="24" t="n">
        <f aca="true">INDIRECT("ECSEARRAY!$C"&amp;($J16+361))</f>
        <v>1</v>
      </c>
      <c r="P16" s="24" t="str">
        <f aca="true">INDIRECT("ECSEARRAY!$D"&amp;($J16+361))</f>
        <v>E15</v>
      </c>
      <c r="Q16" s="24" t="n">
        <f aca="true">INDIRECT("ECSEARRAY!$C"&amp;($J16+541))</f>
        <v>2</v>
      </c>
      <c r="R16" s="24" t="str">
        <f aca="true">INDIRECT("ECSEARRAY!$D"&amp;($J16+541))</f>
        <v>H21</v>
      </c>
      <c r="S16" s="24"/>
      <c r="T16" s="24" t="n">
        <f aca="true">INDIRECT("ECSEARRAY!$F"&amp;($J16+1))</f>
        <v>0</v>
      </c>
      <c r="U16" s="24" t="n">
        <f aca="true">INDIRECT("ECSEARRAY!$G"&amp;($J16+1))</f>
        <v>12</v>
      </c>
      <c r="V16" s="24" t="n">
        <f aca="true">INDIRECT("ECSEARRAY!$F"&amp;($J16+181))</f>
        <v>2</v>
      </c>
      <c r="W16" s="24" t="n">
        <f aca="true">INDIRECT("ECSEARRAY!$G"&amp;($J16+181))</f>
        <v>58</v>
      </c>
      <c r="X16" s="24" t="n">
        <f aca="true">INDIRECT("ECSEARRAY!$F"&amp;($J16+361))</f>
        <v>2</v>
      </c>
      <c r="Y16" s="24" t="n">
        <f aca="true">INDIRECT("ECSEARRAY!$G"&amp;($J16+361))</f>
        <v>31</v>
      </c>
      <c r="Z16" s="24" t="n">
        <f aca="true">INDIRECT("ECSEARRAY!$F"&amp;($J16+541))</f>
        <v>5</v>
      </c>
      <c r="AA16" s="24" t="n">
        <f aca="true">INDIRECT("ECSEARRAY!$G"&amp;($J16+541))</f>
        <v>83</v>
      </c>
    </row>
    <row r="17" customFormat="false" ht="26.25" hidden="false" customHeight="false" outlineLevel="0" collapsed="false">
      <c r="A17" s="24" t="n">
        <v>16</v>
      </c>
      <c r="B17" s="24" t="s">
        <v>220</v>
      </c>
      <c r="C17" s="24" t="n">
        <f aca="true">INDIRECT("Baseboard!$C"&amp;($A17+193))</f>
        <v>4</v>
      </c>
      <c r="D17" s="24" t="n">
        <f aca="true">INDIRECT("Baseboard!$D"&amp;($A17+193))</f>
        <v>1</v>
      </c>
      <c r="E17" s="24" t="n">
        <f aca="true">INDIRECT("Baseboard!$E"&amp;($A17+193))</f>
        <v>36</v>
      </c>
      <c r="F17" s="24" t="str">
        <f aca="true">INDIRECT("FEB!$D"&amp;(40*($D17-1)+$E17+1))</f>
        <v>in26</v>
      </c>
      <c r="G17" s="24" t="n">
        <f aca="true">INDIRECT("FEB!$E"&amp;(40*($D17-1)+$E17+1))</f>
        <v>2</v>
      </c>
      <c r="H17" s="24" t="n">
        <f aca="true">INDIRECT("FEB!$F"&amp;(40*($D17-1)+$E17+1))</f>
        <v>2</v>
      </c>
      <c r="I17" s="24" t="n">
        <f aca="true">INDIRECT("FEB!$A"&amp;(40*($D17-1)+$E17+1))</f>
        <v>29</v>
      </c>
      <c r="J17" s="24" t="n">
        <f aca="true">INDIRECT("BackBoard!$C"&amp;(100*($C17-1)+$I17+1))</f>
        <v>104</v>
      </c>
      <c r="K17" s="24" t="n">
        <f aca="true">INDIRECT("ECSEARRAY!$C"&amp;($J17+1))</f>
        <v>0</v>
      </c>
      <c r="L17" s="24" t="str">
        <f aca="true">INDIRECT("ECSEARRAY!$D"&amp;($J17+1))</f>
        <v>J21</v>
      </c>
      <c r="M17" s="24" t="n">
        <f aca="true">INDIRECT("ECSEARRAY!$C"&amp;($J17+181))</f>
        <v>1</v>
      </c>
      <c r="N17" s="24" t="str">
        <f aca="true">INDIRECT("ECSEARRAY!$D"&amp;($J17+181))</f>
        <v>R18</v>
      </c>
      <c r="O17" s="24" t="n">
        <f aca="true">INDIRECT("ECSEARRAY!$C"&amp;($J17+361))</f>
        <v>1</v>
      </c>
      <c r="P17" s="24" t="str">
        <f aca="true">INDIRECT("ECSEARRAY!$D"&amp;($J17+361))</f>
        <v>D14</v>
      </c>
      <c r="Q17" s="24" t="n">
        <f aca="true">INDIRECT("ECSEARRAY!$C"&amp;($J17+541))</f>
        <v>2</v>
      </c>
      <c r="R17" s="24" t="str">
        <f aca="true">INDIRECT("ECSEARRAY!$D"&amp;($J17+541))</f>
        <v>J19</v>
      </c>
      <c r="S17" s="24"/>
      <c r="T17" s="24" t="n">
        <f aca="true">INDIRECT("ECSEARRAY!$F"&amp;($J17+1))</f>
        <v>1</v>
      </c>
      <c r="U17" s="24" t="n">
        <f aca="true">INDIRECT("ECSEARRAY!$G"&amp;($J17+1))</f>
        <v>81</v>
      </c>
      <c r="V17" s="24" t="n">
        <f aca="true">INDIRECT("ECSEARRAY!$F"&amp;($J17+181))</f>
        <v>2</v>
      </c>
      <c r="W17" s="24" t="n">
        <f aca="true">INDIRECT("ECSEARRAY!$G"&amp;($J17+181))</f>
        <v>53</v>
      </c>
      <c r="X17" s="24" t="n">
        <f aca="true">INDIRECT("ECSEARRAY!$F"&amp;($J17+361))</f>
        <v>3</v>
      </c>
      <c r="Y17" s="24" t="n">
        <f aca="true">INDIRECT("ECSEARRAY!$G"&amp;($J17+361))</f>
        <v>66</v>
      </c>
      <c r="Z17" s="24" t="n">
        <f aca="true">INDIRECT("ECSEARRAY!$F"&amp;($J17+541))</f>
        <v>4</v>
      </c>
      <c r="AA17" s="24" t="n">
        <f aca="true">INDIRECT("ECSEARRAY!$G"&amp;($J17+541))</f>
        <v>10</v>
      </c>
    </row>
    <row r="18" customFormat="false" ht="26.25" hidden="false" customHeight="false" outlineLevel="0" collapsed="false">
      <c r="A18" s="23" t="n">
        <v>17</v>
      </c>
      <c r="B18" s="23" t="s">
        <v>220</v>
      </c>
      <c r="C18" s="23" t="n">
        <f aca="true">INDIRECT("Baseboard!$C"&amp;($A18+193))</f>
        <v>3</v>
      </c>
      <c r="D18" s="23" t="n">
        <f aca="true">INDIRECT("Baseboard!$D"&amp;($A18+193))</f>
        <v>1</v>
      </c>
      <c r="E18" s="23" t="n">
        <f aca="true">INDIRECT("Baseboard!$E"&amp;($A18+193))</f>
        <v>31</v>
      </c>
      <c r="F18" s="23" t="str">
        <f aca="true">INDIRECT("FEB!$D"&amp;(40*($D18-1)+$E18+1))</f>
        <v>in23</v>
      </c>
      <c r="G18" s="23" t="n">
        <f aca="true">INDIRECT("FEB!$E"&amp;(40*($D18-1)+$E18+1))</f>
        <v>3</v>
      </c>
      <c r="H18" s="23" t="n">
        <f aca="true">INDIRECT("FEB!$F"&amp;(40*($D18-1)+$E18+1))</f>
        <v>3</v>
      </c>
      <c r="I18" s="23" t="n">
        <f aca="true">INDIRECT("FEB!$A"&amp;(40*($D18-1)+$E18+1))</f>
        <v>26</v>
      </c>
      <c r="J18" s="23" t="n">
        <f aca="true">INDIRECT("BackBoard!$C"&amp;(100*($C18-1)+$I18+1))</f>
        <v>119</v>
      </c>
      <c r="K18" s="23" t="n">
        <f aca="true">INDIRECT("ECSEARRAY!$C"&amp;($J18+1))</f>
        <v>0</v>
      </c>
      <c r="L18" s="23" t="str">
        <f aca="true">INDIRECT("ECSEARRAY!$D"&amp;($J18+1))</f>
        <v>L25</v>
      </c>
      <c r="M18" s="23" t="n">
        <f aca="true">INDIRECT("ECSEARRAY!$C"&amp;($J18+181))</f>
        <v>1</v>
      </c>
      <c r="N18" s="23" t="str">
        <f aca="true">INDIRECT("ECSEARRAY!$D"&amp;($J18+181))</f>
        <v>T17</v>
      </c>
      <c r="O18" s="23" t="n">
        <f aca="true">INDIRECT("ECSEARRAY!$C"&amp;($J18+361))</f>
        <v>1</v>
      </c>
      <c r="P18" s="23" t="str">
        <f aca="true">INDIRECT("ECSEARRAY!$D"&amp;($J18+361))</f>
        <v>D16</v>
      </c>
      <c r="Q18" s="23" t="n">
        <f aca="true">INDIRECT("ECSEARRAY!$C"&amp;($J18+541))</f>
        <v>2</v>
      </c>
      <c r="R18" s="23" t="str">
        <f aca="true">INDIRECT("ECSEARRAY!$D"&amp;($J18+541))</f>
        <v>C23</v>
      </c>
      <c r="S18" s="23"/>
      <c r="T18" s="23" t="n">
        <f aca="true">INDIRECT("ECSEARRAY!$F"&amp;($J18+1))</f>
        <v>1</v>
      </c>
      <c r="U18" s="23" t="n">
        <f aca="true">INDIRECT("ECSEARRAY!$G"&amp;($J18+1))</f>
        <v>8</v>
      </c>
      <c r="V18" s="23" t="n">
        <f aca="true">INDIRECT("ECSEARRAY!$F"&amp;($J18+181))</f>
        <v>2</v>
      </c>
      <c r="W18" s="23" t="n">
        <f aca="true">INDIRECT("ECSEARRAY!$G"&amp;($J18+181))</f>
        <v>54</v>
      </c>
      <c r="X18" s="23" t="n">
        <f aca="true">INDIRECT("ECSEARRAY!$F"&amp;($J18+361))</f>
        <v>2</v>
      </c>
      <c r="Y18" s="23" t="n">
        <f aca="true">INDIRECT("ECSEARRAY!$G"&amp;($J18+361))</f>
        <v>38</v>
      </c>
      <c r="Z18" s="23" t="n">
        <f aca="true">INDIRECT("ECSEARRAY!$F"&amp;($J18+541))</f>
        <v>4</v>
      </c>
      <c r="AA18" s="23" t="n">
        <f aca="true">INDIRECT("ECSEARRAY!$G"&amp;($J18+541))</f>
        <v>16</v>
      </c>
    </row>
    <row r="19" customFormat="false" ht="26.25" hidden="false" customHeight="false" outlineLevel="0" collapsed="false">
      <c r="A19" s="23" t="n">
        <v>18</v>
      </c>
      <c r="B19" s="23" t="s">
        <v>220</v>
      </c>
      <c r="C19" s="23" t="n">
        <f aca="true">INDIRECT("Baseboard!$C"&amp;($A19+193))</f>
        <v>3</v>
      </c>
      <c r="D19" s="23" t="n">
        <f aca="true">INDIRECT("Baseboard!$D"&amp;($A19+193))</f>
        <v>1</v>
      </c>
      <c r="E19" s="23" t="n">
        <f aca="true">INDIRECT("Baseboard!$E"&amp;($A19+193))</f>
        <v>29</v>
      </c>
      <c r="F19" s="23" t="str">
        <f aca="true">INDIRECT("FEB!$D"&amp;(40*($D19-1)+$E19+1))</f>
        <v>in21</v>
      </c>
      <c r="G19" s="23" t="n">
        <f aca="true">INDIRECT("FEB!$E"&amp;(40*($D19-1)+$E19+1))</f>
        <v>3</v>
      </c>
      <c r="H19" s="23" t="n">
        <f aca="true">INDIRECT("FEB!$F"&amp;(40*($D19-1)+$E19+1))</f>
        <v>2</v>
      </c>
      <c r="I19" s="23" t="n">
        <f aca="true">INDIRECT("FEB!$A"&amp;(40*($D19-1)+$E19+1))</f>
        <v>24</v>
      </c>
      <c r="J19" s="23" t="n">
        <f aca="true">INDIRECT("BackBoard!$C"&amp;(100*($C19-1)+$I19+1))</f>
        <v>125</v>
      </c>
      <c r="K19" s="23" t="n">
        <f aca="true">INDIRECT("ECSEARRAY!$C"&amp;($J19+1))</f>
        <v>0</v>
      </c>
      <c r="L19" s="23" t="str">
        <f aca="true">INDIRECT("ECSEARRAY!$D"&amp;($J19+1))</f>
        <v>M26</v>
      </c>
      <c r="M19" s="23" t="n">
        <f aca="true">INDIRECT("ECSEARRAY!$C"&amp;($J19+181))</f>
        <v>0</v>
      </c>
      <c r="N19" s="23" t="str">
        <f aca="true">INDIRECT("ECSEARRAY!$D"&amp;($J19+181))</f>
        <v>D9</v>
      </c>
      <c r="O19" s="23" t="n">
        <f aca="true">INDIRECT("ECSEARRAY!$C"&amp;($J19+361))</f>
        <v>1</v>
      </c>
      <c r="P19" s="23" t="str">
        <f aca="true">INDIRECT("ECSEARRAY!$D"&amp;($J19+361))</f>
        <v>C16</v>
      </c>
      <c r="Q19" s="23" t="n">
        <f aca="true">INDIRECT("ECSEARRAY!$C"&amp;($J19+541))</f>
        <v>2</v>
      </c>
      <c r="R19" s="23" t="str">
        <f aca="true">INDIRECT("ECSEARRAY!$D"&amp;($J19+541))</f>
        <v>C26</v>
      </c>
      <c r="S19" s="23"/>
      <c r="T19" s="23" t="n">
        <f aca="true">INDIRECT("ECSEARRAY!$F"&amp;($J19+1))</f>
        <v>1</v>
      </c>
      <c r="U19" s="23" t="n">
        <f aca="true">INDIRECT("ECSEARRAY!$G"&amp;($J19+1))</f>
        <v>4</v>
      </c>
      <c r="V19" s="23" t="n">
        <f aca="true">INDIRECT("ECSEARRAY!$F"&amp;($J19+181))</f>
        <v>1</v>
      </c>
      <c r="W19" s="23" t="n">
        <f aca="true">INDIRECT("ECSEARRAY!$G"&amp;($J19+181))</f>
        <v>62</v>
      </c>
      <c r="X19" s="23" t="n">
        <f aca="true">INDIRECT("ECSEARRAY!$F"&amp;($J19+361))</f>
        <v>2</v>
      </c>
      <c r="Y19" s="23" t="n">
        <f aca="true">INDIRECT("ECSEARRAY!$G"&amp;($J19+361))</f>
        <v>49</v>
      </c>
      <c r="Z19" s="23" t="n">
        <f aca="true">INDIRECT("ECSEARRAY!$F"&amp;($J19+541))</f>
        <v>5</v>
      </c>
      <c r="AA19" s="23" t="n">
        <f aca="true">INDIRECT("ECSEARRAY!$G"&amp;($J19+541))</f>
        <v>38</v>
      </c>
    </row>
    <row r="20" customFormat="false" ht="26.25" hidden="false" customHeight="false" outlineLevel="0" collapsed="false">
      <c r="A20" s="23" t="n">
        <v>19</v>
      </c>
      <c r="B20" s="23" t="s">
        <v>220</v>
      </c>
      <c r="C20" s="23" t="n">
        <f aca="true">INDIRECT("Baseboard!$C"&amp;($A20+193))</f>
        <v>3</v>
      </c>
      <c r="D20" s="23" t="n">
        <f aca="true">INDIRECT("Baseboard!$D"&amp;($A20+193))</f>
        <v>1</v>
      </c>
      <c r="E20" s="23" t="n">
        <f aca="true">INDIRECT("Baseboard!$E"&amp;($A20+193))</f>
        <v>32</v>
      </c>
      <c r="F20" s="23" t="str">
        <f aca="true">INDIRECT("FEB!$D"&amp;(40*($D20-1)+$E20+1))</f>
        <v>in22</v>
      </c>
      <c r="G20" s="23" t="n">
        <f aca="true">INDIRECT("FEB!$E"&amp;(40*($D20-1)+$E20+1))</f>
        <v>2</v>
      </c>
      <c r="H20" s="23" t="n">
        <f aca="true">INDIRECT("FEB!$F"&amp;(40*($D20-1)+$E20+1))</f>
        <v>4</v>
      </c>
      <c r="I20" s="23" t="n">
        <f aca="true">INDIRECT("FEB!$A"&amp;(40*($D20-1)+$E20+1))</f>
        <v>25</v>
      </c>
      <c r="J20" s="23" t="n">
        <f aca="true">INDIRECT("BackBoard!$C"&amp;(100*($C20-1)+$I20+1))</f>
        <v>120</v>
      </c>
      <c r="K20" s="23" t="n">
        <f aca="true">INDIRECT("ECSEARRAY!$C"&amp;($J20+1))</f>
        <v>0</v>
      </c>
      <c r="L20" s="23" t="str">
        <f aca="true">INDIRECT("ECSEARRAY!$D"&amp;($J20+1))</f>
        <v>K23</v>
      </c>
      <c r="M20" s="23" t="n">
        <f aca="true">INDIRECT("ECSEARRAY!$C"&amp;($J20+181))</f>
        <v>1</v>
      </c>
      <c r="N20" s="23" t="str">
        <f aca="true">INDIRECT("ECSEARRAY!$D"&amp;($J20+181))</f>
        <v>T18</v>
      </c>
      <c r="O20" s="23" t="n">
        <f aca="true">INDIRECT("ECSEARRAY!$C"&amp;($J20+361))</f>
        <v>1</v>
      </c>
      <c r="P20" s="23" t="str">
        <f aca="true">INDIRECT("ECSEARRAY!$D"&amp;($J20+361))</f>
        <v>D15</v>
      </c>
      <c r="Q20" s="23" t="n">
        <f aca="true">INDIRECT("ECSEARRAY!$C"&amp;($J20+541))</f>
        <v>2</v>
      </c>
      <c r="R20" s="23" t="str">
        <f aca="true">INDIRECT("ECSEARRAY!$D"&amp;($J20+541))</f>
        <v>B24</v>
      </c>
      <c r="S20" s="23"/>
      <c r="T20" s="23" t="n">
        <f aca="true">INDIRECT("ECSEARRAY!$F"&amp;($J20+1))</f>
        <v>1</v>
      </c>
      <c r="U20" s="23" t="n">
        <f aca="true">INDIRECT("ECSEARRAY!$G"&amp;($J20+1))</f>
        <v>29</v>
      </c>
      <c r="V20" s="23" t="n">
        <f aca="true">INDIRECT("ECSEARRAY!$F"&amp;($J20+181))</f>
        <v>2</v>
      </c>
      <c r="W20" s="23" t="n">
        <f aca="true">INDIRECT("ECSEARRAY!$G"&amp;($J20+181))</f>
        <v>63</v>
      </c>
      <c r="X20" s="23" t="n">
        <f aca="true">INDIRECT("ECSEARRAY!$F"&amp;($J20+361))</f>
        <v>2</v>
      </c>
      <c r="Y20" s="23" t="n">
        <f aca="true">INDIRECT("ECSEARRAY!$G"&amp;($J20+361))</f>
        <v>39</v>
      </c>
      <c r="Z20" s="23" t="n">
        <f aca="true">INDIRECT("ECSEARRAY!$F"&amp;($J20+541))</f>
        <v>4</v>
      </c>
      <c r="AA20" s="23" t="n">
        <f aca="true">INDIRECT("ECSEARRAY!$G"&amp;($J20+541))</f>
        <v>15</v>
      </c>
    </row>
    <row r="21" customFormat="false" ht="26.25" hidden="false" customHeight="false" outlineLevel="0" collapsed="false">
      <c r="A21" s="23" t="n">
        <v>20</v>
      </c>
      <c r="B21" s="23" t="s">
        <v>220</v>
      </c>
      <c r="C21" s="23" t="n">
        <f aca="true">INDIRECT("Baseboard!$C"&amp;($A21+193))</f>
        <v>3</v>
      </c>
      <c r="D21" s="23" t="n">
        <f aca="true">INDIRECT("Baseboard!$D"&amp;($A21+193))</f>
        <v>1</v>
      </c>
      <c r="E21" s="23" t="n">
        <f aca="true">INDIRECT("Baseboard!$E"&amp;($A21+193))</f>
        <v>30</v>
      </c>
      <c r="F21" s="23" t="str">
        <f aca="true">INDIRECT("FEB!$D"&amp;(40*($D21-1)+$E21+1))</f>
        <v>in20</v>
      </c>
      <c r="G21" s="23" t="n">
        <f aca="true">INDIRECT("FEB!$E"&amp;(40*($D21-1)+$E21+1))</f>
        <v>2</v>
      </c>
      <c r="H21" s="23" t="n">
        <f aca="true">INDIRECT("FEB!$F"&amp;(40*($D21-1)+$E21+1))</f>
        <v>5</v>
      </c>
      <c r="I21" s="23" t="n">
        <f aca="true">INDIRECT("FEB!$A"&amp;(40*($D21-1)+$E21+1))</f>
        <v>23</v>
      </c>
      <c r="J21" s="23" t="n">
        <f aca="true">INDIRECT("BackBoard!$C"&amp;(100*($C21-1)+$I21+1))</f>
        <v>126</v>
      </c>
      <c r="K21" s="23" t="n">
        <f aca="true">INDIRECT("ECSEARRAY!$C"&amp;($J21+1))</f>
        <v>0</v>
      </c>
      <c r="L21" s="23" t="str">
        <f aca="true">INDIRECT("ECSEARRAY!$D"&amp;($J21+1))</f>
        <v>M25</v>
      </c>
      <c r="M21" s="23" t="n">
        <f aca="true">INDIRECT("ECSEARRAY!$C"&amp;($J21+181))</f>
        <v>1</v>
      </c>
      <c r="N21" s="23" t="str">
        <f aca="true">INDIRECT("ECSEARRAY!$D"&amp;($J21+181))</f>
        <v>U17</v>
      </c>
      <c r="O21" s="23" t="n">
        <f aca="true">INDIRECT("ECSEARRAY!$C"&amp;($J21+361))</f>
        <v>1</v>
      </c>
      <c r="P21" s="23" t="str">
        <f aca="true">INDIRECT("ECSEARRAY!$D"&amp;($J21+361))</f>
        <v>B16</v>
      </c>
      <c r="Q21" s="23" t="n">
        <f aca="true">INDIRECT("ECSEARRAY!$C"&amp;($J21+541))</f>
        <v>2</v>
      </c>
      <c r="R21" s="23" t="str">
        <f aca="true">INDIRECT("ECSEARRAY!$D"&amp;($J21+541))</f>
        <v>B26</v>
      </c>
      <c r="S21" s="23"/>
      <c r="T21" s="23" t="n">
        <f aca="true">INDIRECT("ECSEARRAY!$F"&amp;($J21+1))</f>
        <v>1</v>
      </c>
      <c r="U21" s="23" t="n">
        <f aca="true">INDIRECT("ECSEARRAY!$G"&amp;($J21+1))</f>
        <v>9</v>
      </c>
      <c r="V21" s="23" t="n">
        <f aca="true">INDIRECT("ECSEARRAY!$F"&amp;($J21+181))</f>
        <v>2</v>
      </c>
      <c r="W21" s="23" t="n">
        <f aca="true">INDIRECT("ECSEARRAY!$G"&amp;($J21+181))</f>
        <v>55</v>
      </c>
      <c r="X21" s="23" t="n">
        <f aca="true">INDIRECT("ECSEARRAY!$F"&amp;($J21+361))</f>
        <v>2</v>
      </c>
      <c r="Y21" s="23" t="n">
        <f aca="true">INDIRECT("ECSEARRAY!$G"&amp;($J21+361))</f>
        <v>48</v>
      </c>
      <c r="Z21" s="23" t="n">
        <f aca="true">INDIRECT("ECSEARRAY!$F"&amp;($J21+541))</f>
        <v>5</v>
      </c>
      <c r="AA21" s="23" t="n">
        <f aca="true">INDIRECT("ECSEARRAY!$G"&amp;($J21+541))</f>
        <v>41</v>
      </c>
    </row>
    <row r="22" customFormat="false" ht="26.25" hidden="false" customHeight="false" outlineLevel="0" collapsed="false">
      <c r="A22" s="24" t="n">
        <v>21</v>
      </c>
      <c r="B22" s="24" t="s">
        <v>220</v>
      </c>
      <c r="C22" s="24" t="n">
        <f aca="true">INDIRECT("Baseboard!$C"&amp;($A22+193))</f>
        <v>4</v>
      </c>
      <c r="D22" s="24" t="n">
        <f aca="true">INDIRECT("Baseboard!$D"&amp;($A22+193))</f>
        <v>1</v>
      </c>
      <c r="E22" s="24" t="n">
        <f aca="true">INDIRECT("Baseboard!$E"&amp;($A22+193))</f>
        <v>29</v>
      </c>
      <c r="F22" s="24" t="str">
        <f aca="true">INDIRECT("FEB!$D"&amp;(40*($D22-1)+$E22+1))</f>
        <v>in21</v>
      </c>
      <c r="G22" s="24" t="n">
        <f aca="true">INDIRECT("FEB!$E"&amp;(40*($D22-1)+$E22+1))</f>
        <v>3</v>
      </c>
      <c r="H22" s="24" t="n">
        <f aca="true">INDIRECT("FEB!$F"&amp;(40*($D22-1)+$E22+1))</f>
        <v>2</v>
      </c>
      <c r="I22" s="24" t="n">
        <f aca="true">INDIRECT("FEB!$A"&amp;(40*($D22-1)+$E22+1))</f>
        <v>24</v>
      </c>
      <c r="J22" s="24" t="n">
        <f aca="true">INDIRECT("BackBoard!$C"&amp;(100*($C22-1)+$I22+1))</f>
        <v>121</v>
      </c>
      <c r="K22" s="24" t="n">
        <f aca="true">INDIRECT("ECSEARRAY!$C"&amp;($J22+1))</f>
        <v>0</v>
      </c>
      <c r="L22" s="24" t="str">
        <f aca="true">INDIRECT("ECSEARRAY!$D"&amp;($J22+1))</f>
        <v>L24</v>
      </c>
      <c r="M22" s="24" t="n">
        <f aca="true">INDIRECT("ECSEARRAY!$C"&amp;($J22+181))</f>
        <v>0</v>
      </c>
      <c r="N22" s="24" t="str">
        <f aca="true">INDIRECT("ECSEARRAY!$D"&amp;($J22+181))</f>
        <v>D8</v>
      </c>
      <c r="O22" s="24" t="n">
        <f aca="true">INDIRECT("ECSEARRAY!$C"&amp;($J22+361))</f>
        <v>1</v>
      </c>
      <c r="P22" s="24" t="str">
        <f aca="true">INDIRECT("ECSEARRAY!$D"&amp;($J22+361))</f>
        <v>D18</v>
      </c>
      <c r="Q22" s="24" t="n">
        <f aca="true">INDIRECT("ECSEARRAY!$C"&amp;($J22+541))</f>
        <v>2</v>
      </c>
      <c r="R22" s="24" t="str">
        <f aca="true">INDIRECT("ECSEARRAY!$D"&amp;($J22+541))</f>
        <v>K21</v>
      </c>
      <c r="S22" s="24"/>
      <c r="T22" s="24" t="n">
        <f aca="true">INDIRECT("ECSEARRAY!$F"&amp;($J22+1))</f>
        <v>0</v>
      </c>
      <c r="U22" s="24" t="n">
        <f aca="true">INDIRECT("ECSEARRAY!$G"&amp;($J22+1))</f>
        <v>84</v>
      </c>
      <c r="V22" s="24" t="n">
        <f aca="true">INDIRECT("ECSEARRAY!$F"&amp;($J22+181))</f>
        <v>1</v>
      </c>
      <c r="W22" s="24" t="n">
        <f aca="true">INDIRECT("ECSEARRAY!$G"&amp;($J22+181))</f>
        <v>76</v>
      </c>
      <c r="X22" s="24" t="n">
        <f aca="true">INDIRECT("ECSEARRAY!$F"&amp;($J22+361))</f>
        <v>2</v>
      </c>
      <c r="Y22" s="24" t="n">
        <f aca="true">INDIRECT("ECSEARRAY!$G"&amp;($J22+361))</f>
        <v>24</v>
      </c>
      <c r="Z22" s="24" t="n">
        <f aca="true">INDIRECT("ECSEARRAY!$F"&amp;($J22+541))</f>
        <v>4</v>
      </c>
      <c r="AA22" s="24" t="n">
        <f aca="true">INDIRECT("ECSEARRAY!$G"&amp;($J22+541))</f>
        <v>14</v>
      </c>
    </row>
    <row r="23" customFormat="false" ht="26.25" hidden="false" customHeight="false" outlineLevel="0" collapsed="false">
      <c r="A23" s="24" t="n">
        <v>22</v>
      </c>
      <c r="B23" s="24" t="s">
        <v>220</v>
      </c>
      <c r="C23" s="24" t="n">
        <f aca="true">INDIRECT("Baseboard!$C"&amp;($A23+193))</f>
        <v>4</v>
      </c>
      <c r="D23" s="24" t="n">
        <f aca="true">INDIRECT("Baseboard!$D"&amp;($A23+193))</f>
        <v>1</v>
      </c>
      <c r="E23" s="24" t="n">
        <f aca="true">INDIRECT("Baseboard!$E"&amp;($A23+193))</f>
        <v>31</v>
      </c>
      <c r="F23" s="24" t="str">
        <f aca="true">INDIRECT("FEB!$D"&amp;(40*($D23-1)+$E23+1))</f>
        <v>in23</v>
      </c>
      <c r="G23" s="24" t="n">
        <f aca="true">INDIRECT("FEB!$E"&amp;(40*($D23-1)+$E23+1))</f>
        <v>3</v>
      </c>
      <c r="H23" s="24" t="n">
        <f aca="true">INDIRECT("FEB!$F"&amp;(40*($D23-1)+$E23+1))</f>
        <v>3</v>
      </c>
      <c r="I23" s="24" t="n">
        <f aca="true">INDIRECT("FEB!$A"&amp;(40*($D23-1)+$E23+1))</f>
        <v>26</v>
      </c>
      <c r="J23" s="24" t="n">
        <f aca="true">INDIRECT("BackBoard!$C"&amp;(100*($C23-1)+$I23+1))</f>
        <v>115</v>
      </c>
      <c r="K23" s="24" t="n">
        <f aca="true">INDIRECT("ECSEARRAY!$C"&amp;($J23+1))</f>
        <v>0</v>
      </c>
      <c r="L23" s="24" t="str">
        <f aca="true">INDIRECT("ECSEARRAY!$D"&amp;($J23+1))</f>
        <v>L20</v>
      </c>
      <c r="M23" s="24" t="n">
        <f aca="true">INDIRECT("ECSEARRAY!$C"&amp;($J23+181))</f>
        <v>1</v>
      </c>
      <c r="N23" s="24" t="str">
        <f aca="true">INDIRECT("ECSEARRAY!$D"&amp;($J23+181))</f>
        <v>N16</v>
      </c>
      <c r="O23" s="24" t="n">
        <f aca="true">INDIRECT("ECSEARRAY!$C"&amp;($J23+361))</f>
        <v>1</v>
      </c>
      <c r="P23" s="24" t="str">
        <f aca="true">INDIRECT("ECSEARRAY!$D"&amp;($J23+361))</f>
        <v>E17</v>
      </c>
      <c r="Q23" s="24" t="n">
        <f aca="true">INDIRECT("ECSEARRAY!$C"&amp;($J23+541))</f>
        <v>2</v>
      </c>
      <c r="R23" s="24" t="str">
        <f aca="true">INDIRECT("ECSEARRAY!$D"&amp;($J23+541))</f>
        <v>K22</v>
      </c>
      <c r="S23" s="24"/>
      <c r="T23" s="24" t="n">
        <f aca="true">INDIRECT("ECSEARRAY!$F"&amp;($J23+1))</f>
        <v>0</v>
      </c>
      <c r="U23" s="24" t="n">
        <f aca="true">INDIRECT("ECSEARRAY!$G"&amp;($J23+1))</f>
        <v>8</v>
      </c>
      <c r="V23" s="24" t="n">
        <f aca="true">INDIRECT("ECSEARRAY!$F"&amp;($J23+181))</f>
        <v>3</v>
      </c>
      <c r="W23" s="24" t="n">
        <f aca="true">INDIRECT("ECSEARRAY!$G"&amp;($J23+181))</f>
        <v>14</v>
      </c>
      <c r="X23" s="24" t="n">
        <f aca="true">INDIRECT("ECSEARRAY!$F"&amp;($J23+361))</f>
        <v>2</v>
      </c>
      <c r="Y23" s="24" t="n">
        <f aca="true">INDIRECT("ECSEARRAY!$G"&amp;($J23+361))</f>
        <v>26</v>
      </c>
      <c r="Z23" s="24" t="n">
        <f aca="true">INDIRECT("ECSEARRAY!$F"&amp;($J23+541))</f>
        <v>4</v>
      </c>
      <c r="AA23" s="24" t="n">
        <f aca="true">INDIRECT("ECSEARRAY!$G"&amp;($J23+541))</f>
        <v>79</v>
      </c>
    </row>
    <row r="24" customFormat="false" ht="26.25" hidden="false" customHeight="false" outlineLevel="0" collapsed="false">
      <c r="A24" s="24" t="n">
        <v>23</v>
      </c>
      <c r="B24" s="24" t="s">
        <v>220</v>
      </c>
      <c r="C24" s="24" t="n">
        <f aca="true">INDIRECT("Baseboard!$C"&amp;($A24+193))</f>
        <v>4</v>
      </c>
      <c r="D24" s="24" t="n">
        <f aca="true">INDIRECT("Baseboard!$D"&amp;($A24+193))</f>
        <v>1</v>
      </c>
      <c r="E24" s="24" t="n">
        <f aca="true">INDIRECT("Baseboard!$E"&amp;($A24+193))</f>
        <v>30</v>
      </c>
      <c r="F24" s="24" t="str">
        <f aca="true">INDIRECT("FEB!$D"&amp;(40*($D24-1)+$E24+1))</f>
        <v>in20</v>
      </c>
      <c r="G24" s="24" t="n">
        <f aca="true">INDIRECT("FEB!$E"&amp;(40*($D24-1)+$E24+1))</f>
        <v>2</v>
      </c>
      <c r="H24" s="24" t="n">
        <f aca="true">INDIRECT("FEB!$F"&amp;(40*($D24-1)+$E24+1))</f>
        <v>5</v>
      </c>
      <c r="I24" s="24" t="n">
        <f aca="true">INDIRECT("FEB!$A"&amp;(40*($D24-1)+$E24+1))</f>
        <v>23</v>
      </c>
      <c r="J24" s="24" t="n">
        <f aca="true">INDIRECT("BackBoard!$C"&amp;(100*($C24-1)+$I24+1))</f>
        <v>122</v>
      </c>
      <c r="K24" s="24" t="n">
        <f aca="true">INDIRECT("ECSEARRAY!$C"&amp;($J24+1))</f>
        <v>0</v>
      </c>
      <c r="L24" s="24" t="str">
        <f aca="true">INDIRECT("ECSEARRAY!$D"&amp;($J24+1))</f>
        <v>M21</v>
      </c>
      <c r="M24" s="24" t="n">
        <f aca="true">INDIRECT("ECSEARRAY!$C"&amp;($J24+181))</f>
        <v>0</v>
      </c>
      <c r="N24" s="24" t="str">
        <f aca="true">INDIRECT("ECSEARRAY!$D"&amp;($J24+181))</f>
        <v>A8</v>
      </c>
      <c r="O24" s="24" t="n">
        <f aca="true">INDIRECT("ECSEARRAY!$C"&amp;($J24+361))</f>
        <v>1</v>
      </c>
      <c r="P24" s="24" t="str">
        <f aca="true">INDIRECT("ECSEARRAY!$D"&amp;($J24+361))</f>
        <v>C18</v>
      </c>
      <c r="Q24" s="24" t="n">
        <f aca="true">INDIRECT("ECSEARRAY!$C"&amp;($J24+541))</f>
        <v>2</v>
      </c>
      <c r="R24" s="24" t="str">
        <f aca="true">INDIRECT("ECSEARRAY!$D"&amp;($J24+541))</f>
        <v>J20</v>
      </c>
      <c r="S24" s="24"/>
      <c r="T24" s="24" t="n">
        <f aca="true">INDIRECT("ECSEARRAY!$F"&amp;($J24+1))</f>
        <v>0</v>
      </c>
      <c r="U24" s="24" t="n">
        <f aca="true">INDIRECT("ECSEARRAY!$G"&amp;($J24+1))</f>
        <v>81</v>
      </c>
      <c r="V24" s="24" t="n">
        <f aca="true">INDIRECT("ECSEARRAY!$F"&amp;($J24+181))</f>
        <v>0</v>
      </c>
      <c r="W24" s="24" t="n">
        <f aca="true">INDIRECT("ECSEARRAY!$G"&amp;($J24+181))</f>
        <v>65</v>
      </c>
      <c r="X24" s="24" t="n">
        <f aca="true">INDIRECT("ECSEARRAY!$F"&amp;($J24+361))</f>
        <v>2</v>
      </c>
      <c r="Y24" s="24" t="n">
        <f aca="true">INDIRECT("ECSEARRAY!$G"&amp;($J24+361))</f>
        <v>40</v>
      </c>
      <c r="Z24" s="24" t="n">
        <f aca="true">INDIRECT("ECSEARRAY!$F"&amp;($J24+541))</f>
        <v>4</v>
      </c>
      <c r="AA24" s="24" t="n">
        <f aca="true">INDIRECT("ECSEARRAY!$G"&amp;($J24+541))</f>
        <v>12</v>
      </c>
    </row>
    <row r="25" customFormat="false" ht="26.25" hidden="false" customHeight="false" outlineLevel="0" collapsed="false">
      <c r="A25" s="24" t="n">
        <v>24</v>
      </c>
      <c r="B25" s="24" t="s">
        <v>220</v>
      </c>
      <c r="C25" s="24" t="n">
        <f aca="true">INDIRECT("Baseboard!$C"&amp;($A25+193))</f>
        <v>4</v>
      </c>
      <c r="D25" s="24" t="n">
        <f aca="true">INDIRECT("Baseboard!$D"&amp;($A25+193))</f>
        <v>1</v>
      </c>
      <c r="E25" s="24" t="n">
        <f aca="true">INDIRECT("Baseboard!$E"&amp;($A25+193))</f>
        <v>32</v>
      </c>
      <c r="F25" s="24" t="str">
        <f aca="true">INDIRECT("FEB!$D"&amp;(40*($D25-1)+$E25+1))</f>
        <v>in22</v>
      </c>
      <c r="G25" s="24" t="n">
        <f aca="true">INDIRECT("FEB!$E"&amp;(40*($D25-1)+$E25+1))</f>
        <v>2</v>
      </c>
      <c r="H25" s="24" t="n">
        <f aca="true">INDIRECT("FEB!$F"&amp;(40*($D25-1)+$E25+1))</f>
        <v>4</v>
      </c>
      <c r="I25" s="24" t="n">
        <f aca="true">INDIRECT("FEB!$A"&amp;(40*($D25-1)+$E25+1))</f>
        <v>25</v>
      </c>
      <c r="J25" s="24" t="n">
        <f aca="true">INDIRECT("BackBoard!$C"&amp;(100*($C25-1)+$I25+1))</f>
        <v>116</v>
      </c>
      <c r="K25" s="24" t="n">
        <f aca="true">INDIRECT("ECSEARRAY!$C"&amp;($J25+1))</f>
        <v>0</v>
      </c>
      <c r="L25" s="24" t="str">
        <f aca="true">INDIRECT("ECSEARRAY!$D"&amp;($J25+1))</f>
        <v>K20</v>
      </c>
      <c r="M25" s="24" t="n">
        <f aca="true">INDIRECT("ECSEARRAY!$C"&amp;($J25+181))</f>
        <v>1</v>
      </c>
      <c r="N25" s="24" t="str">
        <f aca="true">INDIRECT("ECSEARRAY!$D"&amp;($J25+181))</f>
        <v>R16</v>
      </c>
      <c r="O25" s="24" t="n">
        <f aca="true">INDIRECT("ECSEARRAY!$C"&amp;($J25+361))</f>
        <v>1</v>
      </c>
      <c r="P25" s="24" t="str">
        <f aca="true">INDIRECT("ECSEARRAY!$D"&amp;($J25+361))</f>
        <v>E16</v>
      </c>
      <c r="Q25" s="24" t="n">
        <f aca="true">INDIRECT("ECSEARRAY!$C"&amp;($J25+541))</f>
        <v>2</v>
      </c>
      <c r="R25" s="24" t="str">
        <f aca="true">INDIRECT("ECSEARRAY!$D"&amp;($J25+541))</f>
        <v>J21</v>
      </c>
      <c r="S25" s="24"/>
      <c r="T25" s="24" t="n">
        <f aca="true">INDIRECT("ECSEARRAY!$F"&amp;($J25+1))</f>
        <v>0</v>
      </c>
      <c r="U25" s="24" t="n">
        <f aca="true">INDIRECT("ECSEARRAY!$G"&amp;($J25+1))</f>
        <v>13</v>
      </c>
      <c r="V25" s="24" t="n">
        <f aca="true">INDIRECT("ECSEARRAY!$F"&amp;($J25+181))</f>
        <v>2</v>
      </c>
      <c r="W25" s="24" t="n">
        <f aca="true">INDIRECT("ECSEARRAY!$G"&amp;($J25+181))</f>
        <v>59</v>
      </c>
      <c r="X25" s="24" t="n">
        <f aca="true">INDIRECT("ECSEARRAY!$F"&amp;($J25+361))</f>
        <v>2</v>
      </c>
      <c r="Y25" s="24" t="n">
        <f aca="true">INDIRECT("ECSEARRAY!$G"&amp;($J25+361))</f>
        <v>30</v>
      </c>
      <c r="Z25" s="24" t="n">
        <f aca="true">INDIRECT("ECSEARRAY!$F"&amp;($J25+541))</f>
        <v>5</v>
      </c>
      <c r="AA25" s="24" t="n">
        <f aca="true">INDIRECT("ECSEARRAY!$G"&amp;($J25+541))</f>
        <v>81</v>
      </c>
    </row>
    <row r="26" customFormat="false" ht="26.25" hidden="false" customHeight="false" outlineLevel="0" collapsed="false">
      <c r="A26" s="23" t="n">
        <v>25</v>
      </c>
      <c r="B26" s="23" t="s">
        <v>220</v>
      </c>
      <c r="C26" s="23" t="n">
        <f aca="true">INDIRECT("Baseboard!$C"&amp;($A26+193))</f>
        <v>3</v>
      </c>
      <c r="D26" s="23" t="n">
        <f aca="true">INDIRECT("Baseboard!$D"&amp;($A26+193))</f>
        <v>1</v>
      </c>
      <c r="E26" s="23" t="n">
        <f aca="true">INDIRECT("Baseboard!$E"&amp;($A26+193))</f>
        <v>27</v>
      </c>
      <c r="F26" s="23" t="str">
        <f aca="true">INDIRECT("FEB!$D"&amp;(40*($D26-1)+$E26+1))</f>
        <v>in19</v>
      </c>
      <c r="G26" s="23" t="n">
        <f aca="true">INDIRECT("FEB!$E"&amp;(40*($D26-1)+$E26+1))</f>
        <v>3</v>
      </c>
      <c r="H26" s="23" t="n">
        <f aca="true">INDIRECT("FEB!$F"&amp;(40*($D26-1)+$E26+1))</f>
        <v>1</v>
      </c>
      <c r="I26" s="23" t="n">
        <f aca="true">INDIRECT("FEB!$A"&amp;(40*($D26-1)+$E26+1))</f>
        <v>22</v>
      </c>
      <c r="J26" s="23" t="n">
        <f aca="true">INDIRECT("BackBoard!$C"&amp;(100*($C26-1)+$I26+1))</f>
        <v>131</v>
      </c>
      <c r="K26" s="23" t="n">
        <f aca="true">INDIRECT("ECSEARRAY!$C"&amp;($J26+1))</f>
        <v>0</v>
      </c>
      <c r="L26" s="23" t="str">
        <f aca="true">INDIRECT("ECSEARRAY!$D"&amp;($J26+1))</f>
        <v>N24</v>
      </c>
      <c r="M26" s="23" t="n">
        <f aca="true">INDIRECT("ECSEARRAY!$C"&amp;($J26+181))</f>
        <v>0</v>
      </c>
      <c r="N26" s="23" t="str">
        <f aca="true">INDIRECT("ECSEARRAY!$D"&amp;($J26+181))</f>
        <v>A9</v>
      </c>
      <c r="O26" s="23" t="n">
        <f aca="true">INDIRECT("ECSEARRAY!$C"&amp;($J26+361))</f>
        <v>1</v>
      </c>
      <c r="P26" s="23" t="str">
        <f aca="true">INDIRECT("ECSEARRAY!$D"&amp;($J26+361))</f>
        <v>B17</v>
      </c>
      <c r="Q26" s="23" t="n">
        <f aca="true">INDIRECT("ECSEARRAY!$C"&amp;($J26+541))</f>
        <v>2</v>
      </c>
      <c r="R26" s="23" t="str">
        <f aca="true">INDIRECT("ECSEARRAY!$D"&amp;($J26+541))</f>
        <v>D24</v>
      </c>
      <c r="S26" s="23"/>
      <c r="T26" s="23" t="n">
        <f aca="true">INDIRECT("ECSEARRAY!$F"&amp;($J26+1))</f>
        <v>1</v>
      </c>
      <c r="U26" s="23" t="n">
        <f aca="true">INDIRECT("ECSEARRAY!$G"&amp;($J26+1))</f>
        <v>6</v>
      </c>
      <c r="V26" s="23" t="n">
        <f aca="true">INDIRECT("ECSEARRAY!$F"&amp;($J26+181))</f>
        <v>1</v>
      </c>
      <c r="W26" s="23" t="n">
        <f aca="true">INDIRECT("ECSEARRAY!$G"&amp;($J26+181))</f>
        <v>61</v>
      </c>
      <c r="X26" s="23" t="n">
        <f aca="true">INDIRECT("ECSEARRAY!$F"&amp;($J26+361))</f>
        <v>2</v>
      </c>
      <c r="Y26" s="23" t="n">
        <f aca="true">INDIRECT("ECSEARRAY!$G"&amp;($J26+361))</f>
        <v>45</v>
      </c>
      <c r="Z26" s="23" t="n">
        <f aca="true">INDIRECT("ECSEARRAY!$F"&amp;($J26+541))</f>
        <v>5</v>
      </c>
      <c r="AA26" s="23" t="n">
        <f aca="true">INDIRECT("ECSEARRAY!$G"&amp;($J26+541))</f>
        <v>30</v>
      </c>
    </row>
    <row r="27" customFormat="false" ht="26.25" hidden="false" customHeight="false" outlineLevel="0" collapsed="false">
      <c r="A27" s="23" t="n">
        <v>26</v>
      </c>
      <c r="B27" s="23" t="s">
        <v>220</v>
      </c>
      <c r="C27" s="23" t="n">
        <f aca="true">INDIRECT("Baseboard!$C"&amp;($A27+193))</f>
        <v>3</v>
      </c>
      <c r="D27" s="23" t="n">
        <f aca="true">INDIRECT("Baseboard!$D"&amp;($A27+193))</f>
        <v>1</v>
      </c>
      <c r="E27" s="23" t="n">
        <f aca="true">INDIRECT("Baseboard!$E"&amp;($A27+193))</f>
        <v>25</v>
      </c>
      <c r="F27" s="23" t="str">
        <f aca="true">INDIRECT("FEB!$D"&amp;(40*($D27-1)+$E27+1))</f>
        <v>in17</v>
      </c>
      <c r="G27" s="23" t="n">
        <f aca="true">INDIRECT("FEB!$E"&amp;(40*($D27-1)+$E27+1))</f>
        <v>3</v>
      </c>
      <c r="H27" s="23" t="n">
        <f aca="true">INDIRECT("FEB!$F"&amp;(40*($D27-1)+$E27+1))</f>
        <v>0</v>
      </c>
      <c r="I27" s="23" t="n">
        <f aca="true">INDIRECT("FEB!$A"&amp;(40*($D27-1)+$E27+1))</f>
        <v>20</v>
      </c>
      <c r="J27" s="23" t="n">
        <f aca="true">INDIRECT("BackBoard!$C"&amp;(100*($C27-1)+$I27+1))</f>
        <v>137</v>
      </c>
      <c r="K27" s="23" t="n">
        <f aca="true">INDIRECT("ECSEARRAY!$C"&amp;($J27+1))</f>
        <v>0</v>
      </c>
      <c r="L27" s="23" t="str">
        <f aca="true">INDIRECT("ECSEARRAY!$D"&amp;($J27+1))</f>
        <v>P26</v>
      </c>
      <c r="M27" s="23" t="n">
        <f aca="true">INDIRECT("ECSEARRAY!$C"&amp;($J27+181))</f>
        <v>0</v>
      </c>
      <c r="N27" s="23" t="str">
        <f aca="true">INDIRECT("ECSEARRAY!$D"&amp;($J27+181))</f>
        <v>B10</v>
      </c>
      <c r="O27" s="23" t="n">
        <f aca="true">INDIRECT("ECSEARRAY!$C"&amp;($J27+361))</f>
        <v>1</v>
      </c>
      <c r="P27" s="23" t="str">
        <f aca="true">INDIRECT("ECSEARRAY!$D"&amp;($J27+361))</f>
        <v>A18</v>
      </c>
      <c r="Q27" s="23" t="n">
        <f aca="true">INDIRECT("ECSEARRAY!$C"&amp;($J27+541))</f>
        <v>2</v>
      </c>
      <c r="R27" s="23" t="str">
        <f aca="true">INDIRECT("ECSEARRAY!$D"&amp;($J27+541))</f>
        <v>D25</v>
      </c>
      <c r="S27" s="23"/>
      <c r="T27" s="23" t="n">
        <f aca="true">INDIRECT("ECSEARRAY!$F"&amp;($J27+1))</f>
        <v>1</v>
      </c>
      <c r="U27" s="23" t="n">
        <f aca="true">INDIRECT("ECSEARRAY!$G"&amp;($J27+1))</f>
        <v>10</v>
      </c>
      <c r="V27" s="23" t="n">
        <f aca="true">INDIRECT("ECSEARRAY!$F"&amp;($J27+181))</f>
        <v>1</v>
      </c>
      <c r="W27" s="23" t="n">
        <f aca="true">INDIRECT("ECSEARRAY!$G"&amp;($J27+181))</f>
        <v>49</v>
      </c>
      <c r="X27" s="23" t="n">
        <f aca="true">INDIRECT("ECSEARRAY!$F"&amp;($J27+361))</f>
        <v>2</v>
      </c>
      <c r="Y27" s="23" t="n">
        <f aca="true">INDIRECT("ECSEARRAY!$G"&amp;($J27+361))</f>
        <v>47</v>
      </c>
      <c r="Z27" s="23" t="n">
        <f aca="true">INDIRECT("ECSEARRAY!$F"&amp;($J27+541))</f>
        <v>5</v>
      </c>
      <c r="AA27" s="23" t="n">
        <f aca="true">INDIRECT("ECSEARRAY!$G"&amp;($J27+541))</f>
        <v>19</v>
      </c>
    </row>
    <row r="28" customFormat="false" ht="26.25" hidden="false" customHeight="false" outlineLevel="0" collapsed="false">
      <c r="A28" s="23" t="n">
        <v>27</v>
      </c>
      <c r="B28" s="23" t="s">
        <v>220</v>
      </c>
      <c r="C28" s="23" t="n">
        <f aca="true">INDIRECT("Baseboard!$C"&amp;($A28+193))</f>
        <v>3</v>
      </c>
      <c r="D28" s="23" t="n">
        <f aca="true">INDIRECT("Baseboard!$D"&amp;($A28+193))</f>
        <v>1</v>
      </c>
      <c r="E28" s="23" t="n">
        <f aca="true">INDIRECT("Baseboard!$E"&amp;($A28+193))</f>
        <v>26</v>
      </c>
      <c r="F28" s="23" t="str">
        <f aca="true">INDIRECT("FEB!$D"&amp;(40*($D28-1)+$E28+1))</f>
        <v>in16</v>
      </c>
      <c r="G28" s="23" t="n">
        <f aca="true">INDIRECT("FEB!$E"&amp;(40*($D28-1)+$E28+1))</f>
        <v>2</v>
      </c>
      <c r="H28" s="23" t="n">
        <f aca="true">INDIRECT("FEB!$F"&amp;(40*($D28-1)+$E28+1))</f>
        <v>7</v>
      </c>
      <c r="I28" s="23" t="n">
        <f aca="true">INDIRECT("FEB!$A"&amp;(40*($D28-1)+$E28+1))</f>
        <v>19</v>
      </c>
      <c r="J28" s="23" t="n">
        <f aca="true">INDIRECT("BackBoard!$C"&amp;(100*($C28-1)+$I28+1))</f>
        <v>138</v>
      </c>
      <c r="K28" s="23" t="n">
        <f aca="true">INDIRECT("ECSEARRAY!$C"&amp;($J28+1))</f>
        <v>0</v>
      </c>
      <c r="L28" s="23" t="str">
        <f aca="true">INDIRECT("ECSEARRAY!$D"&amp;($J28+1))</f>
        <v>N23</v>
      </c>
      <c r="M28" s="23" t="n">
        <f aca="true">INDIRECT("ECSEARRAY!$C"&amp;($J28+181))</f>
        <v>0</v>
      </c>
      <c r="N28" s="23" t="str">
        <f aca="true">INDIRECT("ECSEARRAY!$D"&amp;($J28+181))</f>
        <v>B9</v>
      </c>
      <c r="O28" s="23" t="n">
        <f aca="true">INDIRECT("ECSEARRAY!$C"&amp;($J28+361))</f>
        <v>1</v>
      </c>
      <c r="P28" s="23" t="str">
        <f aca="true">INDIRECT("ECSEARRAY!$D"&amp;($J28+361))</f>
        <v>C17</v>
      </c>
      <c r="Q28" s="23" t="n">
        <f aca="true">INDIRECT("ECSEARRAY!$C"&amp;($J28+541))</f>
        <v>2</v>
      </c>
      <c r="R28" s="23" t="str">
        <f aca="true">INDIRECT("ECSEARRAY!$D"&amp;($J28+541))</f>
        <v>D26</v>
      </c>
      <c r="S28" s="23"/>
      <c r="T28" s="23" t="n">
        <f aca="true">INDIRECT("ECSEARRAY!$F"&amp;($J28+1))</f>
        <v>0</v>
      </c>
      <c r="U28" s="23" t="n">
        <f aca="true">INDIRECT("ECSEARRAY!$G"&amp;($J28+1))</f>
        <v>78</v>
      </c>
      <c r="V28" s="23" t="n">
        <f aca="true">INDIRECT("ECSEARRAY!$F"&amp;($J28+181))</f>
        <v>1</v>
      </c>
      <c r="W28" s="23" t="n">
        <f aca="true">INDIRECT("ECSEARRAY!$G"&amp;($J28+181))</f>
        <v>58</v>
      </c>
      <c r="X28" s="23" t="n">
        <f aca="true">INDIRECT("ECSEARRAY!$F"&amp;($J28+361))</f>
        <v>2</v>
      </c>
      <c r="Y28" s="23" t="n">
        <f aca="true">INDIRECT("ECSEARRAY!$G"&amp;($J28+361))</f>
        <v>41</v>
      </c>
      <c r="Z28" s="23" t="n">
        <f aca="true">INDIRECT("ECSEARRAY!$F"&amp;($J28+541))</f>
        <v>5</v>
      </c>
      <c r="AA28" s="23" t="n">
        <f aca="true">INDIRECT("ECSEARRAY!$G"&amp;($J28+541))</f>
        <v>15</v>
      </c>
    </row>
    <row r="29" customFormat="false" ht="26.25" hidden="false" customHeight="false" outlineLevel="0" collapsed="false">
      <c r="A29" s="23" t="n">
        <v>28</v>
      </c>
      <c r="B29" s="23" t="s">
        <v>220</v>
      </c>
      <c r="C29" s="23" t="n">
        <f aca="true">INDIRECT("Baseboard!$C"&amp;($A29+193))</f>
        <v>3</v>
      </c>
      <c r="D29" s="23" t="n">
        <f aca="true">INDIRECT("Baseboard!$D"&amp;($A29+193))</f>
        <v>1</v>
      </c>
      <c r="E29" s="23" t="n">
        <f aca="true">INDIRECT("Baseboard!$E"&amp;($A29+193))</f>
        <v>28</v>
      </c>
      <c r="F29" s="23" t="str">
        <f aca="true">INDIRECT("FEB!$D"&amp;(40*($D29-1)+$E29+1))</f>
        <v>in18</v>
      </c>
      <c r="G29" s="23" t="n">
        <f aca="true">INDIRECT("FEB!$E"&amp;(40*($D29-1)+$E29+1))</f>
        <v>2</v>
      </c>
      <c r="H29" s="23" t="n">
        <f aca="true">INDIRECT("FEB!$F"&amp;(40*($D29-1)+$E29+1))</f>
        <v>6</v>
      </c>
      <c r="I29" s="23" t="n">
        <f aca="true">INDIRECT("FEB!$A"&amp;(40*($D29-1)+$E29+1))</f>
        <v>21</v>
      </c>
      <c r="J29" s="23" t="n">
        <f aca="true">INDIRECT("BackBoard!$C"&amp;(100*($C29-1)+$I29+1))</f>
        <v>132</v>
      </c>
      <c r="K29" s="23" t="n">
        <f aca="true">INDIRECT("ECSEARRAY!$C"&amp;($J29+1))</f>
        <v>0</v>
      </c>
      <c r="L29" s="23" t="str">
        <f aca="true">INDIRECT("ECSEARRAY!$D"&amp;($J29+1))</f>
        <v>N26</v>
      </c>
      <c r="M29" s="23" t="n">
        <f aca="true">INDIRECT("ECSEARRAY!$C"&amp;($J29+181))</f>
        <v>0</v>
      </c>
      <c r="N29" s="23" t="str">
        <f aca="true">INDIRECT("ECSEARRAY!$D"&amp;($J29+181))</f>
        <v>C9</v>
      </c>
      <c r="O29" s="23" t="n">
        <f aca="true">INDIRECT("ECSEARRAY!$C"&amp;($J29+361))</f>
        <v>1</v>
      </c>
      <c r="P29" s="23" t="str">
        <f aca="true">INDIRECT("ECSEARRAY!$D"&amp;($J29+361))</f>
        <v>A17</v>
      </c>
      <c r="Q29" s="23" t="n">
        <f aca="true">INDIRECT("ECSEARRAY!$C"&amp;($J29+541))</f>
        <v>2</v>
      </c>
      <c r="R29" s="23" t="str">
        <f aca="true">INDIRECT("ECSEARRAY!$D"&amp;($J29+541))</f>
        <v>C24</v>
      </c>
      <c r="S29" s="23"/>
      <c r="T29" s="23" t="n">
        <f aca="true">INDIRECT("ECSEARRAY!$F"&amp;($J29+1))</f>
        <v>1</v>
      </c>
      <c r="U29" s="23" t="n">
        <f aca="true">INDIRECT("ECSEARRAY!$G"&amp;($J29+1))</f>
        <v>5</v>
      </c>
      <c r="V29" s="23" t="n">
        <f aca="true">INDIRECT("ECSEARRAY!$F"&amp;($J29+181))</f>
        <v>1</v>
      </c>
      <c r="W29" s="23" t="n">
        <f aca="true">INDIRECT("ECSEARRAY!$G"&amp;($J29+181))</f>
        <v>59</v>
      </c>
      <c r="X29" s="23" t="n">
        <f aca="true">INDIRECT("ECSEARRAY!$F"&amp;($J29+361))</f>
        <v>2</v>
      </c>
      <c r="Y29" s="23" t="n">
        <f aca="true">INDIRECT("ECSEARRAY!$G"&amp;($J29+361))</f>
        <v>44</v>
      </c>
      <c r="Z29" s="23" t="n">
        <f aca="true">INDIRECT("ECSEARRAY!$F"&amp;($J29+541))</f>
        <v>5</v>
      </c>
      <c r="AA29" s="23" t="n">
        <f aca="true">INDIRECT("ECSEARRAY!$G"&amp;($J29+541))</f>
        <v>37</v>
      </c>
    </row>
    <row r="30" customFormat="false" ht="26.25" hidden="false" customHeight="false" outlineLevel="0" collapsed="false">
      <c r="A30" s="24" t="n">
        <v>29</v>
      </c>
      <c r="B30" s="24" t="s">
        <v>220</v>
      </c>
      <c r="C30" s="24" t="n">
        <f aca="true">INDIRECT("Baseboard!$C"&amp;($A30+193))</f>
        <v>4</v>
      </c>
      <c r="D30" s="24" t="n">
        <f aca="true">INDIRECT("Baseboard!$D"&amp;($A30+193))</f>
        <v>1</v>
      </c>
      <c r="E30" s="24" t="n">
        <f aca="true">INDIRECT("Baseboard!$E"&amp;($A30+193))</f>
        <v>27</v>
      </c>
      <c r="F30" s="24" t="str">
        <f aca="true">INDIRECT("FEB!$D"&amp;(40*($D30-1)+$E30+1))</f>
        <v>in19</v>
      </c>
      <c r="G30" s="24" t="n">
        <f aca="true">INDIRECT("FEB!$E"&amp;(40*($D30-1)+$E30+1))</f>
        <v>3</v>
      </c>
      <c r="H30" s="24" t="n">
        <f aca="true">INDIRECT("FEB!$F"&amp;(40*($D30-1)+$E30+1))</f>
        <v>1</v>
      </c>
      <c r="I30" s="24" t="n">
        <f aca="true">INDIRECT("FEB!$A"&amp;(40*($D30-1)+$E30+1))</f>
        <v>22</v>
      </c>
      <c r="J30" s="24" t="n">
        <f aca="true">INDIRECT("BackBoard!$C"&amp;(100*($C30-1)+$I30+1))</f>
        <v>127</v>
      </c>
      <c r="K30" s="24" t="n">
        <f aca="true">INDIRECT("ECSEARRAY!$C"&amp;($J30+1))</f>
        <v>0</v>
      </c>
      <c r="L30" s="24" t="str">
        <f aca="true">INDIRECT("ECSEARRAY!$D"&amp;($J30+1))</f>
        <v>M24</v>
      </c>
      <c r="M30" s="24" t="n">
        <f aca="true">INDIRECT("ECSEARRAY!$C"&amp;($J30+181))</f>
        <v>0</v>
      </c>
      <c r="N30" s="24" t="str">
        <f aca="true">INDIRECT("ECSEARRAY!$D"&amp;($J30+181))</f>
        <v>F9</v>
      </c>
      <c r="O30" s="24" t="n">
        <f aca="true">INDIRECT("ECSEARRAY!$C"&amp;($J30+361))</f>
        <v>1</v>
      </c>
      <c r="P30" s="24" t="str">
        <f aca="true">INDIRECT("ECSEARRAY!$D"&amp;($J30+361))</f>
        <v>D19</v>
      </c>
      <c r="Q30" s="24" t="n">
        <f aca="true">INDIRECT("ECSEARRAY!$C"&amp;($J30+541))</f>
        <v>2</v>
      </c>
      <c r="R30" s="24" t="str">
        <f aca="true">INDIRECT("ECSEARRAY!$D"&amp;($J30+541))</f>
        <v>L20</v>
      </c>
      <c r="S30" s="24"/>
      <c r="T30" s="24" t="n">
        <f aca="true">INDIRECT("ECSEARRAY!$F"&amp;($J30+1))</f>
        <v>0</v>
      </c>
      <c r="U30" s="24" t="n">
        <f aca="true">INDIRECT("ECSEARRAY!$G"&amp;($J30+1))</f>
        <v>85</v>
      </c>
      <c r="V30" s="24" t="n">
        <f aca="true">INDIRECT("ECSEARRAY!$F"&amp;($J30+181))</f>
        <v>1</v>
      </c>
      <c r="W30" s="24" t="n">
        <f aca="true">INDIRECT("ECSEARRAY!$G"&amp;($J30+181))</f>
        <v>78</v>
      </c>
      <c r="X30" s="24" t="n">
        <f aca="true">INDIRECT("ECSEARRAY!$F"&amp;($J30+361))</f>
        <v>2</v>
      </c>
      <c r="Y30" s="24" t="n">
        <f aca="true">INDIRECT("ECSEARRAY!$G"&amp;($J30+361))</f>
        <v>21</v>
      </c>
      <c r="Z30" s="24" t="n">
        <f aca="true">INDIRECT("ECSEARRAY!$F"&amp;($J30+541))</f>
        <v>4</v>
      </c>
      <c r="AA30" s="24" t="n">
        <f aca="true">INDIRECT("ECSEARRAY!$G"&amp;($J30+541))</f>
        <v>8</v>
      </c>
    </row>
    <row r="31" customFormat="false" ht="26.25" hidden="false" customHeight="false" outlineLevel="0" collapsed="false">
      <c r="A31" s="24" t="n">
        <v>30</v>
      </c>
      <c r="B31" s="24" t="s">
        <v>220</v>
      </c>
      <c r="C31" s="24" t="n">
        <f aca="true">INDIRECT("Baseboard!$C"&amp;($A31+193))</f>
        <v>4</v>
      </c>
      <c r="D31" s="24" t="n">
        <f aca="true">INDIRECT("Baseboard!$D"&amp;($A31+193))</f>
        <v>1</v>
      </c>
      <c r="E31" s="24" t="n">
        <f aca="true">INDIRECT("Baseboard!$E"&amp;($A31+193))</f>
        <v>25</v>
      </c>
      <c r="F31" s="24" t="str">
        <f aca="true">INDIRECT("FEB!$D"&amp;(40*($D31-1)+$E31+1))</f>
        <v>in17</v>
      </c>
      <c r="G31" s="24" t="n">
        <f aca="true">INDIRECT("FEB!$E"&amp;(40*($D31-1)+$E31+1))</f>
        <v>3</v>
      </c>
      <c r="H31" s="24" t="n">
        <f aca="true">INDIRECT("FEB!$F"&amp;(40*($D31-1)+$E31+1))</f>
        <v>0</v>
      </c>
      <c r="I31" s="24" t="n">
        <f aca="true">INDIRECT("FEB!$A"&amp;(40*($D31-1)+$E31+1))</f>
        <v>20</v>
      </c>
      <c r="J31" s="24" t="n">
        <f aca="true">INDIRECT("BackBoard!$C"&amp;(100*($C31-1)+$I31+1))</f>
        <v>133</v>
      </c>
      <c r="K31" s="24" t="n">
        <f aca="true">INDIRECT("ECSEARRAY!$C"&amp;($J31+1))</f>
        <v>0</v>
      </c>
      <c r="L31" s="24" t="str">
        <f aca="true">INDIRECT("ECSEARRAY!$D"&amp;($J31+1))</f>
        <v>N21</v>
      </c>
      <c r="M31" s="24" t="n">
        <f aca="true">INDIRECT("ECSEARRAY!$C"&amp;($J31+181))</f>
        <v>0</v>
      </c>
      <c r="N31" s="24" t="str">
        <f aca="true">INDIRECT("ECSEARRAY!$D"&amp;($J31+181))</f>
        <v>D10</v>
      </c>
      <c r="O31" s="24" t="n">
        <f aca="true">INDIRECT("ECSEARRAY!$C"&amp;($J31+361))</f>
        <v>1</v>
      </c>
      <c r="P31" s="24" t="str">
        <f aca="true">INDIRECT("ECSEARRAY!$D"&amp;($J31+361))</f>
        <v>D20</v>
      </c>
      <c r="Q31" s="24" t="n">
        <f aca="true">INDIRECT("ECSEARRAY!$C"&amp;($J31+541))</f>
        <v>2</v>
      </c>
      <c r="R31" s="24" t="str">
        <f aca="true">INDIRECT("ECSEARRAY!$D"&amp;($J31+541))</f>
        <v>L24</v>
      </c>
      <c r="S31" s="24"/>
      <c r="T31" s="24" t="n">
        <f aca="true">INDIRECT("ECSEARRAY!$F"&amp;($J31+1))</f>
        <v>0</v>
      </c>
      <c r="U31" s="24" t="n">
        <f aca="true">INDIRECT("ECSEARRAY!$G"&amp;($J31+1))</f>
        <v>77</v>
      </c>
      <c r="V31" s="24" t="n">
        <f aca="true">INDIRECT("ECSEARRAY!$F"&amp;($J31+181))</f>
        <v>1</v>
      </c>
      <c r="W31" s="24" t="n">
        <f aca="true">INDIRECT("ECSEARRAY!$G"&amp;($J31+181))</f>
        <v>73</v>
      </c>
      <c r="X31" s="24" t="n">
        <f aca="true">INDIRECT("ECSEARRAY!$F"&amp;($J31+361))</f>
        <v>2</v>
      </c>
      <c r="Y31" s="24" t="n">
        <f aca="true">INDIRECT("ECSEARRAY!$G"&amp;($J31+361))</f>
        <v>20</v>
      </c>
      <c r="Z31" s="24" t="n">
        <f aca="true">INDIRECT("ECSEARRAY!$F"&amp;($J31+541))</f>
        <v>4</v>
      </c>
      <c r="AA31" s="24" t="n">
        <f aca="true">INDIRECT("ECSEARRAY!$G"&amp;($J31+541))</f>
        <v>84</v>
      </c>
    </row>
    <row r="32" customFormat="false" ht="26.25" hidden="false" customHeight="false" outlineLevel="0" collapsed="false">
      <c r="A32" s="24" t="n">
        <v>31</v>
      </c>
      <c r="B32" s="24" t="s">
        <v>220</v>
      </c>
      <c r="C32" s="24" t="n">
        <f aca="true">INDIRECT("Baseboard!$C"&amp;($A32+193))</f>
        <v>4</v>
      </c>
      <c r="D32" s="24" t="n">
        <f aca="true">INDIRECT("Baseboard!$D"&amp;($A32+193))</f>
        <v>1</v>
      </c>
      <c r="E32" s="24" t="n">
        <f aca="true">INDIRECT("Baseboard!$E"&amp;($A32+193))</f>
        <v>26</v>
      </c>
      <c r="F32" s="24" t="str">
        <f aca="true">INDIRECT("FEB!$D"&amp;(40*($D32-1)+$E32+1))</f>
        <v>in16</v>
      </c>
      <c r="G32" s="24" t="n">
        <f aca="true">INDIRECT("FEB!$E"&amp;(40*($D32-1)+$E32+1))</f>
        <v>2</v>
      </c>
      <c r="H32" s="24" t="n">
        <f aca="true">INDIRECT("FEB!$F"&amp;(40*($D32-1)+$E32+1))</f>
        <v>7</v>
      </c>
      <c r="I32" s="24" t="n">
        <f aca="true">INDIRECT("FEB!$A"&amp;(40*($D32-1)+$E32+1))</f>
        <v>19</v>
      </c>
      <c r="J32" s="24" t="n">
        <f aca="true">INDIRECT("BackBoard!$C"&amp;(100*($C32-1)+$I32+1))</f>
        <v>134</v>
      </c>
      <c r="K32" s="24" t="n">
        <f aca="true">INDIRECT("ECSEARRAY!$C"&amp;($J32+1))</f>
        <v>0</v>
      </c>
      <c r="L32" s="24" t="str">
        <f aca="true">INDIRECT("ECSEARRAY!$D"&amp;($J32+1))</f>
        <v>N22</v>
      </c>
      <c r="M32" s="24" t="n">
        <f aca="true">INDIRECT("ECSEARRAY!$C"&amp;($J32+181))</f>
        <v>0</v>
      </c>
      <c r="N32" s="24" t="str">
        <f aca="true">INDIRECT("ECSEARRAY!$D"&amp;($J32+181))</f>
        <v>E10</v>
      </c>
      <c r="O32" s="24" t="n">
        <f aca="true">INDIRECT("ECSEARRAY!$C"&amp;($J32+361))</f>
        <v>1</v>
      </c>
      <c r="P32" s="24" t="str">
        <f aca="true">INDIRECT("ECSEARRAY!$D"&amp;($J32+361))</f>
        <v>F18</v>
      </c>
      <c r="Q32" s="24" t="n">
        <f aca="true">INDIRECT("ECSEARRAY!$C"&amp;($J32+541))</f>
        <v>2</v>
      </c>
      <c r="R32" s="24" t="str">
        <f aca="true">INDIRECT("ECSEARRAY!$D"&amp;($J32+541))</f>
        <v>M21</v>
      </c>
      <c r="S32" s="24"/>
      <c r="T32" s="24" t="n">
        <f aca="true">INDIRECT("ECSEARRAY!$F"&amp;($J32+1))</f>
        <v>0</v>
      </c>
      <c r="U32" s="24" t="n">
        <f aca="true">INDIRECT("ECSEARRAY!$G"&amp;($J32+1))</f>
        <v>76</v>
      </c>
      <c r="V32" s="24" t="n">
        <f aca="true">INDIRECT("ECSEARRAY!$F"&amp;($J32+181))</f>
        <v>1</v>
      </c>
      <c r="W32" s="24" t="n">
        <f aca="true">INDIRECT("ECSEARRAY!$G"&amp;($J32+181))</f>
        <v>74</v>
      </c>
      <c r="X32" s="24" t="n">
        <f aca="true">INDIRECT("ECSEARRAY!$F"&amp;($J32+361))</f>
        <v>2</v>
      </c>
      <c r="Y32" s="24" t="n">
        <f aca="true">INDIRECT("ECSEARRAY!$G"&amp;($J32+361))</f>
        <v>28</v>
      </c>
      <c r="Z32" s="24" t="n">
        <f aca="true">INDIRECT("ECSEARRAY!$F"&amp;($J32+541))</f>
        <v>4</v>
      </c>
      <c r="AA32" s="24" t="n">
        <f aca="true">INDIRECT("ECSEARRAY!$G"&amp;($J32+541))</f>
        <v>81</v>
      </c>
    </row>
    <row r="33" customFormat="false" ht="26.25" hidden="false" customHeight="false" outlineLevel="0" collapsed="false">
      <c r="A33" s="24" t="n">
        <v>32</v>
      </c>
      <c r="B33" s="24" t="s">
        <v>220</v>
      </c>
      <c r="C33" s="24" t="n">
        <f aca="true">INDIRECT("Baseboard!$C"&amp;($A33+193))</f>
        <v>4</v>
      </c>
      <c r="D33" s="24" t="n">
        <f aca="true">INDIRECT("Baseboard!$D"&amp;($A33+193))</f>
        <v>1</v>
      </c>
      <c r="E33" s="24" t="n">
        <f aca="true">INDIRECT("Baseboard!$E"&amp;($A33+193))</f>
        <v>28</v>
      </c>
      <c r="F33" s="24" t="str">
        <f aca="true">INDIRECT("FEB!$D"&amp;(40*($D33-1)+$E33+1))</f>
        <v>in18</v>
      </c>
      <c r="G33" s="24" t="n">
        <f aca="true">INDIRECT("FEB!$E"&amp;(40*($D33-1)+$E33+1))</f>
        <v>2</v>
      </c>
      <c r="H33" s="24" t="n">
        <f aca="true">INDIRECT("FEB!$F"&amp;(40*($D33-1)+$E33+1))</f>
        <v>6</v>
      </c>
      <c r="I33" s="24" t="n">
        <f aca="true">INDIRECT("FEB!$A"&amp;(40*($D33-1)+$E33+1))</f>
        <v>21</v>
      </c>
      <c r="J33" s="24" t="n">
        <f aca="true">INDIRECT("BackBoard!$C"&amp;(100*($C33-1)+$I33+1))</f>
        <v>128</v>
      </c>
      <c r="K33" s="24" t="n">
        <f aca="true">INDIRECT("ECSEARRAY!$C"&amp;($J33+1))</f>
        <v>0</v>
      </c>
      <c r="L33" s="24" t="str">
        <f aca="true">INDIRECT("ECSEARRAY!$D"&amp;($J33+1))</f>
        <v>M22</v>
      </c>
      <c r="M33" s="24" t="n">
        <f aca="true">INDIRECT("ECSEARRAY!$C"&amp;($J33+181))</f>
        <v>0</v>
      </c>
      <c r="N33" s="24" t="str">
        <f aca="true">INDIRECT("ECSEARRAY!$D"&amp;($J33+181))</f>
        <v>F8</v>
      </c>
      <c r="O33" s="24" t="n">
        <f aca="true">INDIRECT("ECSEARRAY!$C"&amp;($J33+361))</f>
        <v>1</v>
      </c>
      <c r="P33" s="24" t="str">
        <f aca="true">INDIRECT("ECSEARRAY!$D"&amp;($J33+361))</f>
        <v>E18</v>
      </c>
      <c r="Q33" s="24" t="n">
        <f aca="true">INDIRECT("ECSEARRAY!$C"&amp;($J33+541))</f>
        <v>2</v>
      </c>
      <c r="R33" s="24" t="str">
        <f aca="true">INDIRECT("ECSEARRAY!$D"&amp;($J33+541))</f>
        <v>K20</v>
      </c>
      <c r="S33" s="24"/>
      <c r="T33" s="24" t="n">
        <f aca="true">INDIRECT("ECSEARRAY!$F"&amp;($J33+1))</f>
        <v>0</v>
      </c>
      <c r="U33" s="24" t="n">
        <f aca="true">INDIRECT("ECSEARRAY!$G"&amp;($J33+1))</f>
        <v>80</v>
      </c>
      <c r="V33" s="24" t="n">
        <f aca="true">INDIRECT("ECSEARRAY!$F"&amp;($J33+181))</f>
        <v>1</v>
      </c>
      <c r="W33" s="24" t="n">
        <f aca="true">INDIRECT("ECSEARRAY!$G"&amp;($J33+181))</f>
        <v>77</v>
      </c>
      <c r="X33" s="24" t="n">
        <f aca="true">INDIRECT("ECSEARRAY!$F"&amp;($J33+361))</f>
        <v>2</v>
      </c>
      <c r="Y33" s="24" t="n">
        <f aca="true">INDIRECT("ECSEARRAY!$G"&amp;($J33+361))</f>
        <v>25</v>
      </c>
      <c r="Z33" s="24" t="n">
        <f aca="true">INDIRECT("ECSEARRAY!$F"&amp;($J33+541))</f>
        <v>4</v>
      </c>
      <c r="AA33" s="24" t="n">
        <f aca="true">INDIRECT("ECSEARRAY!$G"&amp;($J33+541))</f>
        <v>13</v>
      </c>
    </row>
    <row r="34" customFormat="false" ht="26.25" hidden="false" customHeight="false" outlineLevel="0" collapsed="false">
      <c r="A34" s="23" t="n">
        <v>33</v>
      </c>
      <c r="B34" s="23" t="s">
        <v>220</v>
      </c>
      <c r="C34" s="23" t="n">
        <f aca="true">INDIRECT("Baseboard!$C"&amp;($A34+193))</f>
        <v>3</v>
      </c>
      <c r="D34" s="23" t="n">
        <f aca="true">INDIRECT("Baseboard!$D"&amp;($A34+193))</f>
        <v>1</v>
      </c>
      <c r="E34" s="23" t="n">
        <f aca="true">INDIRECT("Baseboard!$E"&amp;($A34+193))</f>
        <v>13</v>
      </c>
      <c r="F34" s="23" t="str">
        <f aca="true">INDIRECT("FEB!$D"&amp;(40*($D34-1)+$E34+1))</f>
        <v>in13</v>
      </c>
      <c r="G34" s="23" t="n">
        <f aca="true">INDIRECT("FEB!$E"&amp;(40*($D34-1)+$E34+1))</f>
        <v>1</v>
      </c>
      <c r="H34" s="23" t="n">
        <f aca="true">INDIRECT("FEB!$F"&amp;(40*($D34-1)+$E34+1))</f>
        <v>6</v>
      </c>
      <c r="I34" s="23" t="n">
        <f aca="true">INDIRECT("FEB!$A"&amp;(40*($D34-1)+$E34+1))</f>
        <v>16</v>
      </c>
      <c r="J34" s="23" t="n">
        <f aca="true">INDIRECT("BackBoard!$C"&amp;(100*($C34-1)+$I34+1))</f>
        <v>149</v>
      </c>
      <c r="K34" s="23" t="n">
        <f aca="true">INDIRECT("ECSEARRAY!$C"&amp;($J34+1))</f>
        <v>0</v>
      </c>
      <c r="L34" s="23" t="str">
        <f aca="true">INDIRECT("ECSEARRAY!$D"&amp;($J34+1))</f>
        <v>R25</v>
      </c>
      <c r="M34" s="23" t="n">
        <f aca="true">INDIRECT("ECSEARRAY!$C"&amp;($J34+181))</f>
        <v>0</v>
      </c>
      <c r="N34" s="23" t="str">
        <f aca="true">INDIRECT("ECSEARRAY!$D"&amp;($J34+181))</f>
        <v>C12</v>
      </c>
      <c r="O34" s="23" t="n">
        <f aca="true">INDIRECT("ECSEARRAY!$C"&amp;($J34+361))</f>
        <v>1</v>
      </c>
      <c r="P34" s="23" t="str">
        <f aca="true">INDIRECT("ECSEARRAY!$D"&amp;($J34+361))</f>
        <v>A20</v>
      </c>
      <c r="Q34" s="23" t="n">
        <f aca="true">INDIRECT("ECSEARRAY!$C"&amp;($J34+541))</f>
        <v>2</v>
      </c>
      <c r="R34" s="23" t="str">
        <f aca="true">INDIRECT("ECSEARRAY!$D"&amp;($J34+541))</f>
        <v>F24</v>
      </c>
      <c r="S34" s="23"/>
      <c r="T34" s="23" t="n">
        <f aca="true">INDIRECT("ECSEARRAY!$F"&amp;($J34+1))</f>
        <v>1</v>
      </c>
      <c r="U34" s="23" t="n">
        <f aca="true">INDIRECT("ECSEARRAY!$G"&amp;($J34+1))</f>
        <v>3</v>
      </c>
      <c r="V34" s="23" t="n">
        <f aca="true">INDIRECT("ECSEARRAY!$F"&amp;($J34+181))</f>
        <v>1</v>
      </c>
      <c r="W34" s="23" t="n">
        <f aca="true">INDIRECT("ECSEARRAY!$G"&amp;($J34+181))</f>
        <v>57</v>
      </c>
      <c r="X34" s="23" t="n">
        <f aca="true">INDIRECT("ECSEARRAY!$F"&amp;($J34+361))</f>
        <v>3</v>
      </c>
      <c r="Y34" s="23" t="n">
        <f aca="true">INDIRECT("ECSEARRAY!$G"&amp;($J34+361))</f>
        <v>33</v>
      </c>
      <c r="Z34" s="23" t="n">
        <f aca="true">INDIRECT("ECSEARRAY!$F"&amp;($J34+541))</f>
        <v>5</v>
      </c>
      <c r="AA34" s="23" t="n">
        <f aca="true">INDIRECT("ECSEARRAY!$G"&amp;($J34+541))</f>
        <v>17</v>
      </c>
    </row>
    <row r="35" customFormat="false" ht="26.25" hidden="false" customHeight="false" outlineLevel="0" collapsed="false">
      <c r="A35" s="23" t="n">
        <v>34</v>
      </c>
      <c r="B35" s="23" t="s">
        <v>220</v>
      </c>
      <c r="C35" s="23" t="n">
        <f aca="true">INDIRECT("Baseboard!$C"&amp;($A35+193))</f>
        <v>3</v>
      </c>
      <c r="D35" s="23" t="n">
        <f aca="true">INDIRECT("Baseboard!$D"&amp;($A35+193))</f>
        <v>1</v>
      </c>
      <c r="E35" s="23" t="n">
        <f aca="true">INDIRECT("Baseboard!$E"&amp;($A35+193))</f>
        <v>15</v>
      </c>
      <c r="F35" s="23" t="str">
        <f aca="true">INDIRECT("FEB!$D"&amp;(40*($D35-1)+$E35+1))</f>
        <v>in15</v>
      </c>
      <c r="G35" s="23" t="n">
        <f aca="true">INDIRECT("FEB!$E"&amp;(40*($D35-1)+$E35+1))</f>
        <v>1</v>
      </c>
      <c r="H35" s="23" t="n">
        <f aca="true">INDIRECT("FEB!$F"&amp;(40*($D35-1)+$E35+1))</f>
        <v>7</v>
      </c>
      <c r="I35" s="23" t="n">
        <f aca="true">INDIRECT("FEB!$A"&amp;(40*($D35-1)+$E35+1))</f>
        <v>18</v>
      </c>
      <c r="J35" s="23" t="n">
        <f aca="true">INDIRECT("BackBoard!$C"&amp;(100*($C35-1)+$I35+1))</f>
        <v>143</v>
      </c>
      <c r="K35" s="23" t="n">
        <f aca="true">INDIRECT("ECSEARRAY!$C"&amp;($J35+1))</f>
        <v>0</v>
      </c>
      <c r="L35" s="23" t="str">
        <f aca="true">INDIRECT("ECSEARRAY!$D"&amp;($J35+1))</f>
        <v>P24</v>
      </c>
      <c r="M35" s="23" t="n">
        <f aca="true">INDIRECT("ECSEARRAY!$C"&amp;($J35+181))</f>
        <v>0</v>
      </c>
      <c r="N35" s="23" t="str">
        <f aca="true">INDIRECT("ECSEARRAY!$D"&amp;($J35+181))</f>
        <v>C11</v>
      </c>
      <c r="O35" s="23" t="n">
        <f aca="true">INDIRECT("ECSEARRAY!$C"&amp;($J35+361))</f>
        <v>1</v>
      </c>
      <c r="P35" s="23" t="str">
        <f aca="true">INDIRECT("ECSEARRAY!$D"&amp;($J35+361))</f>
        <v>B19</v>
      </c>
      <c r="Q35" s="23" t="n">
        <f aca="true">INDIRECT("ECSEARRAY!$C"&amp;($J35+541))</f>
        <v>2</v>
      </c>
      <c r="R35" s="23" t="str">
        <f aca="true">INDIRECT("ECSEARRAY!$D"&amp;($J35+541))</f>
        <v>E26</v>
      </c>
      <c r="S35" s="23"/>
      <c r="T35" s="23" t="n">
        <f aca="true">INDIRECT("ECSEARRAY!$F"&amp;($J35+1))</f>
        <v>1</v>
      </c>
      <c r="U35" s="23" t="n">
        <f aca="true">INDIRECT("ECSEARRAY!$G"&amp;($J35+1))</f>
        <v>7</v>
      </c>
      <c r="V35" s="23" t="n">
        <f aca="true">INDIRECT("ECSEARRAY!$F"&amp;($J35+181))</f>
        <v>1</v>
      </c>
      <c r="W35" s="23" t="n">
        <f aca="true">INDIRECT("ECSEARRAY!$G"&amp;($J35+181))</f>
        <v>56</v>
      </c>
      <c r="X35" s="23" t="n">
        <f aca="true">INDIRECT("ECSEARRAY!$F"&amp;($J35+361))</f>
        <v>2</v>
      </c>
      <c r="Y35" s="23" t="n">
        <f aca="true">INDIRECT("ECSEARRAY!$G"&amp;($J35+361))</f>
        <v>42</v>
      </c>
      <c r="Z35" s="23" t="n">
        <f aca="true">INDIRECT("ECSEARRAY!$F"&amp;($J35+541))</f>
        <v>5</v>
      </c>
      <c r="AA35" s="23" t="n">
        <f aca="true">INDIRECT("ECSEARRAY!$G"&amp;($J35+541))</f>
        <v>23</v>
      </c>
    </row>
    <row r="36" customFormat="false" ht="26.25" hidden="false" customHeight="false" outlineLevel="0" collapsed="false">
      <c r="A36" s="23" t="n">
        <v>35</v>
      </c>
      <c r="B36" s="23" t="s">
        <v>220</v>
      </c>
      <c r="C36" s="23" t="n">
        <f aca="true">INDIRECT("Baseboard!$C"&amp;($A36+193))</f>
        <v>3</v>
      </c>
      <c r="D36" s="23" t="n">
        <f aca="true">INDIRECT("Baseboard!$D"&amp;($A36+193))</f>
        <v>1</v>
      </c>
      <c r="E36" s="23" t="n">
        <f aca="true">INDIRECT("Baseboard!$E"&amp;($A36+193))</f>
        <v>14</v>
      </c>
      <c r="F36" s="23" t="str">
        <f aca="true">INDIRECT("FEB!$D"&amp;(40*($D36-1)+$E36+1))</f>
        <v>in12</v>
      </c>
      <c r="G36" s="23" t="n">
        <f aca="true">INDIRECT("FEB!$E"&amp;(40*($D36-1)+$E36+1))</f>
        <v>0</v>
      </c>
      <c r="H36" s="23" t="n">
        <f aca="true">INDIRECT("FEB!$F"&amp;(40*($D36-1)+$E36+1))</f>
        <v>1</v>
      </c>
      <c r="I36" s="23" t="n">
        <f aca="true">INDIRECT("FEB!$A"&amp;(40*($D36-1)+$E36+1))</f>
        <v>15</v>
      </c>
      <c r="J36" s="23" t="n">
        <f aca="true">INDIRECT("BackBoard!$C"&amp;(100*($C36-1)+$I36+1))</f>
        <v>150</v>
      </c>
      <c r="K36" s="23" t="n">
        <f aca="true">INDIRECT("ECSEARRAY!$C"&amp;($J36+1))</f>
        <v>0</v>
      </c>
      <c r="L36" s="23" t="str">
        <f aca="true">INDIRECT("ECSEARRAY!$D"&amp;($J36+1))</f>
        <v>R26</v>
      </c>
      <c r="M36" s="23" t="n">
        <f aca="true">INDIRECT("ECSEARRAY!$C"&amp;($J36+181))</f>
        <v>0</v>
      </c>
      <c r="N36" s="23" t="str">
        <f aca="true">INDIRECT("ECSEARRAY!$D"&amp;($J36+181))</f>
        <v>B11</v>
      </c>
      <c r="O36" s="23" t="n">
        <f aca="true">INDIRECT("ECSEARRAY!$C"&amp;($J36+361))</f>
        <v>1</v>
      </c>
      <c r="P36" s="23" t="str">
        <f aca="true">INDIRECT("ECSEARRAY!$D"&amp;($J36+361))</f>
        <v>C19</v>
      </c>
      <c r="Q36" s="23" t="n">
        <f aca="true">INDIRECT("ECSEARRAY!$C"&amp;($J36+541))</f>
        <v>2</v>
      </c>
      <c r="R36" s="23" t="str">
        <f aca="true">INDIRECT("ECSEARRAY!$D"&amp;($J36+541))</f>
        <v>F23</v>
      </c>
      <c r="S36" s="23"/>
      <c r="T36" s="23" t="n">
        <f aca="true">INDIRECT("ECSEARRAY!$F"&amp;($J36+1))</f>
        <v>1</v>
      </c>
      <c r="U36" s="23" t="n">
        <f aca="true">INDIRECT("ECSEARRAY!$G"&amp;($J36+1))</f>
        <v>11</v>
      </c>
      <c r="V36" s="23" t="n">
        <f aca="true">INDIRECT("ECSEARRAY!$F"&amp;($J36+181))</f>
        <v>1</v>
      </c>
      <c r="W36" s="23" t="n">
        <f aca="true">INDIRECT("ECSEARRAY!$G"&amp;($J36+181))</f>
        <v>52</v>
      </c>
      <c r="X36" s="23" t="n">
        <f aca="true">INDIRECT("ECSEARRAY!$F"&amp;($J36+361))</f>
        <v>2</v>
      </c>
      <c r="Y36" s="23" t="n">
        <f aca="true">INDIRECT("ECSEARRAY!$G"&amp;($J36+361))</f>
        <v>43</v>
      </c>
      <c r="Z36" s="23" t="n">
        <f aca="true">INDIRECT("ECSEARRAY!$F"&amp;($J36+541))</f>
        <v>5</v>
      </c>
      <c r="AA36" s="23" t="n">
        <f aca="true">INDIRECT("ECSEARRAY!$G"&amp;($J36+541))</f>
        <v>16</v>
      </c>
    </row>
    <row r="37" customFormat="false" ht="26.25" hidden="false" customHeight="false" outlineLevel="0" collapsed="false">
      <c r="A37" s="23" t="n">
        <v>36</v>
      </c>
      <c r="B37" s="23" t="s">
        <v>220</v>
      </c>
      <c r="C37" s="23" t="n">
        <f aca="true">INDIRECT("Baseboard!$C"&amp;($A37+193))</f>
        <v>3</v>
      </c>
      <c r="D37" s="23" t="n">
        <f aca="true">INDIRECT("Baseboard!$D"&amp;($A37+193))</f>
        <v>1</v>
      </c>
      <c r="E37" s="23" t="n">
        <f aca="true">INDIRECT("Baseboard!$E"&amp;($A37+193))</f>
        <v>16</v>
      </c>
      <c r="F37" s="23" t="str">
        <f aca="true">INDIRECT("FEB!$D"&amp;(40*($D37-1)+$E37+1))</f>
        <v>in14</v>
      </c>
      <c r="G37" s="23" t="n">
        <f aca="true">INDIRECT("FEB!$E"&amp;(40*($D37-1)+$E37+1))</f>
        <v>0</v>
      </c>
      <c r="H37" s="23" t="n">
        <f aca="true">INDIRECT("FEB!$F"&amp;(40*($D37-1)+$E37+1))</f>
        <v>0</v>
      </c>
      <c r="I37" s="23" t="n">
        <f aca="true">INDIRECT("FEB!$A"&amp;(40*($D37-1)+$E37+1))</f>
        <v>17</v>
      </c>
      <c r="J37" s="23" t="n">
        <f aca="true">INDIRECT("BackBoard!$C"&amp;(100*($C37-1)+$I37+1))</f>
        <v>144</v>
      </c>
      <c r="K37" s="23" t="n">
        <f aca="true">INDIRECT("ECSEARRAY!$C"&amp;($J37+1))</f>
        <v>0</v>
      </c>
      <c r="L37" s="23" t="str">
        <f aca="true">INDIRECT("ECSEARRAY!$D"&amp;($J37+1))</f>
        <v>P25</v>
      </c>
      <c r="M37" s="23" t="n">
        <f aca="true">INDIRECT("ECSEARRAY!$C"&amp;($J37+181))</f>
        <v>0</v>
      </c>
      <c r="N37" s="23" t="str">
        <f aca="true">INDIRECT("ECSEARRAY!$D"&amp;($J37+181))</f>
        <v>A10</v>
      </c>
      <c r="O37" s="23" t="n">
        <f aca="true">INDIRECT("ECSEARRAY!$C"&amp;($J37+361))</f>
        <v>1</v>
      </c>
      <c r="P37" s="23" t="str">
        <f aca="true">INDIRECT("ECSEARRAY!$D"&amp;($J37+361))</f>
        <v>A19</v>
      </c>
      <c r="Q37" s="23" t="n">
        <f aca="true">INDIRECT("ECSEARRAY!$C"&amp;($J37+541))</f>
        <v>2</v>
      </c>
      <c r="R37" s="23" t="str">
        <f aca="true">INDIRECT("ECSEARRAY!$D"&amp;($J37+541))</f>
        <v>E25</v>
      </c>
      <c r="S37" s="23"/>
      <c r="T37" s="23" t="n">
        <f aca="true">INDIRECT("ECSEARRAY!$F"&amp;($J37+1))</f>
        <v>1</v>
      </c>
      <c r="U37" s="23" t="n">
        <f aca="true">INDIRECT("ECSEARRAY!$G"&amp;($J37+1))</f>
        <v>2</v>
      </c>
      <c r="V37" s="23" t="n">
        <f aca="true">INDIRECT("ECSEARRAY!$F"&amp;($J37+181))</f>
        <v>1</v>
      </c>
      <c r="W37" s="23" t="n">
        <f aca="true">INDIRECT("ECSEARRAY!$G"&amp;($J37+181))</f>
        <v>48</v>
      </c>
      <c r="X37" s="23" t="n">
        <f aca="true">INDIRECT("ECSEARRAY!$F"&amp;($J37+361))</f>
        <v>2</v>
      </c>
      <c r="Y37" s="23" t="n">
        <f aca="true">INDIRECT("ECSEARRAY!$G"&amp;($J37+361))</f>
        <v>46</v>
      </c>
      <c r="Z37" s="23" t="n">
        <f aca="true">INDIRECT("ECSEARRAY!$F"&amp;($J37+541))</f>
        <v>5</v>
      </c>
      <c r="AA37" s="23" t="n">
        <f aca="true">INDIRECT("ECSEARRAY!$G"&amp;($J37+541))</f>
        <v>18</v>
      </c>
    </row>
    <row r="38" customFormat="false" ht="26.25" hidden="false" customHeight="false" outlineLevel="0" collapsed="false">
      <c r="A38" s="24" t="n">
        <v>37</v>
      </c>
      <c r="B38" s="24" t="s">
        <v>220</v>
      </c>
      <c r="C38" s="24" t="n">
        <f aca="true">INDIRECT("Baseboard!$C"&amp;($A38+193))</f>
        <v>4</v>
      </c>
      <c r="D38" s="24" t="n">
        <f aca="true">INDIRECT("Baseboard!$D"&amp;($A38+193))</f>
        <v>1</v>
      </c>
      <c r="E38" s="24" t="n">
        <f aca="true">INDIRECT("Baseboard!$E"&amp;($A38+193))</f>
        <v>15</v>
      </c>
      <c r="F38" s="24" t="str">
        <f aca="true">INDIRECT("FEB!$D"&amp;(40*($D38-1)+$E38+1))</f>
        <v>in15</v>
      </c>
      <c r="G38" s="24" t="n">
        <f aca="true">INDIRECT("FEB!$E"&amp;(40*($D38-1)+$E38+1))</f>
        <v>1</v>
      </c>
      <c r="H38" s="24" t="n">
        <f aca="true">INDIRECT("FEB!$F"&amp;(40*($D38-1)+$E38+1))</f>
        <v>7</v>
      </c>
      <c r="I38" s="24" t="n">
        <f aca="true">INDIRECT("FEB!$A"&amp;(40*($D38-1)+$E38+1))</f>
        <v>18</v>
      </c>
      <c r="J38" s="24" t="n">
        <f aca="true">INDIRECT("BackBoard!$C"&amp;(100*($C38-1)+$I38+1))</f>
        <v>139</v>
      </c>
      <c r="K38" s="24" t="n">
        <f aca="true">INDIRECT("ECSEARRAY!$C"&amp;($J38+1))</f>
        <v>0</v>
      </c>
      <c r="L38" s="24" t="str">
        <f aca="true">INDIRECT("ECSEARRAY!$D"&amp;($J38+1))</f>
        <v>M19</v>
      </c>
      <c r="M38" s="24" t="n">
        <f aca="true">INDIRECT("ECSEARRAY!$C"&amp;($J38+181))</f>
        <v>0</v>
      </c>
      <c r="N38" s="24" t="str">
        <f aca="true">INDIRECT("ECSEARRAY!$D"&amp;($J38+181))</f>
        <v>D11</v>
      </c>
      <c r="O38" s="24" t="n">
        <f aca="true">INDIRECT("ECSEARRAY!$C"&amp;($J38+361))</f>
        <v>1</v>
      </c>
      <c r="P38" s="24" t="str">
        <f aca="true">INDIRECT("ECSEARRAY!$D"&amp;($J38+361))</f>
        <v>G17</v>
      </c>
      <c r="Q38" s="24" t="n">
        <f aca="true">INDIRECT("ECSEARRAY!$C"&amp;($J38+541))</f>
        <v>2</v>
      </c>
      <c r="R38" s="24" t="str">
        <f aca="true">INDIRECT("ECSEARRAY!$D"&amp;($J38+541))</f>
        <v>M24</v>
      </c>
      <c r="S38" s="24"/>
      <c r="T38" s="24" t="n">
        <f aca="true">INDIRECT("ECSEARRAY!$F"&amp;($J38+1))</f>
        <v>0</v>
      </c>
      <c r="U38" s="24" t="n">
        <f aca="true">INDIRECT("ECSEARRAY!$G"&amp;($J38+1))</f>
        <v>56</v>
      </c>
      <c r="V38" s="24" t="n">
        <f aca="true">INDIRECT("ECSEARRAY!$F"&amp;($J38+181))</f>
        <v>1</v>
      </c>
      <c r="W38" s="24" t="n">
        <f aca="true">INDIRECT("ECSEARRAY!$G"&amp;($J38+181))</f>
        <v>71</v>
      </c>
      <c r="X38" s="24" t="n">
        <f aca="true">INDIRECT("ECSEARRAY!$F"&amp;($J38+361))</f>
        <v>2</v>
      </c>
      <c r="Y38" s="24" t="n">
        <f aca="true">INDIRECT("ECSEARRAY!$G"&amp;($J38+361))</f>
        <v>29</v>
      </c>
      <c r="Z38" s="24" t="n">
        <f aca="true">INDIRECT("ECSEARRAY!$F"&amp;($J38+541))</f>
        <v>4</v>
      </c>
      <c r="AA38" s="24" t="n">
        <f aca="true">INDIRECT("ECSEARRAY!$G"&amp;($J38+541))</f>
        <v>85</v>
      </c>
    </row>
    <row r="39" customFormat="false" ht="26.25" hidden="false" customHeight="false" outlineLevel="0" collapsed="false">
      <c r="A39" s="24" t="n">
        <v>38</v>
      </c>
      <c r="B39" s="24" t="s">
        <v>220</v>
      </c>
      <c r="C39" s="24" t="n">
        <f aca="true">INDIRECT("Baseboard!$C"&amp;($A39+193))</f>
        <v>4</v>
      </c>
      <c r="D39" s="24" t="n">
        <f aca="true">INDIRECT("Baseboard!$D"&amp;($A39+193))</f>
        <v>1</v>
      </c>
      <c r="E39" s="24" t="n">
        <f aca="true">INDIRECT("Baseboard!$E"&amp;($A39+193))</f>
        <v>13</v>
      </c>
      <c r="F39" s="24" t="str">
        <f aca="true">INDIRECT("FEB!$D"&amp;(40*($D39-1)+$E39+1))</f>
        <v>in13</v>
      </c>
      <c r="G39" s="24" t="n">
        <f aca="true">INDIRECT("FEB!$E"&amp;(40*($D39-1)+$E39+1))</f>
        <v>1</v>
      </c>
      <c r="H39" s="24" t="n">
        <f aca="true">INDIRECT("FEB!$F"&amp;(40*($D39-1)+$E39+1))</f>
        <v>6</v>
      </c>
      <c r="I39" s="24" t="n">
        <f aca="true">INDIRECT("FEB!$A"&amp;(40*($D39-1)+$E39+1))</f>
        <v>16</v>
      </c>
      <c r="J39" s="24" t="n">
        <f aca="true">INDIRECT("BackBoard!$C"&amp;(100*($C39-1)+$I39+1))</f>
        <v>145</v>
      </c>
      <c r="K39" s="24" t="n">
        <f aca="true">INDIRECT("ECSEARRAY!$C"&amp;($J39+1))</f>
        <v>0</v>
      </c>
      <c r="L39" s="24" t="str">
        <f aca="true">INDIRECT("ECSEARRAY!$D"&amp;($J39+1))</f>
        <v>N18</v>
      </c>
      <c r="M39" s="24" t="n">
        <f aca="true">INDIRECT("ECSEARRAY!$C"&amp;($J39+181))</f>
        <v>0</v>
      </c>
      <c r="N39" s="24" t="str">
        <f aca="true">INDIRECT("ECSEARRAY!$D"&amp;($J39+181))</f>
        <v>E12</v>
      </c>
      <c r="O39" s="24" t="n">
        <f aca="true">INDIRECT("ECSEARRAY!$C"&amp;($J39+361))</f>
        <v>1</v>
      </c>
      <c r="P39" s="24" t="str">
        <f aca="true">INDIRECT("ECSEARRAY!$D"&amp;($J39+361))</f>
        <v>E21</v>
      </c>
      <c r="Q39" s="24" t="n">
        <f aca="true">INDIRECT("ECSEARRAY!$C"&amp;($J39+541))</f>
        <v>2</v>
      </c>
      <c r="R39" s="24" t="str">
        <f aca="true">INDIRECT("ECSEARRAY!$D"&amp;($J39+541))</f>
        <v>N21</v>
      </c>
      <c r="S39" s="24"/>
      <c r="T39" s="24" t="n">
        <f aca="true">INDIRECT("ECSEARRAY!$F"&amp;($J39+1))</f>
        <v>0</v>
      </c>
      <c r="U39" s="24" t="n">
        <f aca="true">INDIRECT("ECSEARRAY!$G"&amp;($J39+1))</f>
        <v>57</v>
      </c>
      <c r="V39" s="24" t="n">
        <f aca="true">INDIRECT("ECSEARRAY!$F"&amp;($J39+181))</f>
        <v>1</v>
      </c>
      <c r="W39" s="24" t="n">
        <f aca="true">INDIRECT("ECSEARRAY!$G"&amp;($J39+181))</f>
        <v>63</v>
      </c>
      <c r="X39" s="24" t="n">
        <f aca="true">INDIRECT("ECSEARRAY!$F"&amp;($J39+361))</f>
        <v>2</v>
      </c>
      <c r="Y39" s="24" t="n">
        <f aca="true">INDIRECT("ECSEARRAY!$G"&amp;($J39+361))</f>
        <v>18</v>
      </c>
      <c r="Z39" s="24" t="n">
        <f aca="true">INDIRECT("ECSEARRAY!$F"&amp;($J39+541))</f>
        <v>4</v>
      </c>
      <c r="AA39" s="24" t="n">
        <f aca="true">INDIRECT("ECSEARRAY!$G"&amp;($J39+541))</f>
        <v>77</v>
      </c>
    </row>
    <row r="40" customFormat="false" ht="26.25" hidden="false" customHeight="false" outlineLevel="0" collapsed="false">
      <c r="A40" s="24" t="n">
        <v>39</v>
      </c>
      <c r="B40" s="24" t="s">
        <v>220</v>
      </c>
      <c r="C40" s="24" t="n">
        <f aca="true">INDIRECT("Baseboard!$C"&amp;($A40+193))</f>
        <v>4</v>
      </c>
      <c r="D40" s="24" t="n">
        <f aca="true">INDIRECT("Baseboard!$D"&amp;($A40+193))</f>
        <v>1</v>
      </c>
      <c r="E40" s="24" t="n">
        <f aca="true">INDIRECT("Baseboard!$E"&amp;($A40+193))</f>
        <v>16</v>
      </c>
      <c r="F40" s="24" t="str">
        <f aca="true">INDIRECT("FEB!$D"&amp;(40*($D40-1)+$E40+1))</f>
        <v>in14</v>
      </c>
      <c r="G40" s="24" t="n">
        <f aca="true">INDIRECT("FEB!$E"&amp;(40*($D40-1)+$E40+1))</f>
        <v>0</v>
      </c>
      <c r="H40" s="24" t="n">
        <f aca="true">INDIRECT("FEB!$F"&amp;(40*($D40-1)+$E40+1))</f>
        <v>0</v>
      </c>
      <c r="I40" s="24" t="n">
        <f aca="true">INDIRECT("FEB!$A"&amp;(40*($D40-1)+$E40+1))</f>
        <v>17</v>
      </c>
      <c r="J40" s="24" t="n">
        <f aca="true">INDIRECT("BackBoard!$C"&amp;(100*($C40-1)+$I40+1))</f>
        <v>140</v>
      </c>
      <c r="K40" s="24" t="n">
        <f aca="true">INDIRECT("ECSEARRAY!$C"&amp;($J40+1))</f>
        <v>0</v>
      </c>
      <c r="L40" s="24" t="str">
        <f aca="true">INDIRECT("ECSEARRAY!$D"&amp;($J40+1))</f>
        <v>M20</v>
      </c>
      <c r="M40" s="24" t="n">
        <f aca="true">INDIRECT("ECSEARRAY!$C"&amp;($J40+181))</f>
        <v>0</v>
      </c>
      <c r="N40" s="24" t="str">
        <f aca="true">INDIRECT("ECSEARRAY!$D"&amp;($J40+181))</f>
        <v>F10</v>
      </c>
      <c r="O40" s="24" t="n">
        <f aca="true">INDIRECT("ECSEARRAY!$C"&amp;($J40+361))</f>
        <v>1</v>
      </c>
      <c r="P40" s="24" t="str">
        <f aca="true">INDIRECT("ECSEARRAY!$D"&amp;($J40+361))</f>
        <v>F19</v>
      </c>
      <c r="Q40" s="24" t="n">
        <f aca="true">INDIRECT("ECSEARRAY!$C"&amp;($J40+541))</f>
        <v>2</v>
      </c>
      <c r="R40" s="24" t="str">
        <f aca="true">INDIRECT("ECSEARRAY!$D"&amp;($J40+541))</f>
        <v>M22</v>
      </c>
      <c r="S40" s="24"/>
      <c r="T40" s="24" t="n">
        <f aca="true">INDIRECT("ECSEARRAY!$F"&amp;($J40+1))</f>
        <v>1</v>
      </c>
      <c r="U40" s="24" t="n">
        <f aca="true">INDIRECT("ECSEARRAY!$G"&amp;($J40+1))</f>
        <v>0</v>
      </c>
      <c r="V40" s="24" t="n">
        <f aca="true">INDIRECT("ECSEARRAY!$F"&amp;($J40+181))</f>
        <v>1</v>
      </c>
      <c r="W40" s="24" t="n">
        <f aca="true">INDIRECT("ECSEARRAY!$G"&amp;($J40+181))</f>
        <v>75</v>
      </c>
      <c r="X40" s="24" t="n">
        <f aca="true">INDIRECT("ECSEARRAY!$F"&amp;($J40+361))</f>
        <v>2</v>
      </c>
      <c r="Y40" s="24" t="n">
        <f aca="true">INDIRECT("ECSEARRAY!$G"&amp;($J40+361))</f>
        <v>17</v>
      </c>
      <c r="Z40" s="24" t="n">
        <f aca="true">INDIRECT("ECSEARRAY!$F"&amp;($J40+541))</f>
        <v>4</v>
      </c>
      <c r="AA40" s="24" t="n">
        <f aca="true">INDIRECT("ECSEARRAY!$G"&amp;($J40+541))</f>
        <v>80</v>
      </c>
    </row>
    <row r="41" customFormat="false" ht="26.25" hidden="false" customHeight="false" outlineLevel="0" collapsed="false">
      <c r="A41" s="24" t="n">
        <v>40</v>
      </c>
      <c r="B41" s="24" t="s">
        <v>220</v>
      </c>
      <c r="C41" s="24" t="n">
        <f aca="true">INDIRECT("Baseboard!$C"&amp;($A41+193))</f>
        <v>4</v>
      </c>
      <c r="D41" s="24" t="n">
        <f aca="true">INDIRECT("Baseboard!$D"&amp;($A41+193))</f>
        <v>1</v>
      </c>
      <c r="E41" s="24" t="n">
        <f aca="true">INDIRECT("Baseboard!$E"&amp;($A41+193))</f>
        <v>14</v>
      </c>
      <c r="F41" s="24" t="str">
        <f aca="true">INDIRECT("FEB!$D"&amp;(40*($D41-1)+$E41+1))</f>
        <v>in12</v>
      </c>
      <c r="G41" s="24" t="n">
        <f aca="true">INDIRECT("FEB!$E"&amp;(40*($D41-1)+$E41+1))</f>
        <v>0</v>
      </c>
      <c r="H41" s="24" t="n">
        <f aca="true">INDIRECT("FEB!$F"&amp;(40*($D41-1)+$E41+1))</f>
        <v>1</v>
      </c>
      <c r="I41" s="24" t="n">
        <f aca="true">INDIRECT("FEB!$A"&amp;(40*($D41-1)+$E41+1))</f>
        <v>15</v>
      </c>
      <c r="J41" s="24" t="n">
        <f aca="true">INDIRECT("BackBoard!$C"&amp;(100*($C41-1)+$I41+1))</f>
        <v>146</v>
      </c>
      <c r="K41" s="24" t="n">
        <f aca="true">INDIRECT("ECSEARRAY!$C"&amp;($J41+1))</f>
        <v>0</v>
      </c>
      <c r="L41" s="24" t="str">
        <f aca="true">INDIRECT("ECSEARRAY!$D"&amp;($J41+1))</f>
        <v>N19</v>
      </c>
      <c r="M41" s="24" t="n">
        <f aca="true">INDIRECT("ECSEARRAY!$C"&amp;($J41+181))</f>
        <v>0</v>
      </c>
      <c r="N41" s="24" t="str">
        <f aca="true">INDIRECT("ECSEARRAY!$D"&amp;($J41+181))</f>
        <v>E11</v>
      </c>
      <c r="O41" s="24" t="n">
        <f aca="true">INDIRECT("ECSEARRAY!$C"&amp;($J41+361))</f>
        <v>1</v>
      </c>
      <c r="P41" s="24" t="str">
        <f aca="true">INDIRECT("ECSEARRAY!$D"&amp;($J41+361))</f>
        <v>G19</v>
      </c>
      <c r="Q41" s="24" t="n">
        <f aca="true">INDIRECT("ECSEARRAY!$C"&amp;($J41+541))</f>
        <v>2</v>
      </c>
      <c r="R41" s="24" t="str">
        <f aca="true">INDIRECT("ECSEARRAY!$D"&amp;($J41+541))</f>
        <v>N22</v>
      </c>
      <c r="S41" s="24"/>
      <c r="T41" s="24" t="n">
        <f aca="true">INDIRECT("ECSEARRAY!$F"&amp;($J41+1))</f>
        <v>1</v>
      </c>
      <c r="U41" s="24" t="n">
        <f aca="true">INDIRECT("ECSEARRAY!$G"&amp;($J41+1))</f>
        <v>1</v>
      </c>
      <c r="V41" s="24" t="n">
        <f aca="true">INDIRECT("ECSEARRAY!$F"&amp;($J41+181))</f>
        <v>1</v>
      </c>
      <c r="W41" s="24" t="n">
        <f aca="true">INDIRECT("ECSEARRAY!$G"&amp;($J41+181))</f>
        <v>72</v>
      </c>
      <c r="X41" s="24" t="n">
        <f aca="true">INDIRECT("ECSEARRAY!$F"&amp;($J41+361))</f>
        <v>2</v>
      </c>
      <c r="Y41" s="24" t="n">
        <f aca="true">INDIRECT("ECSEARRAY!$G"&amp;($J41+361))</f>
        <v>19</v>
      </c>
      <c r="Z41" s="24" t="n">
        <f aca="true">INDIRECT("ECSEARRAY!$F"&amp;($J41+541))</f>
        <v>4</v>
      </c>
      <c r="AA41" s="24" t="n">
        <f aca="true">INDIRECT("ECSEARRAY!$G"&amp;($J41+541))</f>
        <v>76</v>
      </c>
    </row>
    <row r="42" customFormat="false" ht="26.25" hidden="false" customHeight="false" outlineLevel="0" collapsed="false">
      <c r="A42" s="23" t="n">
        <v>41</v>
      </c>
      <c r="B42" s="23" t="s">
        <v>220</v>
      </c>
      <c r="C42" s="23" t="n">
        <f aca="true">INDIRECT("Baseboard!$C"&amp;($A42+193))</f>
        <v>3</v>
      </c>
      <c r="D42" s="23" t="n">
        <f aca="true">INDIRECT("Baseboard!$D"&amp;($A42+193))</f>
        <v>1</v>
      </c>
      <c r="E42" s="23" t="n">
        <f aca="true">INDIRECT("Baseboard!$E"&amp;($A42+193))</f>
        <v>9</v>
      </c>
      <c r="F42" s="23" t="str">
        <f aca="true">INDIRECT("FEB!$D"&amp;(40*($D42-1)+$E42+1))</f>
        <v>in9</v>
      </c>
      <c r="G42" s="23" t="n">
        <f aca="true">INDIRECT("FEB!$E"&amp;(40*($D42-1)+$E42+1))</f>
        <v>1</v>
      </c>
      <c r="H42" s="23" t="n">
        <f aca="true">INDIRECT("FEB!$F"&amp;(40*($D42-1)+$E42+1))</f>
        <v>4</v>
      </c>
      <c r="I42" s="23" t="n">
        <f aca="true">INDIRECT("FEB!$A"&amp;(40*($D42-1)+$E42+1))</f>
        <v>12</v>
      </c>
      <c r="J42" s="23" t="n">
        <f aca="true">INDIRECT("BackBoard!$C"&amp;(100*($C42-1)+$I42+1))</f>
        <v>161</v>
      </c>
      <c r="K42" s="23" t="n">
        <f aca="true">INDIRECT("ECSEARRAY!$C"&amp;($J42+1))</f>
        <v>0</v>
      </c>
      <c r="L42" s="23" t="str">
        <f aca="true">INDIRECT("ECSEARRAY!$D"&amp;($J42+1))</f>
        <v>T23</v>
      </c>
      <c r="M42" s="23" t="n">
        <f aca="true">INDIRECT("ECSEARRAY!$C"&amp;($J42+181))</f>
        <v>0</v>
      </c>
      <c r="N42" s="23" t="str">
        <f aca="true">INDIRECT("ECSEARRAY!$D"&amp;($J42+181))</f>
        <v>C13</v>
      </c>
      <c r="O42" s="23" t="n">
        <f aca="true">INDIRECT("ECSEARRAY!$C"&amp;($J42+361))</f>
        <v>1</v>
      </c>
      <c r="P42" s="23" t="str">
        <f aca="true">INDIRECT("ECSEARRAY!$D"&amp;($J42+361))</f>
        <v>D21</v>
      </c>
      <c r="Q42" s="23" t="n">
        <f aca="true">INDIRECT("ECSEARRAY!$C"&amp;($J42+541))</f>
        <v>2</v>
      </c>
      <c r="R42" s="23" t="str">
        <f aca="true">INDIRECT("ECSEARRAY!$D"&amp;($J42+541))</f>
        <v>H26</v>
      </c>
      <c r="S42" s="23"/>
      <c r="T42" s="23" t="n">
        <f aca="true">INDIRECT("ECSEARRAY!$F"&amp;($J42+1))</f>
        <v>0</v>
      </c>
      <c r="U42" s="23" t="n">
        <f aca="true">INDIRECT("ECSEARRAY!$G"&amp;($J42+1))</f>
        <v>66</v>
      </c>
      <c r="V42" s="23" t="n">
        <f aca="true">INDIRECT("ECSEARRAY!$F"&amp;($J42+181))</f>
        <v>1</v>
      </c>
      <c r="W42" s="23" t="n">
        <f aca="true">INDIRECT("ECSEARRAY!$G"&amp;($J42+181))</f>
        <v>54</v>
      </c>
      <c r="X42" s="23" t="n">
        <f aca="true">INDIRECT("ECSEARRAY!$F"&amp;($J42+361))</f>
        <v>3</v>
      </c>
      <c r="Y42" s="23" t="n">
        <f aca="true">INDIRECT("ECSEARRAY!$G"&amp;($J42+361))</f>
        <v>36</v>
      </c>
      <c r="Z42" s="23" t="n">
        <f aca="true">INDIRECT("ECSEARRAY!$F"&amp;($J42+541))</f>
        <v>5</v>
      </c>
      <c r="AA42" s="23" t="n">
        <f aca="true">INDIRECT("ECSEARRAY!$G"&amp;($J42+541))</f>
        <v>25</v>
      </c>
    </row>
    <row r="43" customFormat="false" ht="26.25" hidden="false" customHeight="false" outlineLevel="0" collapsed="false">
      <c r="A43" s="23" t="n">
        <v>42</v>
      </c>
      <c r="B43" s="23" t="s">
        <v>220</v>
      </c>
      <c r="C43" s="23" t="n">
        <f aca="true">INDIRECT("Baseboard!$C"&amp;($A43+193))</f>
        <v>3</v>
      </c>
      <c r="D43" s="23" t="n">
        <f aca="true">INDIRECT("Baseboard!$D"&amp;($A43+193))</f>
        <v>1</v>
      </c>
      <c r="E43" s="23" t="n">
        <f aca="true">INDIRECT("Baseboard!$E"&amp;($A43+193))</f>
        <v>11</v>
      </c>
      <c r="F43" s="23" t="str">
        <f aca="true">INDIRECT("FEB!$D"&amp;(40*($D43-1)+$E43+1))</f>
        <v>in11</v>
      </c>
      <c r="G43" s="23" t="n">
        <f aca="true">INDIRECT("FEB!$E"&amp;(40*($D43-1)+$E43+1))</f>
        <v>1</v>
      </c>
      <c r="H43" s="23" t="n">
        <f aca="true">INDIRECT("FEB!$F"&amp;(40*($D43-1)+$E43+1))</f>
        <v>5</v>
      </c>
      <c r="I43" s="23" t="n">
        <f aca="true">INDIRECT("FEB!$A"&amp;(40*($D43-1)+$E43+1))</f>
        <v>14</v>
      </c>
      <c r="J43" s="23" t="n">
        <f aca="true">INDIRECT("BackBoard!$C"&amp;(100*($C43-1)+$I43+1))</f>
        <v>155</v>
      </c>
      <c r="K43" s="23" t="n">
        <f aca="true">INDIRECT("ECSEARRAY!$C"&amp;($J43+1))</f>
        <v>0</v>
      </c>
      <c r="L43" s="23" t="str">
        <f aca="true">INDIRECT("ECSEARRAY!$D"&amp;($J43+1))</f>
        <v>T24</v>
      </c>
      <c r="M43" s="23" t="n">
        <f aca="true">INDIRECT("ECSEARRAY!$C"&amp;($J43+181))</f>
        <v>0</v>
      </c>
      <c r="N43" s="23" t="str">
        <f aca="true">INDIRECT("ECSEARRAY!$D"&amp;($J43+181))</f>
        <v>A12</v>
      </c>
      <c r="O43" s="23" t="n">
        <f aca="true">INDIRECT("ECSEARRAY!$C"&amp;($J43+361))</f>
        <v>1</v>
      </c>
      <c r="P43" s="23" t="str">
        <f aca="true">INDIRECT("ECSEARRAY!$D"&amp;($J43+361))</f>
        <v>B21</v>
      </c>
      <c r="Q43" s="23" t="n">
        <f aca="true">INDIRECT("ECSEARRAY!$C"&amp;($J43+541))</f>
        <v>2</v>
      </c>
      <c r="R43" s="23" t="str">
        <f aca="true">INDIRECT("ECSEARRAY!$D"&amp;($J43+541))</f>
        <v>G25</v>
      </c>
      <c r="S43" s="23"/>
      <c r="T43" s="23" t="n">
        <f aca="true">INDIRECT("ECSEARRAY!$F"&amp;($J43+1))</f>
        <v>0</v>
      </c>
      <c r="U43" s="23" t="n">
        <f aca="true">INDIRECT("ECSEARRAY!$G"&amp;($J43+1))</f>
        <v>71</v>
      </c>
      <c r="V43" s="23" t="n">
        <f aca="true">INDIRECT("ECSEARRAY!$F"&amp;($J43+181))</f>
        <v>1</v>
      </c>
      <c r="W43" s="23" t="n">
        <f aca="true">INDIRECT("ECSEARRAY!$G"&amp;($J43+181))</f>
        <v>44</v>
      </c>
      <c r="X43" s="23" t="n">
        <f aca="true">INDIRECT("ECSEARRAY!$F"&amp;($J43+361))</f>
        <v>3</v>
      </c>
      <c r="Y43" s="23" t="n">
        <f aca="true">INDIRECT("ECSEARRAY!$G"&amp;($J43+361))</f>
        <v>31</v>
      </c>
      <c r="Z43" s="23" t="n">
        <f aca="true">INDIRECT("ECSEARRAY!$F"&amp;($J43+541))</f>
        <v>5</v>
      </c>
      <c r="AA43" s="23" t="n">
        <f aca="true">INDIRECT("ECSEARRAY!$G"&amp;($J43+541))</f>
        <v>20</v>
      </c>
    </row>
    <row r="44" customFormat="false" ht="26.25" hidden="false" customHeight="false" outlineLevel="0" collapsed="false">
      <c r="A44" s="23" t="n">
        <v>43</v>
      </c>
      <c r="B44" s="23" t="s">
        <v>220</v>
      </c>
      <c r="C44" s="23" t="n">
        <f aca="true">INDIRECT("Baseboard!$C"&amp;($A44+193))</f>
        <v>3</v>
      </c>
      <c r="D44" s="23" t="n">
        <f aca="true">INDIRECT("Baseboard!$D"&amp;($A44+193))</f>
        <v>1</v>
      </c>
      <c r="E44" s="23" t="n">
        <f aca="true">INDIRECT("Baseboard!$E"&amp;($A44+193))</f>
        <v>10</v>
      </c>
      <c r="F44" s="23" t="str">
        <f aca="true">INDIRECT("FEB!$D"&amp;(40*($D44-1)+$E44+1))</f>
        <v>in8</v>
      </c>
      <c r="G44" s="23" t="n">
        <f aca="true">INDIRECT("FEB!$E"&amp;(40*($D44-1)+$E44+1))</f>
        <v>0</v>
      </c>
      <c r="H44" s="23" t="n">
        <f aca="true">INDIRECT("FEB!$F"&amp;(40*($D44-1)+$E44+1))</f>
        <v>3</v>
      </c>
      <c r="I44" s="23" t="n">
        <f aca="true">INDIRECT("FEB!$A"&amp;(40*($D44-1)+$E44+1))</f>
        <v>11</v>
      </c>
      <c r="J44" s="23" t="n">
        <f aca="true">INDIRECT("BackBoard!$C"&amp;(100*($C44-1)+$I44+1))</f>
        <v>162</v>
      </c>
      <c r="K44" s="23" t="n">
        <f aca="true">INDIRECT("ECSEARRAY!$C"&amp;($J44+1))</f>
        <v>0</v>
      </c>
      <c r="L44" s="23" t="str">
        <f aca="true">INDIRECT("ECSEARRAY!$D"&amp;($J44+1))</f>
        <v>R23</v>
      </c>
      <c r="M44" s="23" t="n">
        <f aca="true">INDIRECT("ECSEARRAY!$C"&amp;($J44+181))</f>
        <v>0</v>
      </c>
      <c r="N44" s="23" t="str">
        <f aca="true">INDIRECT("ECSEARRAY!$D"&amp;($J44+181))</f>
        <v>A13</v>
      </c>
      <c r="O44" s="23" t="n">
        <f aca="true">INDIRECT("ECSEARRAY!$C"&amp;($J44+361))</f>
        <v>1</v>
      </c>
      <c r="P44" s="23" t="str">
        <f aca="true">INDIRECT("ECSEARRAY!$D"&amp;($J44+361))</f>
        <v>C21</v>
      </c>
      <c r="Q44" s="23" t="n">
        <f aca="true">INDIRECT("ECSEARRAY!$C"&amp;($J44+541))</f>
        <v>2</v>
      </c>
      <c r="R44" s="23" t="str">
        <f aca="true">INDIRECT("ECSEARRAY!$D"&amp;($J44+541))</f>
        <v>G26</v>
      </c>
      <c r="S44" s="23"/>
      <c r="T44" s="23" t="n">
        <f aca="true">INDIRECT("ECSEARRAY!$F"&amp;($J44+1))</f>
        <v>0</v>
      </c>
      <c r="U44" s="23" t="n">
        <f aca="true">INDIRECT("ECSEARRAY!$G"&amp;($J44+1))</f>
        <v>72</v>
      </c>
      <c r="V44" s="23" t="n">
        <f aca="true">INDIRECT("ECSEARRAY!$F"&amp;($J44+181))</f>
        <v>1</v>
      </c>
      <c r="W44" s="23" t="n">
        <f aca="true">INDIRECT("ECSEARRAY!$G"&amp;($J44+181))</f>
        <v>45</v>
      </c>
      <c r="X44" s="23" t="n">
        <f aca="true">INDIRECT("ECSEARRAY!$F"&amp;($J44+361))</f>
        <v>3</v>
      </c>
      <c r="Y44" s="23" t="n">
        <f aca="true">INDIRECT("ECSEARRAY!$G"&amp;($J44+361))</f>
        <v>32</v>
      </c>
      <c r="Z44" s="23" t="n">
        <f aca="true">INDIRECT("ECSEARRAY!$F"&amp;($J44+541))</f>
        <v>5</v>
      </c>
      <c r="AA44" s="23" t="n">
        <f aca="true">INDIRECT("ECSEARRAY!$G"&amp;($J44+541))</f>
        <v>21</v>
      </c>
    </row>
    <row r="45" customFormat="false" ht="26.25" hidden="false" customHeight="false" outlineLevel="0" collapsed="false">
      <c r="A45" s="23" t="n">
        <v>44</v>
      </c>
      <c r="B45" s="23" t="s">
        <v>220</v>
      </c>
      <c r="C45" s="23" t="n">
        <f aca="true">INDIRECT("Baseboard!$C"&amp;($A45+193))</f>
        <v>3</v>
      </c>
      <c r="D45" s="23" t="n">
        <f aca="true">INDIRECT("Baseboard!$D"&amp;($A45+193))</f>
        <v>1</v>
      </c>
      <c r="E45" s="23" t="n">
        <f aca="true">INDIRECT("Baseboard!$E"&amp;($A45+193))</f>
        <v>12</v>
      </c>
      <c r="F45" s="23" t="str">
        <f aca="true">INDIRECT("FEB!$D"&amp;(40*($D45-1)+$E45+1))</f>
        <v>in10</v>
      </c>
      <c r="G45" s="23" t="n">
        <f aca="true">INDIRECT("FEB!$E"&amp;(40*($D45-1)+$E45+1))</f>
        <v>0</v>
      </c>
      <c r="H45" s="23" t="n">
        <f aca="true">INDIRECT("FEB!$F"&amp;(40*($D45-1)+$E45+1))</f>
        <v>2</v>
      </c>
      <c r="I45" s="23" t="n">
        <f aca="true">INDIRECT("FEB!$A"&amp;(40*($D45-1)+$E45+1))</f>
        <v>13</v>
      </c>
      <c r="J45" s="23" t="n">
        <f aca="true">INDIRECT("BackBoard!$C"&amp;(100*($C45-1)+$I45+1))</f>
        <v>156</v>
      </c>
      <c r="K45" s="23" t="n">
        <f aca="true">INDIRECT("ECSEARRAY!$C"&amp;($J45+1))</f>
        <v>0</v>
      </c>
      <c r="L45" s="23" t="str">
        <f aca="true">INDIRECT("ECSEARRAY!$D"&amp;($J45+1))</f>
        <v>T25</v>
      </c>
      <c r="M45" s="23" t="n">
        <f aca="true">INDIRECT("ECSEARRAY!$C"&amp;($J45+181))</f>
        <v>0</v>
      </c>
      <c r="N45" s="23" t="str">
        <f aca="true">INDIRECT("ECSEARRAY!$D"&amp;($J45+181))</f>
        <v>B12</v>
      </c>
      <c r="O45" s="23" t="n">
        <f aca="true">INDIRECT("ECSEARRAY!$C"&amp;($J45+361))</f>
        <v>1</v>
      </c>
      <c r="P45" s="23" t="str">
        <f aca="true">INDIRECT("ECSEARRAY!$D"&amp;($J45+361))</f>
        <v>B20</v>
      </c>
      <c r="Q45" s="23" t="n">
        <f aca="true">INDIRECT("ECSEARRAY!$C"&amp;($J45+541))</f>
        <v>2</v>
      </c>
      <c r="R45" s="23" t="str">
        <f aca="true">INDIRECT("ECSEARRAY!$D"&amp;($J45+541))</f>
        <v>F25</v>
      </c>
      <c r="S45" s="23"/>
      <c r="T45" s="23" t="n">
        <f aca="true">INDIRECT("ECSEARRAY!$F"&amp;($J45+1))</f>
        <v>0</v>
      </c>
      <c r="U45" s="23" t="n">
        <f aca="true">INDIRECT("ECSEARRAY!$G"&amp;($J45+1))</f>
        <v>70</v>
      </c>
      <c r="V45" s="23" t="n">
        <f aca="true">INDIRECT("ECSEARRAY!$F"&amp;($J45+181))</f>
        <v>1</v>
      </c>
      <c r="W45" s="23" t="n">
        <f aca="true">INDIRECT("ECSEARRAY!$G"&amp;($J45+181))</f>
        <v>53</v>
      </c>
      <c r="X45" s="23" t="n">
        <f aca="true">INDIRECT("ECSEARRAY!$F"&amp;($J45+361))</f>
        <v>3</v>
      </c>
      <c r="Y45" s="23" t="n">
        <f aca="true">INDIRECT("ECSEARRAY!$G"&amp;($J45+361))</f>
        <v>34</v>
      </c>
      <c r="Z45" s="23" t="n">
        <f aca="true">INDIRECT("ECSEARRAY!$F"&amp;($J45+541))</f>
        <v>5</v>
      </c>
      <c r="AA45" s="23" t="n">
        <f aca="true">INDIRECT("ECSEARRAY!$G"&amp;($J45+541))</f>
        <v>22</v>
      </c>
    </row>
    <row r="46" customFormat="false" ht="26.25" hidden="false" customHeight="false" outlineLevel="0" collapsed="false">
      <c r="A46" s="24" t="n">
        <v>45</v>
      </c>
      <c r="B46" s="24" t="s">
        <v>220</v>
      </c>
      <c r="C46" s="24" t="n">
        <f aca="true">INDIRECT("Baseboard!$C"&amp;($A46+193))</f>
        <v>4</v>
      </c>
      <c r="D46" s="24" t="n">
        <f aca="true">INDIRECT("Baseboard!$D"&amp;($A46+193))</f>
        <v>1</v>
      </c>
      <c r="E46" s="24" t="n">
        <f aca="true">INDIRECT("Baseboard!$E"&amp;($A46+193))</f>
        <v>11</v>
      </c>
      <c r="F46" s="24" t="str">
        <f aca="true">INDIRECT("FEB!$D"&amp;(40*($D46-1)+$E46+1))</f>
        <v>in11</v>
      </c>
      <c r="G46" s="24" t="n">
        <f aca="true">INDIRECT("FEB!$E"&amp;(40*($D46-1)+$E46+1))</f>
        <v>1</v>
      </c>
      <c r="H46" s="24" t="n">
        <f aca="true">INDIRECT("FEB!$F"&amp;(40*($D46-1)+$E46+1))</f>
        <v>5</v>
      </c>
      <c r="I46" s="24" t="n">
        <f aca="true">INDIRECT("FEB!$A"&amp;(40*($D46-1)+$E46+1))</f>
        <v>14</v>
      </c>
      <c r="J46" s="24" t="n">
        <f aca="true">INDIRECT("BackBoard!$C"&amp;(100*($C46-1)+$I46+1))</f>
        <v>151</v>
      </c>
      <c r="K46" s="24" t="n">
        <f aca="true">INDIRECT("ECSEARRAY!$C"&amp;($J46+1))</f>
        <v>0</v>
      </c>
      <c r="L46" s="24" t="str">
        <f aca="true">INDIRECT("ECSEARRAY!$D"&amp;($J46+1))</f>
        <v>P20</v>
      </c>
      <c r="M46" s="24" t="n">
        <f aca="true">INDIRECT("ECSEARRAY!$C"&amp;($J46+181))</f>
        <v>0</v>
      </c>
      <c r="N46" s="24" t="str">
        <f aca="true">INDIRECT("ECSEARRAY!$D"&amp;($J46+181))</f>
        <v>E13</v>
      </c>
      <c r="O46" s="24" t="n">
        <f aca="true">INDIRECT("ECSEARRAY!$C"&amp;($J46+361))</f>
        <v>1</v>
      </c>
      <c r="P46" s="24" t="str">
        <f aca="true">INDIRECT("ECSEARRAY!$D"&amp;($J46+361))</f>
        <v>E23</v>
      </c>
      <c r="Q46" s="24" t="n">
        <f aca="true">INDIRECT("ECSEARRAY!$C"&amp;($J46+541))</f>
        <v>2</v>
      </c>
      <c r="R46" s="24" t="str">
        <f aca="true">INDIRECT("ECSEARRAY!$D"&amp;($J46+541))</f>
        <v>M19</v>
      </c>
      <c r="S46" s="24"/>
      <c r="T46" s="24" t="n">
        <f aca="true">INDIRECT("ECSEARRAY!$F"&amp;($J46+1))</f>
        <v>0</v>
      </c>
      <c r="U46" s="24" t="n">
        <f aca="true">INDIRECT("ECSEARRAY!$G"&amp;($J46+1))</f>
        <v>82</v>
      </c>
      <c r="V46" s="24" t="n">
        <f aca="true">INDIRECT("ECSEARRAY!$F"&amp;($J46+181))</f>
        <v>1</v>
      </c>
      <c r="W46" s="24" t="n">
        <f aca="true">INDIRECT("ECSEARRAY!$G"&amp;($J46+181))</f>
        <v>64</v>
      </c>
      <c r="X46" s="24" t="n">
        <f aca="true">INDIRECT("ECSEARRAY!$F"&amp;($J46+361))</f>
        <v>3</v>
      </c>
      <c r="Y46" s="24" t="n">
        <f aca="true">INDIRECT("ECSEARRAY!$G"&amp;($J46+361))</f>
        <v>60</v>
      </c>
      <c r="Z46" s="24" t="n">
        <f aca="true">INDIRECT("ECSEARRAY!$F"&amp;($J46+541))</f>
        <v>4</v>
      </c>
      <c r="AA46" s="24" t="n">
        <f aca="true">INDIRECT("ECSEARRAY!$G"&amp;($J46+541))</f>
        <v>56</v>
      </c>
    </row>
    <row r="47" customFormat="false" ht="26.25" hidden="false" customHeight="false" outlineLevel="0" collapsed="false">
      <c r="A47" s="24" t="n">
        <v>46</v>
      </c>
      <c r="B47" s="24" t="s">
        <v>220</v>
      </c>
      <c r="C47" s="24" t="n">
        <f aca="true">INDIRECT("Baseboard!$C"&amp;($A47+193))</f>
        <v>4</v>
      </c>
      <c r="D47" s="24" t="n">
        <f aca="true">INDIRECT("Baseboard!$D"&amp;($A47+193))</f>
        <v>1</v>
      </c>
      <c r="E47" s="24" t="n">
        <f aca="true">INDIRECT("Baseboard!$E"&amp;($A47+193))</f>
        <v>9</v>
      </c>
      <c r="F47" s="24" t="str">
        <f aca="true">INDIRECT("FEB!$D"&amp;(40*($D47-1)+$E47+1))</f>
        <v>in9</v>
      </c>
      <c r="G47" s="24" t="n">
        <f aca="true">INDIRECT("FEB!$E"&amp;(40*($D47-1)+$E47+1))</f>
        <v>1</v>
      </c>
      <c r="H47" s="24" t="n">
        <f aca="true">INDIRECT("FEB!$F"&amp;(40*($D47-1)+$E47+1))</f>
        <v>4</v>
      </c>
      <c r="I47" s="24" t="n">
        <f aca="true">INDIRECT("FEB!$A"&amp;(40*($D47-1)+$E47+1))</f>
        <v>12</v>
      </c>
      <c r="J47" s="24" t="n">
        <f aca="true">INDIRECT("BackBoard!$C"&amp;(100*($C47-1)+$I47+1))</f>
        <v>157</v>
      </c>
      <c r="K47" s="24" t="n">
        <f aca="true">INDIRECT("ECSEARRAY!$C"&amp;($J47+1))</f>
        <v>0</v>
      </c>
      <c r="L47" s="24" t="str">
        <f aca="true">INDIRECT("ECSEARRAY!$D"&amp;($J47+1))</f>
        <v>R20</v>
      </c>
      <c r="M47" s="24" t="n">
        <f aca="true">INDIRECT("ECSEARRAY!$C"&amp;($J47+181))</f>
        <v>0</v>
      </c>
      <c r="N47" s="24" t="str">
        <f aca="true">INDIRECT("ECSEARRAY!$D"&amp;($J47+181))</f>
        <v>F13</v>
      </c>
      <c r="O47" s="24" t="n">
        <f aca="true">INDIRECT("ECSEARRAY!$C"&amp;($J47+361))</f>
        <v>1</v>
      </c>
      <c r="P47" s="24" t="str">
        <f aca="true">INDIRECT("ECSEARRAY!$D"&amp;($J47+361))</f>
        <v>F22</v>
      </c>
      <c r="Q47" s="24" t="n">
        <f aca="true">INDIRECT("ECSEARRAY!$C"&amp;($J47+541))</f>
        <v>2</v>
      </c>
      <c r="R47" s="24" t="str">
        <f aca="true">INDIRECT("ECSEARRAY!$D"&amp;($J47+541))</f>
        <v>N18</v>
      </c>
      <c r="S47" s="24"/>
      <c r="T47" s="24" t="n">
        <f aca="true">INDIRECT("ECSEARRAY!$F"&amp;($J47+1))</f>
        <v>0</v>
      </c>
      <c r="U47" s="24" t="n">
        <f aca="true">INDIRECT("ECSEARRAY!$G"&amp;($J47+1))</f>
        <v>68</v>
      </c>
      <c r="V47" s="24" t="n">
        <f aca="true">INDIRECT("ECSEARRAY!$F"&amp;($J47+181))</f>
        <v>1</v>
      </c>
      <c r="W47" s="24" t="n">
        <f aca="true">INDIRECT("ECSEARRAY!$G"&amp;($J47+181))</f>
        <v>69</v>
      </c>
      <c r="X47" s="24" t="n">
        <f aca="true">INDIRECT("ECSEARRAY!$F"&amp;($J47+361))</f>
        <v>3</v>
      </c>
      <c r="Y47" s="24" t="n">
        <f aca="true">INDIRECT("ECSEARRAY!$G"&amp;($J47+361))</f>
        <v>85</v>
      </c>
      <c r="Z47" s="24" t="n">
        <f aca="true">INDIRECT("ECSEARRAY!$F"&amp;($J47+541))</f>
        <v>4</v>
      </c>
      <c r="AA47" s="24" t="n">
        <f aca="true">INDIRECT("ECSEARRAY!$G"&amp;($J47+541))</f>
        <v>57</v>
      </c>
    </row>
    <row r="48" customFormat="false" ht="26.25" hidden="false" customHeight="false" outlineLevel="0" collapsed="false">
      <c r="A48" s="24" t="n">
        <v>47</v>
      </c>
      <c r="B48" s="24" t="s">
        <v>220</v>
      </c>
      <c r="C48" s="24" t="n">
        <f aca="true">INDIRECT("Baseboard!$C"&amp;($A48+193))</f>
        <v>4</v>
      </c>
      <c r="D48" s="24" t="n">
        <f aca="true">INDIRECT("Baseboard!$D"&amp;($A48+193))</f>
        <v>1</v>
      </c>
      <c r="E48" s="24" t="n">
        <f aca="true">INDIRECT("Baseboard!$E"&amp;($A48+193))</f>
        <v>12</v>
      </c>
      <c r="F48" s="24" t="str">
        <f aca="true">INDIRECT("FEB!$D"&amp;(40*($D48-1)+$E48+1))</f>
        <v>in10</v>
      </c>
      <c r="G48" s="24" t="n">
        <f aca="true">INDIRECT("FEB!$E"&amp;(40*($D48-1)+$E48+1))</f>
        <v>0</v>
      </c>
      <c r="H48" s="24" t="n">
        <f aca="true">INDIRECT("FEB!$F"&amp;(40*($D48-1)+$E48+1))</f>
        <v>2</v>
      </c>
      <c r="I48" s="24" t="n">
        <f aca="true">INDIRECT("FEB!$A"&amp;(40*($D48-1)+$E48+1))</f>
        <v>13</v>
      </c>
      <c r="J48" s="24" t="n">
        <f aca="true">INDIRECT("BackBoard!$C"&amp;(100*($C48-1)+$I48+1))</f>
        <v>152</v>
      </c>
      <c r="K48" s="24" t="n">
        <f aca="true">INDIRECT("ECSEARRAY!$C"&amp;($J48+1))</f>
        <v>0</v>
      </c>
      <c r="L48" s="24" t="str">
        <f aca="true">INDIRECT("ECSEARRAY!$D"&amp;($J48+1))</f>
        <v>P21</v>
      </c>
      <c r="M48" s="24" t="n">
        <f aca="true">INDIRECT("ECSEARRAY!$C"&amp;($J48+181))</f>
        <v>0</v>
      </c>
      <c r="N48" s="24" t="str">
        <f aca="true">INDIRECT("ECSEARRAY!$D"&amp;($J48+181))</f>
        <v>D13</v>
      </c>
      <c r="O48" s="24" t="n">
        <f aca="true">INDIRECT("ECSEARRAY!$C"&amp;($J48+361))</f>
        <v>1</v>
      </c>
      <c r="P48" s="24" t="str">
        <f aca="true">INDIRECT("ECSEARRAY!$D"&amp;($J48+361))</f>
        <v>E22</v>
      </c>
      <c r="Q48" s="24" t="n">
        <f aca="true">INDIRECT("ECSEARRAY!$C"&amp;($J48+541))</f>
        <v>2</v>
      </c>
      <c r="R48" s="24" t="str">
        <f aca="true">INDIRECT("ECSEARRAY!$D"&amp;($J48+541))</f>
        <v>M20</v>
      </c>
      <c r="S48" s="24"/>
      <c r="T48" s="24" t="n">
        <f aca="true">INDIRECT("ECSEARRAY!$F"&amp;($J48+1))</f>
        <v>0</v>
      </c>
      <c r="U48" s="24" t="n">
        <f aca="true">INDIRECT("ECSEARRAY!$G"&amp;($J48+1))</f>
        <v>74</v>
      </c>
      <c r="V48" s="24" t="n">
        <f aca="true">INDIRECT("ECSEARRAY!$F"&amp;($J48+181))</f>
        <v>1</v>
      </c>
      <c r="W48" s="24" t="n">
        <f aca="true">INDIRECT("ECSEARRAY!$G"&amp;($J48+181))</f>
        <v>65</v>
      </c>
      <c r="X48" s="24" t="n">
        <f aca="true">INDIRECT("ECSEARRAY!$F"&amp;($J48+361))</f>
        <v>2</v>
      </c>
      <c r="Y48" s="24" t="n">
        <f aca="true">INDIRECT("ECSEARRAY!$G"&amp;($J48+361))</f>
        <v>51</v>
      </c>
      <c r="Z48" s="24" t="n">
        <f aca="true">INDIRECT("ECSEARRAY!$F"&amp;($J48+541))</f>
        <v>5</v>
      </c>
      <c r="AA48" s="24" t="n">
        <f aca="true">INDIRECT("ECSEARRAY!$G"&amp;($J48+541))</f>
        <v>0</v>
      </c>
    </row>
    <row r="49" customFormat="false" ht="26.25" hidden="false" customHeight="false" outlineLevel="0" collapsed="false">
      <c r="A49" s="24" t="n">
        <v>48</v>
      </c>
      <c r="B49" s="24" t="s">
        <v>220</v>
      </c>
      <c r="C49" s="24" t="n">
        <f aca="true">INDIRECT("Baseboard!$C"&amp;($A49+193))</f>
        <v>4</v>
      </c>
      <c r="D49" s="24" t="n">
        <f aca="true">INDIRECT("Baseboard!$D"&amp;($A49+193))</f>
        <v>1</v>
      </c>
      <c r="E49" s="24" t="n">
        <f aca="true">INDIRECT("Baseboard!$E"&amp;($A49+193))</f>
        <v>10</v>
      </c>
      <c r="F49" s="24" t="str">
        <f aca="true">INDIRECT("FEB!$D"&amp;(40*($D49-1)+$E49+1))</f>
        <v>in8</v>
      </c>
      <c r="G49" s="24" t="n">
        <f aca="true">INDIRECT("FEB!$E"&amp;(40*($D49-1)+$E49+1))</f>
        <v>0</v>
      </c>
      <c r="H49" s="24" t="n">
        <f aca="true">INDIRECT("FEB!$F"&amp;(40*($D49-1)+$E49+1))</f>
        <v>3</v>
      </c>
      <c r="I49" s="24" t="n">
        <f aca="true">INDIRECT("FEB!$A"&amp;(40*($D49-1)+$E49+1))</f>
        <v>11</v>
      </c>
      <c r="J49" s="24" t="n">
        <f aca="true">INDIRECT("BackBoard!$C"&amp;(100*($C49-1)+$I49+1))</f>
        <v>158</v>
      </c>
      <c r="K49" s="24" t="n">
        <f aca="true">INDIRECT("ECSEARRAY!$C"&amp;($J49+1))</f>
        <v>0</v>
      </c>
      <c r="L49" s="24" t="str">
        <f aca="true">INDIRECT("ECSEARRAY!$D"&amp;($J49+1))</f>
        <v>R21</v>
      </c>
      <c r="M49" s="24" t="n">
        <f aca="true">INDIRECT("ECSEARRAY!$C"&amp;($J49+181))</f>
        <v>0</v>
      </c>
      <c r="N49" s="24" t="str">
        <f aca="true">INDIRECT("ECSEARRAY!$D"&amp;($J49+181))</f>
        <v>F12</v>
      </c>
      <c r="O49" s="24" t="n">
        <f aca="true">INDIRECT("ECSEARRAY!$C"&amp;($J49+361))</f>
        <v>1</v>
      </c>
      <c r="P49" s="24" t="str">
        <f aca="true">INDIRECT("ECSEARRAY!$D"&amp;($J49+361))</f>
        <v>K17</v>
      </c>
      <c r="Q49" s="24" t="n">
        <f aca="true">INDIRECT("ECSEARRAY!$C"&amp;($J49+541))</f>
        <v>2</v>
      </c>
      <c r="R49" s="24" t="str">
        <f aca="true">INDIRECT("ECSEARRAY!$D"&amp;($J49+541))</f>
        <v>N19</v>
      </c>
      <c r="S49" s="24"/>
      <c r="T49" s="24" t="n">
        <f aca="true">INDIRECT("ECSEARRAY!$F"&amp;($J49+1))</f>
        <v>0</v>
      </c>
      <c r="U49" s="24" t="n">
        <f aca="true">INDIRECT("ECSEARRAY!$G"&amp;($J49+1))</f>
        <v>75</v>
      </c>
      <c r="V49" s="24" t="n">
        <f aca="true">INDIRECT("ECSEARRAY!$F"&amp;($J49+181))</f>
        <v>1</v>
      </c>
      <c r="W49" s="24" t="n">
        <f aca="true">INDIRECT("ECSEARRAY!$G"&amp;($J49+181))</f>
        <v>67</v>
      </c>
      <c r="X49" s="24" t="n">
        <f aca="true">INDIRECT("ECSEARRAY!$F"&amp;($J49+361))</f>
        <v>2</v>
      </c>
      <c r="Y49" s="24" t="n">
        <f aca="true">INDIRECT("ECSEARRAY!$G"&amp;($J49+361))</f>
        <v>6</v>
      </c>
      <c r="Z49" s="24" t="n">
        <f aca="true">INDIRECT("ECSEARRAY!$F"&amp;($J49+541))</f>
        <v>5</v>
      </c>
      <c r="AA49" s="24" t="n">
        <f aca="true">INDIRECT("ECSEARRAY!$G"&amp;($J49+541))</f>
        <v>1</v>
      </c>
    </row>
    <row r="50" customFormat="false" ht="26.25" hidden="false" customHeight="false" outlineLevel="0" collapsed="false">
      <c r="A50" s="23" t="n">
        <v>49</v>
      </c>
      <c r="B50" s="23" t="s">
        <v>220</v>
      </c>
      <c r="C50" s="23" t="n">
        <f aca="true">INDIRECT("Baseboard!$C"&amp;($A50+193))</f>
        <v>3</v>
      </c>
      <c r="D50" s="23" t="n">
        <f aca="true">INDIRECT("Baseboard!$D"&amp;($A50+193))</f>
        <v>1</v>
      </c>
      <c r="E50" s="23" t="n">
        <f aca="true">INDIRECT("Baseboard!$E"&amp;($A50+193))</f>
        <v>5</v>
      </c>
      <c r="F50" s="23" t="str">
        <f aca="true">INDIRECT("FEB!$D"&amp;(40*($D50-1)+$E50+1))</f>
        <v>in5</v>
      </c>
      <c r="G50" s="23" t="n">
        <f aca="true">INDIRECT("FEB!$E"&amp;(40*($D50-1)+$E50+1))</f>
        <v>1</v>
      </c>
      <c r="H50" s="23" t="n">
        <f aca="true">INDIRECT("FEB!$F"&amp;(40*($D50-1)+$E50+1))</f>
        <v>2</v>
      </c>
      <c r="I50" s="23" t="n">
        <f aca="true">INDIRECT("FEB!$A"&amp;(40*($D50-1)+$E50+1))</f>
        <v>8</v>
      </c>
      <c r="J50" s="23" t="n">
        <f aca="true">INDIRECT("BackBoard!$C"&amp;(100*($C50-1)+$I50+1))</f>
        <v>173</v>
      </c>
      <c r="K50" s="23" t="n">
        <f aca="true">INDIRECT("ECSEARRAY!$C"&amp;($J50+1))</f>
        <v>0</v>
      </c>
      <c r="L50" s="23" t="str">
        <f aca="true">INDIRECT("ECSEARRAY!$D"&amp;($J50+1))</f>
        <v>U20</v>
      </c>
      <c r="M50" s="23" t="n">
        <f aca="true">INDIRECT("ECSEARRAY!$C"&amp;($J50+181))</f>
        <v>0</v>
      </c>
      <c r="N50" s="23" t="str">
        <f aca="true">INDIRECT("ECSEARRAY!$D"&amp;($J50+181))</f>
        <v>B15</v>
      </c>
      <c r="O50" s="23" t="n">
        <f aca="true">INDIRECT("ECSEARRAY!$C"&amp;($J50+361))</f>
        <v>1</v>
      </c>
      <c r="P50" s="23" t="str">
        <f aca="true">INDIRECT("ECSEARRAY!$D"&amp;($J50+361))</f>
        <v>A23</v>
      </c>
      <c r="Q50" s="23" t="n">
        <f aca="true">INDIRECT("ECSEARRAY!$C"&amp;($J50+541))</f>
        <v>2</v>
      </c>
      <c r="R50" s="23" t="str">
        <f aca="true">INDIRECT("ECSEARRAY!$D"&amp;($J50+541))</f>
        <v>J25</v>
      </c>
      <c r="S50" s="23"/>
      <c r="T50" s="23" t="n">
        <f aca="true">INDIRECT("ECSEARRAY!$F"&amp;($J50+1))</f>
        <v>0</v>
      </c>
      <c r="U50" s="23" t="n">
        <f aca="true">INDIRECT("ECSEARRAY!$G"&amp;($J50+1))</f>
        <v>64</v>
      </c>
      <c r="V50" s="23" t="n">
        <f aca="true">INDIRECT("ECSEARRAY!$F"&amp;($J50+181))</f>
        <v>1</v>
      </c>
      <c r="W50" s="23" t="n">
        <f aca="true">INDIRECT("ECSEARRAY!$G"&amp;($J50+181))</f>
        <v>47</v>
      </c>
      <c r="X50" s="23" t="n">
        <f aca="true">INDIRECT("ECSEARRAY!$F"&amp;($J50+361))</f>
        <v>3</v>
      </c>
      <c r="Y50" s="23" t="n">
        <f aca="true">INDIRECT("ECSEARRAY!$G"&amp;($J50+361))</f>
        <v>40</v>
      </c>
      <c r="Z50" s="23" t="n">
        <f aca="true">INDIRECT("ECSEARRAY!$F"&amp;($J50+541))</f>
        <v>5</v>
      </c>
      <c r="AA50" s="23" t="n">
        <f aca="true">INDIRECT("ECSEARRAY!$G"&amp;($J50+541))</f>
        <v>28</v>
      </c>
    </row>
    <row r="51" customFormat="false" ht="26.25" hidden="false" customHeight="false" outlineLevel="0" collapsed="false">
      <c r="A51" s="23" t="n">
        <v>50</v>
      </c>
      <c r="B51" s="23" t="s">
        <v>220</v>
      </c>
      <c r="C51" s="23" t="n">
        <f aca="true">INDIRECT("Baseboard!$C"&amp;($A51+193))</f>
        <v>3</v>
      </c>
      <c r="D51" s="23" t="n">
        <f aca="true">INDIRECT("Baseboard!$D"&amp;($A51+193))</f>
        <v>1</v>
      </c>
      <c r="E51" s="23" t="n">
        <f aca="true">INDIRECT("Baseboard!$E"&amp;($A51+193))</f>
        <v>7</v>
      </c>
      <c r="F51" s="23" t="str">
        <f aca="true">INDIRECT("FEB!$D"&amp;(40*($D51-1)+$E51+1))</f>
        <v>in7</v>
      </c>
      <c r="G51" s="23" t="n">
        <f aca="true">INDIRECT("FEB!$E"&amp;(40*($D51-1)+$E51+1))</f>
        <v>1</v>
      </c>
      <c r="H51" s="23" t="n">
        <f aca="true">INDIRECT("FEB!$F"&amp;(40*($D51-1)+$E51+1))</f>
        <v>3</v>
      </c>
      <c r="I51" s="23" t="n">
        <f aca="true">INDIRECT("FEB!$A"&amp;(40*($D51-1)+$E51+1))</f>
        <v>10</v>
      </c>
      <c r="J51" s="23" t="n">
        <f aca="true">INDIRECT("BackBoard!$C"&amp;(100*($C51-1)+$I51+1))</f>
        <v>167</v>
      </c>
      <c r="K51" s="23" t="n">
        <f aca="true">INDIRECT("ECSEARRAY!$C"&amp;($J51+1))</f>
        <v>0</v>
      </c>
      <c r="L51" s="23" t="str">
        <f aca="true">INDIRECT("ECSEARRAY!$D"&amp;($J51+1))</f>
        <v>T22</v>
      </c>
      <c r="M51" s="23" t="n">
        <f aca="true">INDIRECT("ECSEARRAY!$C"&amp;($J51+181))</f>
        <v>0</v>
      </c>
      <c r="N51" s="23" t="str">
        <f aca="true">INDIRECT("ECSEARRAY!$D"&amp;($J51+181))</f>
        <v>A14</v>
      </c>
      <c r="O51" s="23" t="n">
        <f aca="true">INDIRECT("ECSEARRAY!$C"&amp;($J51+361))</f>
        <v>1</v>
      </c>
      <c r="P51" s="23" t="str">
        <f aca="true">INDIRECT("ECSEARRAY!$D"&amp;($J51+361))</f>
        <v>B22</v>
      </c>
      <c r="Q51" s="23" t="n">
        <f aca="true">INDIRECT("ECSEARRAY!$C"&amp;($J51+541))</f>
        <v>2</v>
      </c>
      <c r="R51" s="23" t="str">
        <f aca="true">INDIRECT("ECSEARRAY!$D"&amp;($J51+541))</f>
        <v>H23</v>
      </c>
      <c r="S51" s="23"/>
      <c r="T51" s="23" t="n">
        <f aca="true">INDIRECT("ECSEARRAY!$F"&amp;($J51+1))</f>
        <v>0</v>
      </c>
      <c r="U51" s="23" t="n">
        <f aca="true">INDIRECT("ECSEARRAY!$G"&amp;($J51+1))</f>
        <v>67</v>
      </c>
      <c r="V51" s="23" t="n">
        <f aca="true">INDIRECT("ECSEARRAY!$F"&amp;($J51+181))</f>
        <v>1</v>
      </c>
      <c r="W51" s="23" t="n">
        <f aca="true">INDIRECT("ECSEARRAY!$G"&amp;($J51+181))</f>
        <v>50</v>
      </c>
      <c r="X51" s="23" t="n">
        <f aca="true">INDIRECT("ECSEARRAY!$F"&amp;($J51+361))</f>
        <v>3</v>
      </c>
      <c r="Y51" s="23" t="n">
        <f aca="true">INDIRECT("ECSEARRAY!$G"&amp;($J51+361))</f>
        <v>43</v>
      </c>
      <c r="Z51" s="23" t="n">
        <f aca="true">INDIRECT("ECSEARRAY!$F"&amp;($J51+541))</f>
        <v>5</v>
      </c>
      <c r="AA51" s="23" t="n">
        <f aca="true">INDIRECT("ECSEARRAY!$G"&amp;($J51+541))</f>
        <v>26</v>
      </c>
    </row>
    <row r="52" customFormat="false" ht="26.25" hidden="false" customHeight="false" outlineLevel="0" collapsed="false">
      <c r="A52" s="23" t="n">
        <v>51</v>
      </c>
      <c r="B52" s="23" t="s">
        <v>220</v>
      </c>
      <c r="C52" s="23" t="n">
        <f aca="true">INDIRECT("Baseboard!$C"&amp;($A52+193))</f>
        <v>3</v>
      </c>
      <c r="D52" s="23" t="n">
        <f aca="true">INDIRECT("Baseboard!$D"&amp;($A52+193))</f>
        <v>1</v>
      </c>
      <c r="E52" s="23" t="n">
        <f aca="true">INDIRECT("Baseboard!$E"&amp;($A52+193))</f>
        <v>6</v>
      </c>
      <c r="F52" s="23" t="str">
        <f aca="true">INDIRECT("FEB!$D"&amp;(40*($D52-1)+$E52+1))</f>
        <v>in4</v>
      </c>
      <c r="G52" s="23" t="n">
        <f aca="true">INDIRECT("FEB!$E"&amp;(40*($D52-1)+$E52+1))</f>
        <v>0</v>
      </c>
      <c r="H52" s="23" t="n">
        <f aca="true">INDIRECT("FEB!$F"&amp;(40*($D52-1)+$E52+1))</f>
        <v>5</v>
      </c>
      <c r="I52" s="23" t="n">
        <f aca="true">INDIRECT("FEB!$A"&amp;(40*($D52-1)+$E52+1))</f>
        <v>7</v>
      </c>
      <c r="J52" s="23" t="n">
        <f aca="true">INDIRECT("BackBoard!$C"&amp;(100*($C52-1)+$I52+1))</f>
        <v>174</v>
      </c>
      <c r="K52" s="23" t="n">
        <f aca="true">INDIRECT("ECSEARRAY!$C"&amp;($J52+1))</f>
        <v>0</v>
      </c>
      <c r="L52" s="23" t="str">
        <f aca="true">INDIRECT("ECSEARRAY!$D"&amp;($J52+1))</f>
        <v>T20</v>
      </c>
      <c r="M52" s="23" t="n">
        <f aca="true">INDIRECT("ECSEARRAY!$C"&amp;($J52+181))</f>
        <v>0</v>
      </c>
      <c r="N52" s="23" t="str">
        <f aca="true">INDIRECT("ECSEARRAY!$D"&amp;($J52+181))</f>
        <v>B14</v>
      </c>
      <c r="O52" s="23" t="n">
        <f aca="true">INDIRECT("ECSEARRAY!$C"&amp;($J52+361))</f>
        <v>1</v>
      </c>
      <c r="P52" s="23" t="str">
        <f aca="true">INDIRECT("ECSEARRAY!$D"&amp;($J52+361))</f>
        <v>C22</v>
      </c>
      <c r="Q52" s="23" t="n">
        <f aca="true">INDIRECT("ECSEARRAY!$C"&amp;($J52+541))</f>
        <v>2</v>
      </c>
      <c r="R52" s="23" t="str">
        <f aca="true">INDIRECT("ECSEARRAY!$D"&amp;($J52+541))</f>
        <v>J26</v>
      </c>
      <c r="S52" s="23"/>
      <c r="T52" s="23" t="n">
        <f aca="true">INDIRECT("ECSEARRAY!$F"&amp;($J52+1))</f>
        <v>0</v>
      </c>
      <c r="U52" s="23" t="n">
        <f aca="true">INDIRECT("ECSEARRAY!$G"&amp;($J52+1))</f>
        <v>69</v>
      </c>
      <c r="V52" s="23" t="n">
        <f aca="true">INDIRECT("ECSEARRAY!$F"&amp;($J52+181))</f>
        <v>1</v>
      </c>
      <c r="W52" s="23" t="n">
        <f aca="true">INDIRECT("ECSEARRAY!$G"&amp;($J52+181))</f>
        <v>51</v>
      </c>
      <c r="X52" s="23" t="n">
        <f aca="true">INDIRECT("ECSEARRAY!$F"&amp;($J52+361))</f>
        <v>3</v>
      </c>
      <c r="Y52" s="23" t="n">
        <f aca="true">INDIRECT("ECSEARRAY!$G"&amp;($J52+361))</f>
        <v>35</v>
      </c>
      <c r="Z52" s="23" t="n">
        <f aca="true">INDIRECT("ECSEARRAY!$F"&amp;($J52+541))</f>
        <v>5</v>
      </c>
      <c r="AA52" s="23" t="n">
        <f aca="true">INDIRECT("ECSEARRAY!$G"&amp;($J52+541))</f>
        <v>24</v>
      </c>
    </row>
    <row r="53" customFormat="false" ht="26.25" hidden="false" customHeight="false" outlineLevel="0" collapsed="false">
      <c r="A53" s="23" t="n">
        <v>52</v>
      </c>
      <c r="B53" s="23" t="s">
        <v>220</v>
      </c>
      <c r="C53" s="23" t="n">
        <f aca="true">INDIRECT("Baseboard!$C"&amp;($A53+193))</f>
        <v>3</v>
      </c>
      <c r="D53" s="23" t="n">
        <f aca="true">INDIRECT("Baseboard!$D"&amp;($A53+193))</f>
        <v>1</v>
      </c>
      <c r="E53" s="23" t="n">
        <f aca="true">INDIRECT("Baseboard!$E"&amp;($A53+193))</f>
        <v>8</v>
      </c>
      <c r="F53" s="23" t="str">
        <f aca="true">INDIRECT("FEB!$D"&amp;(40*($D53-1)+$E53+1))</f>
        <v>in6</v>
      </c>
      <c r="G53" s="23" t="n">
        <f aca="true">INDIRECT("FEB!$E"&amp;(40*($D53-1)+$E53+1))</f>
        <v>0</v>
      </c>
      <c r="H53" s="23" t="n">
        <f aca="true">INDIRECT("FEB!$F"&amp;(40*($D53-1)+$E53+1))</f>
        <v>4</v>
      </c>
      <c r="I53" s="23" t="n">
        <f aca="true">INDIRECT("FEB!$A"&amp;(40*($D53-1)+$E53+1))</f>
        <v>9</v>
      </c>
      <c r="J53" s="23" t="n">
        <f aca="true">INDIRECT("BackBoard!$C"&amp;(100*($C53-1)+$I53+1))</f>
        <v>168</v>
      </c>
      <c r="K53" s="23" t="n">
        <f aca="true">INDIRECT("ECSEARRAY!$C"&amp;($J53+1))</f>
        <v>0</v>
      </c>
      <c r="L53" s="23" t="str">
        <f aca="true">INDIRECT("ECSEARRAY!$D"&amp;($J53+1))</f>
        <v>R22</v>
      </c>
      <c r="M53" s="23" t="n">
        <f aca="true">INDIRECT("ECSEARRAY!$C"&amp;($J53+181))</f>
        <v>0</v>
      </c>
      <c r="N53" s="23" t="str">
        <f aca="true">INDIRECT("ECSEARRAY!$D"&amp;($J53+181))</f>
        <v>C14</v>
      </c>
      <c r="O53" s="23" t="n">
        <f aca="true">INDIRECT("ECSEARRAY!$C"&amp;($J53+361))</f>
        <v>1</v>
      </c>
      <c r="P53" s="23" t="str">
        <f aca="true">INDIRECT("ECSEARRAY!$D"&amp;($J53+361))</f>
        <v>A22</v>
      </c>
      <c r="Q53" s="23" t="n">
        <f aca="true">INDIRECT("ECSEARRAY!$C"&amp;($J53+541))</f>
        <v>2</v>
      </c>
      <c r="R53" s="23" t="str">
        <f aca="true">INDIRECT("ECSEARRAY!$D"&amp;($J53+541))</f>
        <v>H24</v>
      </c>
      <c r="S53" s="23"/>
      <c r="T53" s="23" t="n">
        <f aca="true">INDIRECT("ECSEARRAY!$F"&amp;($J53+1))</f>
        <v>0</v>
      </c>
      <c r="U53" s="23" t="n">
        <f aca="true">INDIRECT("ECSEARRAY!$G"&amp;($J53+1))</f>
        <v>73</v>
      </c>
      <c r="V53" s="23" t="n">
        <f aca="true">INDIRECT("ECSEARRAY!$F"&amp;($J53+181))</f>
        <v>1</v>
      </c>
      <c r="W53" s="23" t="n">
        <f aca="true">INDIRECT("ECSEARRAY!$G"&amp;($J53+181))</f>
        <v>55</v>
      </c>
      <c r="X53" s="23" t="n">
        <f aca="true">INDIRECT("ECSEARRAY!$F"&amp;($J53+361))</f>
        <v>3</v>
      </c>
      <c r="Y53" s="23" t="n">
        <f aca="true">INDIRECT("ECSEARRAY!$G"&amp;($J53+361))</f>
        <v>42</v>
      </c>
      <c r="Z53" s="23" t="n">
        <f aca="true">INDIRECT("ECSEARRAY!$F"&amp;($J53+541))</f>
        <v>5</v>
      </c>
      <c r="AA53" s="23" t="n">
        <f aca="true">INDIRECT("ECSEARRAY!$G"&amp;($J53+541))</f>
        <v>27</v>
      </c>
    </row>
    <row r="54" customFormat="false" ht="26.25" hidden="false" customHeight="false" outlineLevel="0" collapsed="false">
      <c r="A54" s="24" t="n">
        <v>53</v>
      </c>
      <c r="B54" s="24" t="s">
        <v>220</v>
      </c>
      <c r="C54" s="24" t="n">
        <f aca="true">INDIRECT("Baseboard!$C"&amp;($A54+193))</f>
        <v>4</v>
      </c>
      <c r="D54" s="24" t="n">
        <f aca="true">INDIRECT("Baseboard!$D"&amp;($A54+193))</f>
        <v>1</v>
      </c>
      <c r="E54" s="24" t="n">
        <f aca="true">INDIRECT("Baseboard!$E"&amp;($A54+193))</f>
        <v>7</v>
      </c>
      <c r="F54" s="24" t="str">
        <f aca="true">INDIRECT("FEB!$D"&amp;(40*($D54-1)+$E54+1))</f>
        <v>in7</v>
      </c>
      <c r="G54" s="24" t="n">
        <f aca="true">INDIRECT("FEB!$E"&amp;(40*($D54-1)+$E54+1))</f>
        <v>1</v>
      </c>
      <c r="H54" s="24" t="n">
        <f aca="true">INDIRECT("FEB!$F"&amp;(40*($D54-1)+$E54+1))</f>
        <v>3</v>
      </c>
      <c r="I54" s="24" t="n">
        <f aca="true">INDIRECT("FEB!$A"&amp;(40*($D54-1)+$E54+1))</f>
        <v>10</v>
      </c>
      <c r="J54" s="24" t="n">
        <f aca="true">INDIRECT("BackBoard!$C"&amp;(100*($C54-1)+$I54+1))</f>
        <v>163</v>
      </c>
      <c r="K54" s="24" t="n">
        <f aca="true">INDIRECT("ECSEARRAY!$C"&amp;($J54+1))</f>
        <v>0</v>
      </c>
      <c r="L54" s="24" t="str">
        <f aca="true">INDIRECT("ECSEARRAY!$D"&amp;($J54+1))</f>
        <v>N17</v>
      </c>
      <c r="M54" s="24" t="n">
        <f aca="true">INDIRECT("ECSEARRAY!$C"&amp;($J54+181))</f>
        <v>0</v>
      </c>
      <c r="N54" s="24" t="str">
        <f aca="true">INDIRECT("ECSEARRAY!$D"&amp;($J54+181))</f>
        <v>F17</v>
      </c>
      <c r="O54" s="24" t="n">
        <f aca="true">INDIRECT("ECSEARRAY!$C"&amp;($J54+361))</f>
        <v>1</v>
      </c>
      <c r="P54" s="24" t="str">
        <f aca="true">INDIRECT("ECSEARRAY!$D"&amp;($J54+361))</f>
        <v>F17</v>
      </c>
      <c r="Q54" s="24" t="n">
        <f aca="true">INDIRECT("ECSEARRAY!$C"&amp;($J54+541))</f>
        <v>2</v>
      </c>
      <c r="R54" s="24" t="str">
        <f aca="true">INDIRECT("ECSEARRAY!$D"&amp;($J54+541))</f>
        <v>F17</v>
      </c>
      <c r="S54" s="24"/>
      <c r="T54" s="24" t="n">
        <f aca="true">INDIRECT("ECSEARRAY!$F"&amp;($J54+1))</f>
        <v>0</v>
      </c>
      <c r="U54" s="24" t="n">
        <f aca="true">INDIRECT("ECSEARRAY!$G"&amp;($J54+1))</f>
        <v>60</v>
      </c>
      <c r="V54" s="24" t="n">
        <f aca="true">INDIRECT("ECSEARRAY!$F"&amp;($J54+181))</f>
        <v>0</v>
      </c>
      <c r="W54" s="24" t="n">
        <f aca="true">INDIRECT("ECSEARRAY!$G"&amp;($J54+181))</f>
        <v>27</v>
      </c>
      <c r="X54" s="24" t="n">
        <f aca="true">INDIRECT("ECSEARRAY!$F"&amp;($J54+361))</f>
        <v>2</v>
      </c>
      <c r="Y54" s="24" t="n">
        <f aca="true">INDIRECT("ECSEARRAY!$G"&amp;($J54+361))</f>
        <v>27</v>
      </c>
      <c r="Z54" s="24" t="n">
        <f aca="true">INDIRECT("ECSEARRAY!$F"&amp;($J54+541))</f>
        <v>4</v>
      </c>
      <c r="AA54" s="24" t="n">
        <f aca="true">INDIRECT("ECSEARRAY!$G"&amp;($J54+541))</f>
        <v>27</v>
      </c>
    </row>
    <row r="55" customFormat="false" ht="26.25" hidden="false" customHeight="false" outlineLevel="0" collapsed="false">
      <c r="A55" s="24" t="n">
        <v>54</v>
      </c>
      <c r="B55" s="24" t="s">
        <v>220</v>
      </c>
      <c r="C55" s="24" t="n">
        <f aca="true">INDIRECT("Baseboard!$C"&amp;($A55+193))</f>
        <v>4</v>
      </c>
      <c r="D55" s="24" t="n">
        <f aca="true">INDIRECT("Baseboard!$D"&amp;($A55+193))</f>
        <v>1</v>
      </c>
      <c r="E55" s="24" t="n">
        <f aca="true">INDIRECT("Baseboard!$E"&amp;($A55+193))</f>
        <v>5</v>
      </c>
      <c r="F55" s="24" t="str">
        <f aca="true">INDIRECT("FEB!$D"&amp;(40*($D55-1)+$E55+1))</f>
        <v>in5</v>
      </c>
      <c r="G55" s="24" t="n">
        <f aca="true">INDIRECT("FEB!$E"&amp;(40*($D55-1)+$E55+1))</f>
        <v>1</v>
      </c>
      <c r="H55" s="24" t="n">
        <f aca="true">INDIRECT("FEB!$F"&amp;(40*($D55-1)+$E55+1))</f>
        <v>2</v>
      </c>
      <c r="I55" s="24" t="n">
        <f aca="true">INDIRECT("FEB!$A"&amp;(40*($D55-1)+$E55+1))</f>
        <v>8</v>
      </c>
      <c r="J55" s="24" t="n">
        <f aca="true">INDIRECT("BackBoard!$C"&amp;(100*($C55-1)+$I55+1))</f>
        <v>169</v>
      </c>
      <c r="K55" s="24" t="n">
        <f aca="true">INDIRECT("ECSEARRAY!$C"&amp;($J55+1))</f>
        <v>0</v>
      </c>
      <c r="L55" s="24" t="str">
        <f aca="true">INDIRECT("ECSEARRAY!$D"&amp;($J55+1))</f>
        <v>R17</v>
      </c>
      <c r="M55" s="24" t="n">
        <f aca="true">INDIRECT("ECSEARRAY!$C"&amp;($J55+181))</f>
        <v>0</v>
      </c>
      <c r="N55" s="24" t="str">
        <f aca="true">INDIRECT("ECSEARRAY!$D"&amp;($J55+181))</f>
        <v>H18</v>
      </c>
      <c r="O55" s="24" t="n">
        <f aca="true">INDIRECT("ECSEARRAY!$C"&amp;($J55+361))</f>
        <v>1</v>
      </c>
      <c r="P55" s="24" t="str">
        <f aca="true">INDIRECT("ECSEARRAY!$D"&amp;($J55+361))</f>
        <v>H18</v>
      </c>
      <c r="Q55" s="24" t="n">
        <f aca="true">INDIRECT("ECSEARRAY!$C"&amp;($J55+541))</f>
        <v>2</v>
      </c>
      <c r="R55" s="24" t="str">
        <f aca="true">INDIRECT("ECSEARRAY!$D"&amp;($J55+541))</f>
        <v>H18</v>
      </c>
      <c r="S55" s="24"/>
      <c r="T55" s="24" t="n">
        <f aca="true">INDIRECT("ECSEARRAY!$F"&amp;($J55+1))</f>
        <v>0</v>
      </c>
      <c r="U55" s="24" t="n">
        <f aca="true">INDIRECT("ECSEARRAY!$G"&amp;($J55+1))</f>
        <v>58</v>
      </c>
      <c r="V55" s="24" t="n">
        <f aca="true">INDIRECT("ECSEARRAY!$F"&amp;($J55+181))</f>
        <v>0</v>
      </c>
      <c r="W55" s="24" t="n">
        <f aca="true">INDIRECT("ECSEARRAY!$G"&amp;($J55+181))</f>
        <v>22</v>
      </c>
      <c r="X55" s="24" t="n">
        <f aca="true">INDIRECT("ECSEARRAY!$F"&amp;($J55+361))</f>
        <v>2</v>
      </c>
      <c r="Y55" s="24" t="n">
        <f aca="true">INDIRECT("ECSEARRAY!$G"&amp;($J55+361))</f>
        <v>22</v>
      </c>
      <c r="Z55" s="24" t="n">
        <f aca="true">INDIRECT("ECSEARRAY!$F"&amp;($J55+541))</f>
        <v>4</v>
      </c>
      <c r="AA55" s="24" t="n">
        <f aca="true">INDIRECT("ECSEARRAY!$G"&amp;($J55+541))</f>
        <v>22</v>
      </c>
    </row>
    <row r="56" customFormat="false" ht="26.25" hidden="false" customHeight="false" outlineLevel="0" collapsed="false">
      <c r="A56" s="24" t="n">
        <v>55</v>
      </c>
      <c r="B56" s="24" t="s">
        <v>220</v>
      </c>
      <c r="C56" s="24" t="n">
        <f aca="true">INDIRECT("Baseboard!$C"&amp;($A56+193))</f>
        <v>4</v>
      </c>
      <c r="D56" s="24" t="n">
        <f aca="true">INDIRECT("Baseboard!$D"&amp;($A56+193))</f>
        <v>1</v>
      </c>
      <c r="E56" s="24" t="n">
        <f aca="true">INDIRECT("Baseboard!$E"&amp;($A56+193))</f>
        <v>8</v>
      </c>
      <c r="F56" s="24" t="str">
        <f aca="true">INDIRECT("FEB!$D"&amp;(40*($D56-1)+$E56+1))</f>
        <v>in6</v>
      </c>
      <c r="G56" s="24" t="n">
        <f aca="true">INDIRECT("FEB!$E"&amp;(40*($D56-1)+$E56+1))</f>
        <v>0</v>
      </c>
      <c r="H56" s="24" t="n">
        <f aca="true">INDIRECT("FEB!$F"&amp;(40*($D56-1)+$E56+1))</f>
        <v>4</v>
      </c>
      <c r="I56" s="24" t="n">
        <f aca="true">INDIRECT("FEB!$A"&amp;(40*($D56-1)+$E56+1))</f>
        <v>9</v>
      </c>
      <c r="J56" s="24" t="n">
        <f aca="true">INDIRECT("BackBoard!$C"&amp;(100*($C56-1)+$I56+1))</f>
        <v>164</v>
      </c>
      <c r="K56" s="24" t="n">
        <f aca="true">INDIRECT("ECSEARRAY!$C"&amp;($J56+1))</f>
        <v>0</v>
      </c>
      <c r="L56" s="24" t="str">
        <f aca="true">INDIRECT("ECSEARRAY!$D"&amp;($J56+1))</f>
        <v>P19</v>
      </c>
      <c r="M56" s="24" t="n">
        <f aca="true">INDIRECT("ECSEARRAY!$C"&amp;($J56+181))</f>
        <v>0</v>
      </c>
      <c r="N56" s="24" t="str">
        <f aca="true">INDIRECT("ECSEARRAY!$D"&amp;($J56+181))</f>
        <v>G15</v>
      </c>
      <c r="O56" s="24" t="n">
        <f aca="true">INDIRECT("ECSEARRAY!$C"&amp;($J56+361))</f>
        <v>1</v>
      </c>
      <c r="P56" s="24" t="str">
        <f aca="true">INDIRECT("ECSEARRAY!$D"&amp;($J56+361))</f>
        <v>G15</v>
      </c>
      <c r="Q56" s="24" t="n">
        <f aca="true">INDIRECT("ECSEARRAY!$C"&amp;($J56+541))</f>
        <v>2</v>
      </c>
      <c r="R56" s="24" t="str">
        <f aca="true">INDIRECT("ECSEARRAY!$D"&amp;($J56+541))</f>
        <v>G15</v>
      </c>
      <c r="S56" s="24"/>
      <c r="T56" s="24" t="n">
        <f aca="true">INDIRECT("ECSEARRAY!$F"&amp;($J56+1))</f>
        <v>0</v>
      </c>
      <c r="U56" s="24" t="n">
        <f aca="true">INDIRECT("ECSEARRAY!$G"&amp;($J56+1))</f>
        <v>83</v>
      </c>
      <c r="V56" s="24" t="n">
        <f aca="true">INDIRECT("ECSEARRAY!$F"&amp;($J56+181))</f>
        <v>0</v>
      </c>
      <c r="W56" s="24" t="n">
        <f aca="true">INDIRECT("ECSEARRAY!$G"&amp;($J56+181))</f>
        <v>35</v>
      </c>
      <c r="X56" s="24" t="n">
        <f aca="true">INDIRECT("ECSEARRAY!$F"&amp;($J56+361))</f>
        <v>2</v>
      </c>
      <c r="Y56" s="24" t="n">
        <f aca="true">INDIRECT("ECSEARRAY!$G"&amp;($J56+361))</f>
        <v>35</v>
      </c>
      <c r="Z56" s="24" t="n">
        <f aca="true">INDIRECT("ECSEARRAY!$F"&amp;($J56+541))</f>
        <v>4</v>
      </c>
      <c r="AA56" s="24" t="n">
        <f aca="true">INDIRECT("ECSEARRAY!$G"&amp;($J56+541))</f>
        <v>35</v>
      </c>
    </row>
    <row r="57" customFormat="false" ht="26.25" hidden="false" customHeight="false" outlineLevel="0" collapsed="false">
      <c r="A57" s="24" t="n">
        <v>56</v>
      </c>
      <c r="B57" s="24" t="s">
        <v>220</v>
      </c>
      <c r="C57" s="24" t="n">
        <f aca="true">INDIRECT("Baseboard!$C"&amp;($A57+193))</f>
        <v>4</v>
      </c>
      <c r="D57" s="24" t="n">
        <f aca="true">INDIRECT("Baseboard!$D"&amp;($A57+193))</f>
        <v>1</v>
      </c>
      <c r="E57" s="24" t="n">
        <f aca="true">INDIRECT("Baseboard!$E"&amp;($A57+193))</f>
        <v>6</v>
      </c>
      <c r="F57" s="24" t="str">
        <f aca="true">INDIRECT("FEB!$D"&amp;(40*($D57-1)+$E57+1))</f>
        <v>in4</v>
      </c>
      <c r="G57" s="24" t="n">
        <f aca="true">INDIRECT("FEB!$E"&amp;(40*($D57-1)+$E57+1))</f>
        <v>0</v>
      </c>
      <c r="H57" s="24" t="n">
        <f aca="true">INDIRECT("FEB!$F"&amp;(40*($D57-1)+$E57+1))</f>
        <v>5</v>
      </c>
      <c r="I57" s="24" t="n">
        <f aca="true">INDIRECT("FEB!$A"&amp;(40*($D57-1)+$E57+1))</f>
        <v>7</v>
      </c>
      <c r="J57" s="24" t="n">
        <f aca="true">INDIRECT("BackBoard!$C"&amp;(100*($C57-1)+$I57+1))</f>
        <v>170</v>
      </c>
      <c r="K57" s="24" t="n">
        <f aca="true">INDIRECT("ECSEARRAY!$C"&amp;($J57+1))</f>
        <v>0</v>
      </c>
      <c r="L57" s="24" t="str">
        <f aca="true">INDIRECT("ECSEARRAY!$D"&amp;($J57+1))</f>
        <v>P18</v>
      </c>
      <c r="M57" s="24" t="n">
        <f aca="true">INDIRECT("ECSEARRAY!$C"&amp;($J57+181))</f>
        <v>0</v>
      </c>
      <c r="N57" s="24" t="str">
        <f aca="true">INDIRECT("ECSEARRAY!$D"&amp;($J57+181))</f>
        <v>G16</v>
      </c>
      <c r="O57" s="24" t="n">
        <f aca="true">INDIRECT("ECSEARRAY!$C"&amp;($J57+361))</f>
        <v>1</v>
      </c>
      <c r="P57" s="24" t="str">
        <f aca="true">INDIRECT("ECSEARRAY!$D"&amp;($J57+361))</f>
        <v>G16</v>
      </c>
      <c r="Q57" s="24" t="n">
        <f aca="true">INDIRECT("ECSEARRAY!$C"&amp;($J57+541))</f>
        <v>2</v>
      </c>
      <c r="R57" s="24" t="str">
        <f aca="true">INDIRECT("ECSEARRAY!$D"&amp;($J57+541))</f>
        <v>G16</v>
      </c>
      <c r="S57" s="24"/>
      <c r="T57" s="24" t="n">
        <f aca="true">INDIRECT("ECSEARRAY!$F"&amp;($J57+1))</f>
        <v>0</v>
      </c>
      <c r="U57" s="24" t="n">
        <f aca="true">INDIRECT("ECSEARRAY!$G"&amp;($J57+1))</f>
        <v>52</v>
      </c>
      <c r="V57" s="24" t="n">
        <f aca="true">INDIRECT("ECSEARRAY!$F"&amp;($J57+181))</f>
        <v>0</v>
      </c>
      <c r="W57" s="24" t="n">
        <f aca="true">INDIRECT("ECSEARRAY!$G"&amp;($J57+181))</f>
        <v>36</v>
      </c>
      <c r="X57" s="24" t="n">
        <f aca="true">INDIRECT("ECSEARRAY!$F"&amp;($J57+361))</f>
        <v>2</v>
      </c>
      <c r="Y57" s="24" t="n">
        <f aca="true">INDIRECT("ECSEARRAY!$G"&amp;($J57+361))</f>
        <v>36</v>
      </c>
      <c r="Z57" s="24" t="n">
        <f aca="true">INDIRECT("ECSEARRAY!$F"&amp;($J57+541))</f>
        <v>4</v>
      </c>
      <c r="AA57" s="24" t="n">
        <f aca="true">INDIRECT("ECSEARRAY!$G"&amp;($J57+541))</f>
        <v>36</v>
      </c>
    </row>
    <row r="58" customFormat="false" ht="26.25" hidden="false" customHeight="false" outlineLevel="0" collapsed="false">
      <c r="A58" s="23" t="n">
        <v>57</v>
      </c>
      <c r="B58" s="23" t="s">
        <v>220</v>
      </c>
      <c r="C58" s="23" t="n">
        <f aca="true">INDIRECT("Baseboard!$C"&amp;($A58+193))</f>
        <v>3</v>
      </c>
      <c r="D58" s="23" t="n">
        <f aca="true">INDIRECT("Baseboard!$D"&amp;($A58+193))</f>
        <v>1</v>
      </c>
      <c r="E58" s="23" t="n">
        <f aca="true">INDIRECT("Baseboard!$E"&amp;($A58+193))</f>
        <v>1</v>
      </c>
      <c r="F58" s="23" t="str">
        <f aca="true">INDIRECT("FEB!$D"&amp;(40*($D58-1)+$E58+1))</f>
        <v>in1</v>
      </c>
      <c r="G58" s="23" t="n">
        <f aca="true">INDIRECT("FEB!$E"&amp;(40*($D58-1)+$E58+1))</f>
        <v>1</v>
      </c>
      <c r="H58" s="23" t="n">
        <f aca="true">INDIRECT("FEB!$F"&amp;(40*($D58-1)+$E58+1))</f>
        <v>0</v>
      </c>
      <c r="I58" s="23" t="n">
        <f aca="true">INDIRECT("FEB!$A"&amp;(40*($D58-1)+$E58+1))</f>
        <v>4</v>
      </c>
      <c r="J58" s="23" t="n">
        <f aca="true">INDIRECT("BackBoard!$C"&amp;(100*($C58-1)+$I58+1))</f>
        <v>178</v>
      </c>
      <c r="K58" s="23" t="n">
        <f aca="true">INDIRECT("ECSEARRAY!$C"&amp;($J58+1))</f>
        <v>0</v>
      </c>
      <c r="L58" s="23" t="str">
        <f aca="true">INDIRECT("ECSEARRAY!$D"&amp;($J58+1))</f>
        <v>U17</v>
      </c>
      <c r="M58" s="23" t="n">
        <f aca="true">INDIRECT("ECSEARRAY!$C"&amp;($J58+181))</f>
        <v>0</v>
      </c>
      <c r="N58" s="23" t="str">
        <f aca="true">INDIRECT("ECSEARRAY!$D"&amp;($J58+181))</f>
        <v>B16</v>
      </c>
      <c r="O58" s="23" t="n">
        <f aca="true">INDIRECT("ECSEARRAY!$C"&amp;($J58+361))</f>
        <v>1</v>
      </c>
      <c r="P58" s="23" t="str">
        <f aca="true">INDIRECT("ECSEARRAY!$D"&amp;($J58+361))</f>
        <v>B26</v>
      </c>
      <c r="Q58" s="23" t="n">
        <f aca="true">INDIRECT("ECSEARRAY!$C"&amp;($J58+541))</f>
        <v>2</v>
      </c>
      <c r="R58" s="23" t="str">
        <f aca="true">INDIRECT("ECSEARRAY!$D"&amp;($J58+541))</f>
        <v>L25</v>
      </c>
      <c r="S58" s="23"/>
      <c r="T58" s="23" t="n">
        <f aca="true">INDIRECT("ECSEARRAY!$F"&amp;($J58+1))</f>
        <v>0</v>
      </c>
      <c r="U58" s="23" t="n">
        <f aca="true">INDIRECT("ECSEARRAY!$G"&amp;($J58+1))</f>
        <v>55</v>
      </c>
      <c r="V58" s="23" t="n">
        <f aca="true">INDIRECT("ECSEARRAY!$F"&amp;($J58+181))</f>
        <v>0</v>
      </c>
      <c r="W58" s="23" t="n">
        <f aca="true">INDIRECT("ECSEARRAY!$G"&amp;($J58+181))</f>
        <v>48</v>
      </c>
      <c r="X58" s="23" t="n">
        <f aca="true">INDIRECT("ECSEARRAY!$F"&amp;($J58+361))</f>
        <v>3</v>
      </c>
      <c r="Y58" s="23" t="n">
        <f aca="true">INDIRECT("ECSEARRAY!$G"&amp;($J58+361))</f>
        <v>41</v>
      </c>
      <c r="Z58" s="23" t="n">
        <f aca="true">INDIRECT("ECSEARRAY!$F"&amp;($J58+541))</f>
        <v>5</v>
      </c>
      <c r="AA58" s="23" t="n">
        <f aca="true">INDIRECT("ECSEARRAY!$G"&amp;($J58+541))</f>
        <v>8</v>
      </c>
    </row>
    <row r="59" customFormat="false" ht="26.25" hidden="false" customHeight="false" outlineLevel="0" collapsed="false">
      <c r="A59" s="23" t="n">
        <v>58</v>
      </c>
      <c r="B59" s="23" t="s">
        <v>220</v>
      </c>
      <c r="C59" s="23" t="n">
        <f aca="true">INDIRECT("Baseboard!$C"&amp;($A59+193))</f>
        <v>3</v>
      </c>
      <c r="D59" s="23" t="n">
        <f aca="true">INDIRECT("Baseboard!$D"&amp;($A59+193))</f>
        <v>1</v>
      </c>
      <c r="E59" s="23" t="n">
        <f aca="true">INDIRECT("Baseboard!$E"&amp;($A59+193))</f>
        <v>3</v>
      </c>
      <c r="F59" s="23" t="str">
        <f aca="true">INDIRECT("FEB!$D"&amp;(40*($D59-1)+$E59+1))</f>
        <v>in3</v>
      </c>
      <c r="G59" s="23" t="n">
        <f aca="true">INDIRECT("FEB!$E"&amp;(40*($D59-1)+$E59+1))</f>
        <v>1</v>
      </c>
      <c r="H59" s="23" t="n">
        <f aca="true">INDIRECT("FEB!$F"&amp;(40*($D59-1)+$E59+1))</f>
        <v>1</v>
      </c>
      <c r="I59" s="23" t="n">
        <f aca="true">INDIRECT("FEB!$A"&amp;(40*($D59-1)+$E59+1))</f>
        <v>6</v>
      </c>
      <c r="J59" s="23" t="n">
        <f aca="true">INDIRECT("BackBoard!$C"&amp;(100*($C59-1)+$I59+1))</f>
        <v>179</v>
      </c>
      <c r="K59" s="23" t="n">
        <f aca="true">INDIRECT("ECSEARRAY!$C"&amp;($J59+1))</f>
        <v>0</v>
      </c>
      <c r="L59" s="23" t="str">
        <f aca="true">INDIRECT("ECSEARRAY!$D"&amp;($J59+1))</f>
        <v>T18</v>
      </c>
      <c r="M59" s="23" t="n">
        <f aca="true">INDIRECT("ECSEARRAY!$C"&amp;($J59+181))</f>
        <v>0</v>
      </c>
      <c r="N59" s="23" t="str">
        <f aca="true">INDIRECT("ECSEARRAY!$D"&amp;($J59+181))</f>
        <v>D15</v>
      </c>
      <c r="O59" s="23" t="n">
        <f aca="true">INDIRECT("ECSEARRAY!$C"&amp;($J59+361))</f>
        <v>1</v>
      </c>
      <c r="P59" s="23" t="str">
        <f aca="true">INDIRECT("ECSEARRAY!$D"&amp;($J59+361))</f>
        <v>B24</v>
      </c>
      <c r="Q59" s="23" t="n">
        <f aca="true">INDIRECT("ECSEARRAY!$C"&amp;($J59+541))</f>
        <v>2</v>
      </c>
      <c r="R59" s="23" t="str">
        <f aca="true">INDIRECT("ECSEARRAY!$D"&amp;($J59+541))</f>
        <v>K25</v>
      </c>
      <c r="S59" s="23"/>
      <c r="T59" s="23" t="n">
        <f aca="true">INDIRECT("ECSEARRAY!$F"&amp;($J59+1))</f>
        <v>0</v>
      </c>
      <c r="U59" s="23" t="n">
        <f aca="true">INDIRECT("ECSEARRAY!$G"&amp;($J59+1))</f>
        <v>63</v>
      </c>
      <c r="V59" s="23" t="n">
        <f aca="true">INDIRECT("ECSEARRAY!$F"&amp;($J59+181))</f>
        <v>0</v>
      </c>
      <c r="W59" s="23" t="n">
        <f aca="true">INDIRECT("ECSEARRAY!$G"&amp;($J59+181))</f>
        <v>39</v>
      </c>
      <c r="X59" s="23" t="n">
        <f aca="true">INDIRECT("ECSEARRAY!$F"&amp;($J59+361))</f>
        <v>2</v>
      </c>
      <c r="Y59" s="23" t="n">
        <f aca="true">INDIRECT("ECSEARRAY!$G"&amp;($J59+361))</f>
        <v>15</v>
      </c>
      <c r="Z59" s="23" t="n">
        <f aca="true">INDIRECT("ECSEARRAY!$F"&amp;($J59+541))</f>
        <v>5</v>
      </c>
      <c r="AA59" s="23" t="n">
        <f aca="true">INDIRECT("ECSEARRAY!$G"&amp;($J59+541))</f>
        <v>13</v>
      </c>
    </row>
    <row r="60" customFormat="false" ht="26.25" hidden="false" customHeight="false" outlineLevel="0" collapsed="false">
      <c r="A60" s="23" t="n">
        <v>59</v>
      </c>
      <c r="B60" s="23" t="s">
        <v>220</v>
      </c>
      <c r="C60" s="23" t="n">
        <f aca="true">INDIRECT("Baseboard!$C"&amp;($A60+193))</f>
        <v>3</v>
      </c>
      <c r="D60" s="23" t="n">
        <f aca="true">INDIRECT("Baseboard!$D"&amp;($A60+193))</f>
        <v>1</v>
      </c>
      <c r="E60" s="23" t="n">
        <f aca="true">INDIRECT("Baseboard!$E"&amp;($A60+193))</f>
        <v>2</v>
      </c>
      <c r="F60" s="23" t="str">
        <f aca="true">INDIRECT("FEB!$D"&amp;(40*($D60-1)+$E60+1))</f>
        <v>in0</v>
      </c>
      <c r="G60" s="23" t="n">
        <f aca="true">INDIRECT("FEB!$E"&amp;(40*($D60-1)+$E60+1))</f>
        <v>0</v>
      </c>
      <c r="H60" s="23" t="n">
        <f aca="true">INDIRECT("FEB!$F"&amp;(40*($D60-1)+$E60+1))</f>
        <v>7</v>
      </c>
      <c r="I60" s="23" t="n">
        <f aca="true">INDIRECT("FEB!$A"&amp;(40*($D60-1)+$E60+1))</f>
        <v>3</v>
      </c>
      <c r="J60" s="23" t="n">
        <f aca="true">INDIRECT("BackBoard!$C"&amp;(100*($C60-1)+$I60+1))</f>
        <v>172</v>
      </c>
      <c r="K60" s="23" t="n">
        <f aca="true">INDIRECT("ECSEARRAY!$C"&amp;($J60+1))</f>
        <v>0</v>
      </c>
      <c r="L60" s="23" t="str">
        <f aca="true">INDIRECT("ECSEARRAY!$D"&amp;($J60+1))</f>
        <v>T17</v>
      </c>
      <c r="M60" s="23" t="n">
        <f aca="true">INDIRECT("ECSEARRAY!$C"&amp;($J60+181))</f>
        <v>0</v>
      </c>
      <c r="N60" s="23" t="str">
        <f aca="true">INDIRECT("ECSEARRAY!$D"&amp;($J60+181))</f>
        <v>D16</v>
      </c>
      <c r="O60" s="23" t="n">
        <f aca="true">INDIRECT("ECSEARRAY!$C"&amp;($J60+361))</f>
        <v>1</v>
      </c>
      <c r="P60" s="23" t="str">
        <f aca="true">INDIRECT("ECSEARRAY!$D"&amp;($J60+361))</f>
        <v>C23</v>
      </c>
      <c r="Q60" s="23" t="n">
        <f aca="true">INDIRECT("ECSEARRAY!$C"&amp;($J60+541))</f>
        <v>2</v>
      </c>
      <c r="R60" s="23" t="str">
        <f aca="true">INDIRECT("ECSEARRAY!$D"&amp;($J60+541))</f>
        <v>K23</v>
      </c>
      <c r="S60" s="23"/>
      <c r="T60" s="23" t="n">
        <f aca="true">INDIRECT("ECSEARRAY!$F"&amp;($J60+1))</f>
        <v>0</v>
      </c>
      <c r="U60" s="23" t="n">
        <f aca="true">INDIRECT("ECSEARRAY!$G"&amp;($J60+1))</f>
        <v>54</v>
      </c>
      <c r="V60" s="23" t="n">
        <f aca="true">INDIRECT("ECSEARRAY!$F"&amp;($J60+181))</f>
        <v>0</v>
      </c>
      <c r="W60" s="23" t="n">
        <f aca="true">INDIRECT("ECSEARRAY!$G"&amp;($J60+181))</f>
        <v>38</v>
      </c>
      <c r="X60" s="23" t="n">
        <f aca="true">INDIRECT("ECSEARRAY!$F"&amp;($J60+361))</f>
        <v>2</v>
      </c>
      <c r="Y60" s="23" t="n">
        <f aca="true">INDIRECT("ECSEARRAY!$G"&amp;($J60+361))</f>
        <v>16</v>
      </c>
      <c r="Z60" s="23" t="n">
        <f aca="true">INDIRECT("ECSEARRAY!$F"&amp;($J60+541))</f>
        <v>5</v>
      </c>
      <c r="AA60" s="23" t="n">
        <f aca="true">INDIRECT("ECSEARRAY!$G"&amp;($J60+541))</f>
        <v>29</v>
      </c>
    </row>
    <row r="61" customFormat="false" ht="26.25" hidden="false" customHeight="false" outlineLevel="0" collapsed="false">
      <c r="A61" s="23" t="n">
        <v>60</v>
      </c>
      <c r="B61" s="23" t="s">
        <v>220</v>
      </c>
      <c r="C61" s="23" t="n">
        <f aca="true">INDIRECT("Baseboard!$C"&amp;($A61+193))</f>
        <v>3</v>
      </c>
      <c r="D61" s="23" t="n">
        <f aca="true">INDIRECT("Baseboard!$D"&amp;($A61+193))</f>
        <v>1</v>
      </c>
      <c r="E61" s="23" t="n">
        <f aca="true">INDIRECT("Baseboard!$E"&amp;($A61+193))</f>
        <v>4</v>
      </c>
      <c r="F61" s="23" t="str">
        <f aca="true">INDIRECT("FEB!$D"&amp;(40*($D61-1)+$E61+1))</f>
        <v>in2</v>
      </c>
      <c r="G61" s="23" t="n">
        <f aca="true">INDIRECT("FEB!$E"&amp;(40*($D61-1)+$E61+1))</f>
        <v>0</v>
      </c>
      <c r="H61" s="23" t="n">
        <f aca="true">INDIRECT("FEB!$F"&amp;(40*($D61-1)+$E61+1))</f>
        <v>6</v>
      </c>
      <c r="I61" s="23" t="n">
        <f aca="true">INDIRECT("FEB!$A"&amp;(40*($D61-1)+$E61+1))</f>
        <v>5</v>
      </c>
      <c r="J61" s="23" t="n">
        <f aca="true">INDIRECT("BackBoard!$C"&amp;(100*($C61-1)+$I61+1))</f>
        <v>180</v>
      </c>
      <c r="K61" s="23" t="n">
        <f aca="true">INDIRECT("ECSEARRAY!$C"&amp;($J61+1))</f>
        <v>0</v>
      </c>
      <c r="L61" s="23" t="str">
        <f aca="true">INDIRECT("ECSEARRAY!$D"&amp;($J61+1))</f>
        <v>T19</v>
      </c>
      <c r="M61" s="23" t="n">
        <f aca="true">INDIRECT("ECSEARRAY!$C"&amp;($J61+181))</f>
        <v>0</v>
      </c>
      <c r="N61" s="23" t="str">
        <f aca="true">INDIRECT("ECSEARRAY!$D"&amp;($J61+181))</f>
        <v>A15</v>
      </c>
      <c r="O61" s="23" t="n">
        <f aca="true">INDIRECT("ECSEARRAY!$C"&amp;($J61+361))</f>
        <v>1</v>
      </c>
      <c r="P61" s="23" t="str">
        <f aca="true">INDIRECT("ECSEARRAY!$D"&amp;($J61+361))</f>
        <v>A24</v>
      </c>
      <c r="Q61" s="23" t="n">
        <f aca="true">INDIRECT("ECSEARRAY!$C"&amp;($J61+541))</f>
        <v>2</v>
      </c>
      <c r="R61" s="23" t="str">
        <f aca="true">INDIRECT("ECSEARRAY!$D"&amp;($J61+541))</f>
        <v>K26</v>
      </c>
      <c r="S61" s="23"/>
      <c r="T61" s="23" t="n">
        <f aca="true">INDIRECT("ECSEARRAY!$F"&amp;($J61+1))</f>
        <v>0</v>
      </c>
      <c r="U61" s="23" t="n">
        <f aca="true">INDIRECT("ECSEARRAY!$G"&amp;($J61+1))</f>
        <v>62</v>
      </c>
      <c r="V61" s="23" t="n">
        <f aca="true">INDIRECT("ECSEARRAY!$F"&amp;($J61+181))</f>
        <v>1</v>
      </c>
      <c r="W61" s="23" t="n">
        <f aca="true">INDIRECT("ECSEARRAY!$G"&amp;($J61+181))</f>
        <v>46</v>
      </c>
      <c r="X61" s="23" t="n">
        <f aca="true">INDIRECT("ECSEARRAY!$F"&amp;($J61+361))</f>
        <v>3</v>
      </c>
      <c r="Y61" s="23" t="n">
        <f aca="true">INDIRECT("ECSEARRAY!$G"&amp;($J61+361))</f>
        <v>39</v>
      </c>
      <c r="Z61" s="23" t="n">
        <f aca="true">INDIRECT("ECSEARRAY!$F"&amp;($J61+541))</f>
        <v>5</v>
      </c>
      <c r="AA61" s="23" t="n">
        <f aca="true">INDIRECT("ECSEARRAY!$G"&amp;($J61+541))</f>
        <v>12</v>
      </c>
    </row>
    <row r="62" customFormat="false" ht="26.25" hidden="false" customHeight="false" outlineLevel="0" collapsed="false">
      <c r="A62" s="24" t="n">
        <v>61</v>
      </c>
      <c r="B62" s="24" t="s">
        <v>220</v>
      </c>
      <c r="C62" s="24" t="n">
        <f aca="true">INDIRECT("Baseboard!$C"&amp;($A62+193))</f>
        <v>4</v>
      </c>
      <c r="D62" s="24" t="n">
        <f aca="true">INDIRECT("Baseboard!$D"&amp;($A62+193))</f>
        <v>1</v>
      </c>
      <c r="E62" s="24" t="n">
        <f aca="true">INDIRECT("Baseboard!$E"&amp;($A62+193))</f>
        <v>3</v>
      </c>
      <c r="F62" s="24" t="str">
        <f aca="true">INDIRECT("FEB!$D"&amp;(40*($D62-1)+$E62+1))</f>
        <v>in3</v>
      </c>
      <c r="G62" s="24" t="n">
        <f aca="true">INDIRECT("FEB!$E"&amp;(40*($D62-1)+$E62+1))</f>
        <v>1</v>
      </c>
      <c r="H62" s="24" t="n">
        <f aca="true">INDIRECT("FEB!$F"&amp;(40*($D62-1)+$E62+1))</f>
        <v>1</v>
      </c>
      <c r="I62" s="24" t="n">
        <f aca="true">INDIRECT("FEB!$A"&amp;(40*($D62-1)+$E62+1))</f>
        <v>6</v>
      </c>
      <c r="J62" s="24" t="n">
        <f aca="true">INDIRECT("BackBoard!$C"&amp;(100*($C62-1)+$I62+1))</f>
        <v>175</v>
      </c>
      <c r="K62" s="24" t="n">
        <f aca="true">INDIRECT("ECSEARRAY!$C"&amp;($J62+1))</f>
        <v>0</v>
      </c>
      <c r="L62" s="24" t="str">
        <f aca="true">INDIRECT("ECSEARRAY!$D"&amp;($J62+1))</f>
        <v>P16</v>
      </c>
      <c r="M62" s="24" t="n">
        <f aca="true">INDIRECT("ECSEARRAY!$C"&amp;($J62+181))</f>
        <v>0</v>
      </c>
      <c r="N62" s="24" t="str">
        <f aca="true">INDIRECT("ECSEARRAY!$D"&amp;($J62+181))</f>
        <v>J15</v>
      </c>
      <c r="O62" s="24" t="n">
        <f aca="true">INDIRECT("ECSEARRAY!$C"&amp;($J62+361))</f>
        <v>1</v>
      </c>
      <c r="P62" s="24" t="str">
        <f aca="true">INDIRECT("ECSEARRAY!$D"&amp;($J62+361))</f>
        <v>J15</v>
      </c>
      <c r="Q62" s="24" t="n">
        <f aca="true">INDIRECT("ECSEARRAY!$C"&amp;($J62+541))</f>
        <v>2</v>
      </c>
      <c r="R62" s="24" t="str">
        <f aca="true">INDIRECT("ECSEARRAY!$D"&amp;($J62+541))</f>
        <v>J15</v>
      </c>
      <c r="S62" s="24"/>
      <c r="T62" s="24" t="n">
        <f aca="true">INDIRECT("ECSEARRAY!$F"&amp;($J62+1))</f>
        <v>0</v>
      </c>
      <c r="U62" s="24" t="n">
        <f aca="true">INDIRECT("ECSEARRAY!$G"&amp;($J62+1))</f>
        <v>61</v>
      </c>
      <c r="V62" s="24" t="n">
        <f aca="true">INDIRECT("ECSEARRAY!$F"&amp;($J62+181))</f>
        <v>0</v>
      </c>
      <c r="W62" s="24" t="n">
        <f aca="true">INDIRECT("ECSEARRAY!$G"&amp;($J62+181))</f>
        <v>33</v>
      </c>
      <c r="X62" s="24" t="n">
        <f aca="true">INDIRECT("ECSEARRAY!$F"&amp;($J62+361))</f>
        <v>2</v>
      </c>
      <c r="Y62" s="24" t="n">
        <f aca="true">INDIRECT("ECSEARRAY!$G"&amp;($J62+361))</f>
        <v>33</v>
      </c>
      <c r="Z62" s="24" t="n">
        <f aca="true">INDIRECT("ECSEARRAY!$F"&amp;($J62+541))</f>
        <v>4</v>
      </c>
      <c r="AA62" s="24" t="n">
        <f aca="true">INDIRECT("ECSEARRAY!$G"&amp;($J62+541))</f>
        <v>33</v>
      </c>
    </row>
    <row r="63" customFormat="false" ht="26.25" hidden="false" customHeight="false" outlineLevel="0" collapsed="false">
      <c r="A63" s="24" t="n">
        <v>62</v>
      </c>
      <c r="B63" s="24" t="s">
        <v>220</v>
      </c>
      <c r="C63" s="24" t="n">
        <f aca="true">INDIRECT("Baseboard!$C"&amp;($A63+193))</f>
        <v>4</v>
      </c>
      <c r="D63" s="24" t="n">
        <f aca="true">INDIRECT("Baseboard!$D"&amp;($A63+193))</f>
        <v>1</v>
      </c>
      <c r="E63" s="24" t="n">
        <f aca="true">INDIRECT("Baseboard!$E"&amp;($A63+193))</f>
        <v>1</v>
      </c>
      <c r="F63" s="24" t="str">
        <f aca="true">INDIRECT("FEB!$D"&amp;(40*($D63-1)+$E63+1))</f>
        <v>in1</v>
      </c>
      <c r="G63" s="24" t="n">
        <f aca="true">INDIRECT("FEB!$E"&amp;(40*($D63-1)+$E63+1))</f>
        <v>1</v>
      </c>
      <c r="H63" s="24" t="n">
        <f aca="true">INDIRECT("FEB!$F"&amp;(40*($D63-1)+$E63+1))</f>
        <v>0</v>
      </c>
      <c r="I63" s="24" t="n">
        <f aca="true">INDIRECT("FEB!$A"&amp;(40*($D63-1)+$E63+1))</f>
        <v>4</v>
      </c>
      <c r="J63" s="24" t="n">
        <f aca="true">INDIRECT("BackBoard!$C"&amp;(100*($C63-1)+$I63+1))</f>
        <v>177</v>
      </c>
      <c r="K63" s="24" t="n">
        <f aca="true">INDIRECT("ECSEARRAY!$C"&amp;($J63+1))</f>
        <v>0</v>
      </c>
      <c r="L63" s="24" t="str">
        <f aca="true">INDIRECT("ECSEARRAY!$D"&amp;($J63+1))</f>
        <v>R16</v>
      </c>
      <c r="M63" s="24" t="n">
        <f aca="true">INDIRECT("ECSEARRAY!$C"&amp;($J63+181))</f>
        <v>0</v>
      </c>
      <c r="N63" s="24" t="str">
        <f aca="true">INDIRECT("ECSEARRAY!$D"&amp;($J63+181))</f>
        <v>H17</v>
      </c>
      <c r="O63" s="24" t="n">
        <f aca="true">INDIRECT("ECSEARRAY!$C"&amp;($J63+361))</f>
        <v>1</v>
      </c>
      <c r="P63" s="24" t="str">
        <f aca="true">INDIRECT("ECSEARRAY!$D"&amp;($J63+361))</f>
        <v>H17</v>
      </c>
      <c r="Q63" s="24" t="n">
        <f aca="true">INDIRECT("ECSEARRAY!$C"&amp;($J63+541))</f>
        <v>2</v>
      </c>
      <c r="R63" s="24" t="str">
        <f aca="true">INDIRECT("ECSEARRAY!$D"&amp;($J63+541))</f>
        <v>H17</v>
      </c>
      <c r="S63" s="24"/>
      <c r="T63" s="24" t="n">
        <f aca="true">INDIRECT("ECSEARRAY!$F"&amp;($J63+1))</f>
        <v>0</v>
      </c>
      <c r="U63" s="24" t="n">
        <f aca="true">INDIRECT("ECSEARRAY!$G"&amp;($J63+1))</f>
        <v>59</v>
      </c>
      <c r="V63" s="24" t="n">
        <f aca="true">INDIRECT("ECSEARRAY!$F"&amp;($J63+181))</f>
        <v>0</v>
      </c>
      <c r="W63" s="24" t="n">
        <f aca="true">INDIRECT("ECSEARRAY!$G"&amp;($J63+181))</f>
        <v>23</v>
      </c>
      <c r="X63" s="24" t="n">
        <f aca="true">INDIRECT("ECSEARRAY!$F"&amp;($J63+361))</f>
        <v>2</v>
      </c>
      <c r="Y63" s="24" t="n">
        <f aca="true">INDIRECT("ECSEARRAY!$G"&amp;($J63+361))</f>
        <v>23</v>
      </c>
      <c r="Z63" s="24" t="n">
        <f aca="true">INDIRECT("ECSEARRAY!$F"&amp;($J63+541))</f>
        <v>4</v>
      </c>
      <c r="AA63" s="24" t="n">
        <f aca="true">INDIRECT("ECSEARRAY!$G"&amp;($J63+541))</f>
        <v>23</v>
      </c>
    </row>
    <row r="64" customFormat="false" ht="26.25" hidden="false" customHeight="false" outlineLevel="0" collapsed="false">
      <c r="A64" s="24" t="n">
        <v>63</v>
      </c>
      <c r="B64" s="24" t="s">
        <v>220</v>
      </c>
      <c r="C64" s="24" t="n">
        <f aca="true">INDIRECT("Baseboard!$C"&amp;($A64+193))</f>
        <v>4</v>
      </c>
      <c r="D64" s="24" t="n">
        <f aca="true">INDIRECT("Baseboard!$D"&amp;($A64+193))</f>
        <v>1</v>
      </c>
      <c r="E64" s="24" t="n">
        <f aca="true">INDIRECT("Baseboard!$E"&amp;($A64+193))</f>
        <v>4</v>
      </c>
      <c r="F64" s="24" t="str">
        <f aca="true">INDIRECT("FEB!$D"&amp;(40*($D64-1)+$E64+1))</f>
        <v>in2</v>
      </c>
      <c r="G64" s="24" t="n">
        <f aca="true">INDIRECT("FEB!$E"&amp;(40*($D64-1)+$E64+1))</f>
        <v>0</v>
      </c>
      <c r="H64" s="24" t="n">
        <f aca="true">INDIRECT("FEB!$F"&amp;(40*($D64-1)+$E64+1))</f>
        <v>6</v>
      </c>
      <c r="I64" s="24" t="n">
        <f aca="true">INDIRECT("FEB!$A"&amp;(40*($D64-1)+$E64+1))</f>
        <v>5</v>
      </c>
      <c r="J64" s="24" t="n">
        <f aca="true">INDIRECT("BackBoard!$C"&amp;(100*($C64-1)+$I64+1))</f>
        <v>176</v>
      </c>
      <c r="K64" s="24" t="n">
        <f aca="true">INDIRECT("ECSEARRAY!$C"&amp;($J64+1))</f>
        <v>0</v>
      </c>
      <c r="L64" s="24" t="str">
        <f aca="true">INDIRECT("ECSEARRAY!$D"&amp;($J64+1))</f>
        <v>N16</v>
      </c>
      <c r="M64" s="24" t="n">
        <f aca="true">INDIRECT("ECSEARRAY!$C"&amp;($J64+181))</f>
        <v>0</v>
      </c>
      <c r="N64" s="24" t="str">
        <f aca="true">INDIRECT("ECSEARRAY!$D"&amp;($J64+181))</f>
        <v>G21</v>
      </c>
      <c r="O64" s="24" t="n">
        <f aca="true">INDIRECT("ECSEARRAY!$C"&amp;($J64+361))</f>
        <v>1</v>
      </c>
      <c r="P64" s="24" t="str">
        <f aca="true">INDIRECT("ECSEARRAY!$D"&amp;($J64+361))</f>
        <v>G21</v>
      </c>
      <c r="Q64" s="24" t="n">
        <f aca="true">INDIRECT("ECSEARRAY!$C"&amp;($J64+541))</f>
        <v>2</v>
      </c>
      <c r="R64" s="24" t="str">
        <f aca="true">INDIRECT("ECSEARRAY!$D"&amp;($J64+541))</f>
        <v>G21</v>
      </c>
      <c r="S64" s="24"/>
      <c r="T64" s="24" t="n">
        <f aca="true">INDIRECT("ECSEARRAY!$F"&amp;($J64+1))</f>
        <v>1</v>
      </c>
      <c r="U64" s="24" t="n">
        <f aca="true">INDIRECT("ECSEARRAY!$G"&amp;($J64+1))</f>
        <v>14</v>
      </c>
      <c r="V64" s="24" t="n">
        <f aca="true">INDIRECT("ECSEARRAY!$F"&amp;($J64+181))</f>
        <v>1</v>
      </c>
      <c r="W64" s="24" t="n">
        <f aca="true">INDIRECT("ECSEARRAY!$G"&amp;($J64+181))</f>
        <v>82</v>
      </c>
      <c r="X64" s="24" t="n">
        <f aca="true">INDIRECT("ECSEARRAY!$F"&amp;($J64+361))</f>
        <v>3</v>
      </c>
      <c r="Y64" s="24" t="n">
        <f aca="true">INDIRECT("ECSEARRAY!$G"&amp;($J64+361))</f>
        <v>82</v>
      </c>
      <c r="Z64" s="24" t="n">
        <f aca="true">INDIRECT("ECSEARRAY!$F"&amp;($J64+541))</f>
        <v>5</v>
      </c>
      <c r="AA64" s="24" t="n">
        <f aca="true">INDIRECT("ECSEARRAY!$G"&amp;($J64+541))</f>
        <v>82</v>
      </c>
    </row>
    <row r="65" customFormat="false" ht="26.25" hidden="false" customHeight="false" outlineLevel="0" collapsed="false">
      <c r="A65" s="24" t="n">
        <v>64</v>
      </c>
      <c r="B65" s="24" t="s">
        <v>220</v>
      </c>
      <c r="C65" s="24" t="n">
        <f aca="true">INDIRECT("Baseboard!$C"&amp;($A65+193))</f>
        <v>4</v>
      </c>
      <c r="D65" s="24" t="n">
        <f aca="true">INDIRECT("Baseboard!$D"&amp;($A65+193))</f>
        <v>1</v>
      </c>
      <c r="E65" s="24" t="n">
        <f aca="true">INDIRECT("Baseboard!$E"&amp;($A65+193))</f>
        <v>2</v>
      </c>
      <c r="F65" s="24" t="str">
        <f aca="true">INDIRECT("FEB!$D"&amp;(40*($D65-1)+$E65+1))</f>
        <v>in0</v>
      </c>
      <c r="G65" s="24" t="n">
        <f aca="true">INDIRECT("FEB!$E"&amp;(40*($D65-1)+$E65+1))</f>
        <v>0</v>
      </c>
      <c r="H65" s="24" t="n">
        <f aca="true">INDIRECT("FEB!$F"&amp;(40*($D65-1)+$E65+1))</f>
        <v>7</v>
      </c>
      <c r="I65" s="24" t="n">
        <f aca="true">INDIRECT("FEB!$A"&amp;(40*($D65-1)+$E65+1))</f>
        <v>3</v>
      </c>
      <c r="J65" s="24" t="n">
        <f aca="true">INDIRECT("BackBoard!$C"&amp;(100*($C65-1)+$I65+1))</f>
        <v>171</v>
      </c>
      <c r="K65" s="24" t="n">
        <f aca="true">INDIRECT("ECSEARRAY!$C"&amp;($J65+1))</f>
        <v>0</v>
      </c>
      <c r="L65" s="24" t="str">
        <f aca="true">INDIRECT("ECSEARRAY!$D"&amp;($J65+1))</f>
        <v>R18</v>
      </c>
      <c r="M65" s="24" t="n">
        <f aca="true">INDIRECT("ECSEARRAY!$C"&amp;($J65+181))</f>
        <v>0</v>
      </c>
      <c r="N65" s="24" t="str">
        <f aca="true">INDIRECT("ECSEARRAY!$D"&amp;($J65+181))</f>
        <v>H16</v>
      </c>
      <c r="O65" s="24" t="n">
        <f aca="true">INDIRECT("ECSEARRAY!$C"&amp;($J65+361))</f>
        <v>1</v>
      </c>
      <c r="P65" s="24" t="str">
        <f aca="true">INDIRECT("ECSEARRAY!$D"&amp;($J65+361))</f>
        <v>H16</v>
      </c>
      <c r="Q65" s="24" t="n">
        <f aca="true">INDIRECT("ECSEARRAY!$C"&amp;($J65+541))</f>
        <v>2</v>
      </c>
      <c r="R65" s="24" t="str">
        <f aca="true">INDIRECT("ECSEARRAY!$D"&amp;($J65+541))</f>
        <v>H16</v>
      </c>
      <c r="S65" s="24"/>
      <c r="T65" s="24" t="n">
        <f aca="true">INDIRECT("ECSEARRAY!$F"&amp;($J65+1))</f>
        <v>0</v>
      </c>
      <c r="U65" s="24" t="n">
        <f aca="true">INDIRECT("ECSEARRAY!$G"&amp;($J65+1))</f>
        <v>53</v>
      </c>
      <c r="V65" s="24" t="n">
        <f aca="true">INDIRECT("ECSEARRAY!$F"&amp;($J65+181))</f>
        <v>0</v>
      </c>
      <c r="W65" s="24" t="n">
        <f aca="true">INDIRECT("ECSEARRAY!$G"&amp;($J65+181))</f>
        <v>37</v>
      </c>
      <c r="X65" s="24" t="n">
        <f aca="true">INDIRECT("ECSEARRAY!$F"&amp;($J65+361))</f>
        <v>2</v>
      </c>
      <c r="Y65" s="24" t="n">
        <f aca="true">INDIRECT("ECSEARRAY!$G"&amp;($J65+361))</f>
        <v>37</v>
      </c>
      <c r="Z65" s="24" t="n">
        <f aca="true">INDIRECT("ECSEARRAY!$F"&amp;($J65+541))</f>
        <v>4</v>
      </c>
      <c r="AA65" s="24" t="n">
        <f aca="true">INDIRECT("ECSEARRAY!$G"&amp;($J65+541))</f>
        <v>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65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49" activePane="bottomLeft" state="frozen"/>
      <selection pane="topLeft" activeCell="A1" activeCellId="0" sqref="A1"/>
      <selection pane="bottomLeft" activeCell="T1" activeCellId="0" sqref="T1"/>
    </sheetView>
  </sheetViews>
  <sheetFormatPr defaultColWidth="9.13671875" defaultRowHeight="26.25" zeroHeight="false" outlineLevelRow="0" outlineLevelCol="0"/>
  <cols>
    <col collapsed="false" customWidth="true" hidden="false" outlineLevel="0" max="3" min="1" style="1" width="11.57"/>
    <col collapsed="false" customWidth="true" hidden="false" outlineLevel="0" max="4" min="4" style="2" width="11.57"/>
    <col collapsed="false" customWidth="true" hidden="false" outlineLevel="0" max="10" min="5" style="1" width="11.57"/>
    <col collapsed="false" customWidth="true" hidden="false" outlineLevel="0" max="11" min="11" style="3" width="11.57"/>
    <col collapsed="false" customWidth="false" hidden="false" outlineLevel="0" max="1024" min="12" style="1" width="9.13"/>
  </cols>
  <sheetData>
    <row r="1" s="26" customFormat="true" ht="129.75" hidden="false" customHeight="true" outlineLevel="0" collapsed="false">
      <c r="A1" s="25" t="s">
        <v>1</v>
      </c>
      <c r="B1" s="25" t="s">
        <v>0</v>
      </c>
      <c r="C1" s="25" t="s">
        <v>359</v>
      </c>
      <c r="D1" s="25" t="s">
        <v>360</v>
      </c>
      <c r="E1" s="25" t="s">
        <v>361</v>
      </c>
      <c r="F1" s="25" t="s">
        <v>5</v>
      </c>
      <c r="G1" s="25" t="s">
        <v>6</v>
      </c>
      <c r="H1" s="25" t="s">
        <v>7</v>
      </c>
      <c r="I1" s="25" t="s">
        <v>362</v>
      </c>
      <c r="J1" s="25" t="s">
        <v>9</v>
      </c>
      <c r="K1" s="25" t="s">
        <v>363</v>
      </c>
      <c r="L1" s="25" t="s">
        <v>364</v>
      </c>
      <c r="M1" s="25" t="s">
        <v>365</v>
      </c>
      <c r="N1" s="25" t="s">
        <v>366</v>
      </c>
      <c r="O1" s="25" t="s">
        <v>367</v>
      </c>
      <c r="P1" s="25" t="s">
        <v>368</v>
      </c>
      <c r="Q1" s="25" t="s">
        <v>369</v>
      </c>
      <c r="R1" s="25" t="s">
        <v>370</v>
      </c>
      <c r="S1" s="25"/>
      <c r="T1" s="25" t="s">
        <v>371</v>
      </c>
      <c r="U1" s="25" t="s">
        <v>372</v>
      </c>
      <c r="V1" s="25" t="s">
        <v>373</v>
      </c>
      <c r="W1" s="25" t="s">
        <v>374</v>
      </c>
      <c r="X1" s="25" t="s">
        <v>375</v>
      </c>
      <c r="Y1" s="25" t="s">
        <v>376</v>
      </c>
      <c r="Z1" s="25" t="s">
        <v>377</v>
      </c>
      <c r="AA1" s="25" t="s">
        <v>378</v>
      </c>
      <c r="AB1" s="1"/>
    </row>
    <row r="2" customFormat="false" ht="26.25" hidden="false" customHeight="false" outlineLevel="0" collapsed="false">
      <c r="A2" s="10" t="n">
        <v>1</v>
      </c>
      <c r="B2" s="10" t="s">
        <v>380</v>
      </c>
      <c r="C2" s="10" t="n">
        <f aca="true">INDIRECT("BaseboardH!$C"&amp;($A2+1))</f>
        <v>1</v>
      </c>
      <c r="D2" s="10" t="n">
        <f aca="true">INDIRECT("BaseboardH!$D"&amp;($A2+1))</f>
        <v>2</v>
      </c>
      <c r="E2" s="10" t="n">
        <f aca="true">INDIRECT("BaseboardH!$E"&amp;($A2+1))</f>
        <v>2</v>
      </c>
      <c r="F2" s="10" t="str">
        <f aca="true">INDIRECT("FEB!$D"&amp;(40*($D2-1)+$E2+1))</f>
        <v>in63</v>
      </c>
      <c r="G2" s="10" t="n">
        <f aca="true">INDIRECT("FEB!$E"&amp;(40*($D2-1)+$E2+1))</f>
        <v>7</v>
      </c>
      <c r="H2" s="10" t="n">
        <f aca="true">INDIRECT("FEB!$F"&amp;(40*($D2-1)+$E2+1))</f>
        <v>7</v>
      </c>
      <c r="I2" s="10" t="n">
        <f aca="true">INDIRECT("FEB!$A"&amp;(40*($D2-1)+$E2+1))</f>
        <v>98</v>
      </c>
      <c r="J2" s="10" t="n">
        <f aca="true">INDIRECT("BackBoard!$C"&amp;(100*($C2-1)+$I2+1))</f>
        <v>177</v>
      </c>
      <c r="K2" s="10" t="n">
        <f aca="true">INDIRECT("ECSEARRAY!$C"&amp;($J2+1))</f>
        <v>0</v>
      </c>
      <c r="L2" s="10" t="str">
        <f aca="true">INDIRECT("ECSEARRAY!$D"&amp;($J2+1))</f>
        <v>R16</v>
      </c>
      <c r="M2" s="10" t="n">
        <f aca="true">INDIRECT("ECSEARRAY!$C"&amp;($J2+181))</f>
        <v>0</v>
      </c>
      <c r="N2" s="10" t="str">
        <f aca="true">INDIRECT("ECSEARRAY!$D"&amp;($J2+181))</f>
        <v>H17</v>
      </c>
      <c r="O2" s="10" t="n">
        <f aca="true">INDIRECT("ECSEARRAY!$C"&amp;($J2+361))</f>
        <v>1</v>
      </c>
      <c r="P2" s="10" t="str">
        <f aca="true">INDIRECT("ECSEARRAY!$D"&amp;($J2+361))</f>
        <v>H17</v>
      </c>
      <c r="Q2" s="10" t="n">
        <f aca="true">INDIRECT("ECSEARRAY!$C"&amp;($J2+541))</f>
        <v>2</v>
      </c>
      <c r="R2" s="10" t="str">
        <f aca="true">INDIRECT("ECSEARRAY!$D"&amp;($J2+541))</f>
        <v>H17</v>
      </c>
      <c r="S2" s="10"/>
      <c r="T2" s="10" t="n">
        <f aca="true">INDIRECT("ECSEARRAY!$F"&amp;($J2+1))</f>
        <v>0</v>
      </c>
      <c r="U2" s="10" t="n">
        <f aca="true">INDIRECT("ECSEARRAY!$G"&amp;($J2+1))</f>
        <v>59</v>
      </c>
      <c r="V2" s="10" t="n">
        <f aca="true">INDIRECT("ECSEARRAY!$F"&amp;($J2+181))</f>
        <v>0</v>
      </c>
      <c r="W2" s="10" t="n">
        <f aca="true">INDIRECT("ECSEARRAY!$G"&amp;($J2+181))</f>
        <v>23</v>
      </c>
      <c r="X2" s="10" t="n">
        <f aca="true">INDIRECT("ECSEARRAY!$F"&amp;($J2+361))</f>
        <v>2</v>
      </c>
      <c r="Y2" s="10" t="n">
        <f aca="true">INDIRECT("ECSEARRAY!$G"&amp;($J2+361))</f>
        <v>23</v>
      </c>
      <c r="Z2" s="10" t="n">
        <f aca="true">INDIRECT("ECSEARRAY!$F"&amp;($J2+541))</f>
        <v>4</v>
      </c>
      <c r="AA2" s="10" t="n">
        <f aca="true">INDIRECT("ECSEARRAY!$G"&amp;($J2+541))</f>
        <v>23</v>
      </c>
    </row>
    <row r="3" customFormat="false" ht="26.25" hidden="false" customHeight="false" outlineLevel="0" collapsed="false">
      <c r="A3" s="10" t="n">
        <v>2</v>
      </c>
      <c r="B3" s="10" t="s">
        <v>380</v>
      </c>
      <c r="C3" s="10" t="n">
        <f aca="true">INDIRECT("BaseboardH!$C"&amp;($A3+1))</f>
        <v>1</v>
      </c>
      <c r="D3" s="10" t="n">
        <f aca="true">INDIRECT("BaseboardH!$D"&amp;($A3+1))</f>
        <v>2</v>
      </c>
      <c r="E3" s="10" t="n">
        <f aca="true">INDIRECT("BaseboardH!$E"&amp;($A3+1))</f>
        <v>6</v>
      </c>
      <c r="F3" s="10" t="str">
        <f aca="true">INDIRECT("FEB!$D"&amp;(40*($D3-1)+$E3+1))</f>
        <v>in59</v>
      </c>
      <c r="G3" s="10" t="n">
        <f aca="true">INDIRECT("FEB!$E"&amp;(40*($D3-1)+$E3+1))</f>
        <v>7</v>
      </c>
      <c r="H3" s="10" t="n">
        <f aca="true">INDIRECT("FEB!$F"&amp;(40*($D3-1)+$E3+1))</f>
        <v>5</v>
      </c>
      <c r="I3" s="10" t="n">
        <f aca="true">INDIRECT("FEB!$A"&amp;(40*($D3-1)+$E3+1))</f>
        <v>94</v>
      </c>
      <c r="J3" s="10" t="n">
        <f aca="true">INDIRECT("BackBoard!$C"&amp;(100*($C3-1)+$I3+1))</f>
        <v>170</v>
      </c>
      <c r="K3" s="10" t="n">
        <f aca="true">INDIRECT("ECSEARRAY!$C"&amp;($J3+1))</f>
        <v>0</v>
      </c>
      <c r="L3" s="10" t="str">
        <f aca="true">INDIRECT("ECSEARRAY!$D"&amp;($J3+1))</f>
        <v>P18</v>
      </c>
      <c r="M3" s="10" t="n">
        <f aca="true">INDIRECT("ECSEARRAY!$C"&amp;($J3+181))</f>
        <v>0</v>
      </c>
      <c r="N3" s="10" t="str">
        <f aca="true">INDIRECT("ECSEARRAY!$D"&amp;($J3+181))</f>
        <v>G16</v>
      </c>
      <c r="O3" s="10" t="n">
        <f aca="true">INDIRECT("ECSEARRAY!$C"&amp;($J3+361))</f>
        <v>1</v>
      </c>
      <c r="P3" s="10" t="str">
        <f aca="true">INDIRECT("ECSEARRAY!$D"&amp;($J3+361))</f>
        <v>G16</v>
      </c>
      <c r="Q3" s="10" t="n">
        <f aca="true">INDIRECT("ECSEARRAY!$C"&amp;($J3+541))</f>
        <v>2</v>
      </c>
      <c r="R3" s="10" t="str">
        <f aca="true">INDIRECT("ECSEARRAY!$D"&amp;($J3+541))</f>
        <v>G16</v>
      </c>
      <c r="S3" s="10"/>
      <c r="T3" s="10" t="n">
        <f aca="true">INDIRECT("ECSEARRAY!$F"&amp;($J3+1))</f>
        <v>0</v>
      </c>
      <c r="U3" s="10" t="n">
        <f aca="true">INDIRECT("ECSEARRAY!$G"&amp;($J3+1))</f>
        <v>52</v>
      </c>
      <c r="V3" s="10" t="n">
        <f aca="true">INDIRECT("ECSEARRAY!$F"&amp;($J3+181))</f>
        <v>0</v>
      </c>
      <c r="W3" s="10" t="n">
        <f aca="true">INDIRECT("ECSEARRAY!$G"&amp;($J3+181))</f>
        <v>36</v>
      </c>
      <c r="X3" s="10" t="n">
        <f aca="true">INDIRECT("ECSEARRAY!$F"&amp;($J3+361))</f>
        <v>2</v>
      </c>
      <c r="Y3" s="10" t="n">
        <f aca="true">INDIRECT("ECSEARRAY!$G"&amp;($J3+361))</f>
        <v>36</v>
      </c>
      <c r="Z3" s="10" t="n">
        <f aca="true">INDIRECT("ECSEARRAY!$F"&amp;($J3+541))</f>
        <v>4</v>
      </c>
      <c r="AA3" s="10" t="n">
        <f aca="true">INDIRECT("ECSEARRAY!$G"&amp;($J3+541))</f>
        <v>36</v>
      </c>
    </row>
    <row r="4" s="30" customFormat="true" ht="26.25" hidden="false" customHeight="false" outlineLevel="0" collapsed="false">
      <c r="A4" s="10" t="n">
        <v>3</v>
      </c>
      <c r="B4" s="10" t="s">
        <v>380</v>
      </c>
      <c r="C4" s="10" t="n">
        <f aca="true">INDIRECT("BaseboardH!$C"&amp;($A4+1))</f>
        <v>1</v>
      </c>
      <c r="D4" s="10" t="n">
        <f aca="true">INDIRECT("BaseboardH!$D"&amp;($A4+1))</f>
        <v>2</v>
      </c>
      <c r="E4" s="10" t="n">
        <f aca="true">INDIRECT("BaseboardH!$E"&amp;($A4+1))</f>
        <v>5</v>
      </c>
      <c r="F4" s="10" t="str">
        <f aca="true">INDIRECT("FEB!$D"&amp;(40*($D4-1)+$E4+1))</f>
        <v>in58</v>
      </c>
      <c r="G4" s="10" t="n">
        <f aca="true">INDIRECT("FEB!$E"&amp;(40*($D4-1)+$E4+1))</f>
        <v>6</v>
      </c>
      <c r="H4" s="10" t="n">
        <f aca="true">INDIRECT("FEB!$F"&amp;(40*($D4-1)+$E4+1))</f>
        <v>2</v>
      </c>
      <c r="I4" s="10" t="n">
        <f aca="true">INDIRECT("FEB!$A"&amp;(40*($D4-1)+$E4+1))</f>
        <v>93</v>
      </c>
      <c r="J4" s="10" t="n">
        <f aca="true">INDIRECT("BackBoard!$C"&amp;(100*($C4-1)+$I4+1))</f>
        <v>169</v>
      </c>
      <c r="K4" s="10" t="n">
        <f aca="true">INDIRECT("ECSEARRAY!$C"&amp;($J4+1))</f>
        <v>0</v>
      </c>
      <c r="L4" s="10" t="str">
        <f aca="true">INDIRECT("ECSEARRAY!$D"&amp;($J4+1))</f>
        <v>R17</v>
      </c>
      <c r="M4" s="10" t="n">
        <f aca="true">INDIRECT("ECSEARRAY!$C"&amp;($J4+181))</f>
        <v>0</v>
      </c>
      <c r="N4" s="10" t="str">
        <f aca="true">INDIRECT("ECSEARRAY!$D"&amp;($J4+181))</f>
        <v>H18</v>
      </c>
      <c r="O4" s="10" t="n">
        <f aca="true">INDIRECT("ECSEARRAY!$C"&amp;($J4+361))</f>
        <v>1</v>
      </c>
      <c r="P4" s="10" t="str">
        <f aca="true">INDIRECT("ECSEARRAY!$D"&amp;($J4+361))</f>
        <v>H18</v>
      </c>
      <c r="Q4" s="10" t="n">
        <f aca="true">INDIRECT("ECSEARRAY!$C"&amp;($J4+541))</f>
        <v>2</v>
      </c>
      <c r="R4" s="10" t="str">
        <f aca="true">INDIRECT("ECSEARRAY!$D"&amp;($J4+541))</f>
        <v>H18</v>
      </c>
      <c r="S4" s="10"/>
      <c r="T4" s="10" t="n">
        <f aca="true">INDIRECT("ECSEARRAY!$F"&amp;($J4+1))</f>
        <v>0</v>
      </c>
      <c r="U4" s="10" t="n">
        <f aca="true">INDIRECT("ECSEARRAY!$G"&amp;($J4+1))</f>
        <v>58</v>
      </c>
      <c r="V4" s="10" t="n">
        <f aca="true">INDIRECT("ECSEARRAY!$F"&amp;($J4+181))</f>
        <v>0</v>
      </c>
      <c r="W4" s="10" t="n">
        <f aca="true">INDIRECT("ECSEARRAY!$G"&amp;($J4+181))</f>
        <v>22</v>
      </c>
      <c r="X4" s="10" t="n">
        <f aca="true">INDIRECT("ECSEARRAY!$F"&amp;($J4+361))</f>
        <v>2</v>
      </c>
      <c r="Y4" s="10" t="n">
        <f aca="true">INDIRECT("ECSEARRAY!$G"&amp;($J4+361))</f>
        <v>22</v>
      </c>
      <c r="Z4" s="10" t="n">
        <f aca="true">INDIRECT("ECSEARRAY!$F"&amp;($J4+541))</f>
        <v>4</v>
      </c>
      <c r="AA4" s="10" t="n">
        <f aca="true">INDIRECT("ECSEARRAY!$G"&amp;($J4+541))</f>
        <v>22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="30" customFormat="true" ht="26.25" hidden="false" customHeight="false" outlineLevel="0" collapsed="false">
      <c r="A5" s="10" t="n">
        <v>4</v>
      </c>
      <c r="B5" s="10" t="s">
        <v>380</v>
      </c>
      <c r="C5" s="10" t="n">
        <f aca="true">INDIRECT("BaseboardH!$C"&amp;($A5+1))</f>
        <v>1</v>
      </c>
      <c r="D5" s="10" t="n">
        <f aca="true">INDIRECT("BaseboardH!$D"&amp;($A5+1))</f>
        <v>2</v>
      </c>
      <c r="E5" s="10" t="n">
        <f aca="true">INDIRECT("BaseboardH!$E"&amp;($A5+1))</f>
        <v>1</v>
      </c>
      <c r="F5" s="10" t="str">
        <f aca="true">INDIRECT("FEB!$D"&amp;(40*($D5-1)+$E5+1))</f>
        <v>in62</v>
      </c>
      <c r="G5" s="10" t="n">
        <f aca="true">INDIRECT("FEB!$E"&amp;(40*($D5-1)+$E5+1))</f>
        <v>6</v>
      </c>
      <c r="H5" s="10" t="n">
        <f aca="true">INDIRECT("FEB!$F"&amp;(40*($D5-1)+$E5+1))</f>
        <v>0</v>
      </c>
      <c r="I5" s="10" t="n">
        <f aca="true">INDIRECT("FEB!$A"&amp;(40*($D5-1)+$E5+1))</f>
        <v>97</v>
      </c>
      <c r="J5" s="10" t="n">
        <f aca="true">INDIRECT("BackBoard!$C"&amp;(100*($C5-1)+$I5+1))</f>
        <v>171</v>
      </c>
      <c r="K5" s="10" t="n">
        <f aca="true">INDIRECT("ECSEARRAY!$C"&amp;($J5+1))</f>
        <v>0</v>
      </c>
      <c r="L5" s="10" t="str">
        <f aca="true">INDIRECT("ECSEARRAY!$D"&amp;($J5+1))</f>
        <v>R18</v>
      </c>
      <c r="M5" s="10" t="n">
        <f aca="true">INDIRECT("ECSEARRAY!$C"&amp;($J5+181))</f>
        <v>0</v>
      </c>
      <c r="N5" s="10" t="str">
        <f aca="true">INDIRECT("ECSEARRAY!$D"&amp;($J5+181))</f>
        <v>H16</v>
      </c>
      <c r="O5" s="10" t="n">
        <f aca="true">INDIRECT("ECSEARRAY!$C"&amp;($J5+361))</f>
        <v>1</v>
      </c>
      <c r="P5" s="10" t="str">
        <f aca="true">INDIRECT("ECSEARRAY!$D"&amp;($J5+361))</f>
        <v>H16</v>
      </c>
      <c r="Q5" s="10" t="n">
        <f aca="true">INDIRECT("ECSEARRAY!$C"&amp;($J5+541))</f>
        <v>2</v>
      </c>
      <c r="R5" s="10" t="str">
        <f aca="true">INDIRECT("ECSEARRAY!$D"&amp;($J5+541))</f>
        <v>H16</v>
      </c>
      <c r="S5" s="10"/>
      <c r="T5" s="10" t="n">
        <f aca="true">INDIRECT("ECSEARRAY!$F"&amp;($J5+1))</f>
        <v>0</v>
      </c>
      <c r="U5" s="10" t="n">
        <f aca="true">INDIRECT("ECSEARRAY!$G"&amp;($J5+1))</f>
        <v>53</v>
      </c>
      <c r="V5" s="10" t="n">
        <f aca="true">INDIRECT("ECSEARRAY!$F"&amp;($J5+181))</f>
        <v>0</v>
      </c>
      <c r="W5" s="10" t="n">
        <f aca="true">INDIRECT("ECSEARRAY!$G"&amp;($J5+181))</f>
        <v>37</v>
      </c>
      <c r="X5" s="10" t="n">
        <f aca="true">INDIRECT("ECSEARRAY!$F"&amp;($J5+361))</f>
        <v>2</v>
      </c>
      <c r="Y5" s="10" t="n">
        <f aca="true">INDIRECT("ECSEARRAY!$G"&amp;($J5+361))</f>
        <v>37</v>
      </c>
      <c r="Z5" s="10" t="n">
        <f aca="true">INDIRECT("ECSEARRAY!$F"&amp;($J5+541))</f>
        <v>4</v>
      </c>
      <c r="AA5" s="10" t="n">
        <f aca="true">INDIRECT("ECSEARRAY!$G"&amp;($J5+541))</f>
        <v>37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="17" customFormat="true" ht="26.25" hidden="false" customHeight="false" outlineLevel="0" collapsed="false">
      <c r="A6" s="10" t="n">
        <v>5</v>
      </c>
      <c r="B6" s="10" t="s">
        <v>380</v>
      </c>
      <c r="C6" s="10" t="n">
        <f aca="true">INDIRECT("BaseboardH!$C"&amp;($A6+1))</f>
        <v>2</v>
      </c>
      <c r="D6" s="10" t="n">
        <f aca="true">INDIRECT("BaseboardH!$D"&amp;($A6+1))</f>
        <v>2</v>
      </c>
      <c r="E6" s="10" t="n">
        <f aca="true">INDIRECT("BaseboardH!$E"&amp;($A6+1))</f>
        <v>2</v>
      </c>
      <c r="F6" s="10" t="str">
        <f aca="true">INDIRECT("FEB!$D"&amp;(40*($D6-1)+$E6+1))</f>
        <v>in63</v>
      </c>
      <c r="G6" s="10" t="n">
        <f aca="true">INDIRECT("FEB!$E"&amp;(40*($D6-1)+$E6+1))</f>
        <v>7</v>
      </c>
      <c r="H6" s="10" t="n">
        <f aca="true">INDIRECT("FEB!$F"&amp;(40*($D6-1)+$E6+1))</f>
        <v>7</v>
      </c>
      <c r="I6" s="10" t="n">
        <f aca="true">INDIRECT("FEB!$A"&amp;(40*($D6-1)+$E6+1))</f>
        <v>98</v>
      </c>
      <c r="J6" s="10" t="n">
        <f aca="true">INDIRECT("BackBoard!$C"&amp;(100*($C6-1)+$I6+1))</f>
        <v>178</v>
      </c>
      <c r="K6" s="10" t="n">
        <f aca="true">INDIRECT("ECSEARRAY!$C"&amp;($J6+1))</f>
        <v>0</v>
      </c>
      <c r="L6" s="10" t="str">
        <f aca="true">INDIRECT("ECSEARRAY!$D"&amp;($J6+1))</f>
        <v>U17</v>
      </c>
      <c r="M6" s="10" t="n">
        <f aca="true">INDIRECT("ECSEARRAY!$C"&amp;($J6+181))</f>
        <v>0</v>
      </c>
      <c r="N6" s="10" t="str">
        <f aca="true">INDIRECT("ECSEARRAY!$D"&amp;($J6+181))</f>
        <v>B16</v>
      </c>
      <c r="O6" s="10" t="n">
        <f aca="true">INDIRECT("ECSEARRAY!$C"&amp;($J6+361))</f>
        <v>1</v>
      </c>
      <c r="P6" s="10" t="str">
        <f aca="true">INDIRECT("ECSEARRAY!$D"&amp;($J6+361))</f>
        <v>B26</v>
      </c>
      <c r="Q6" s="10" t="n">
        <f aca="true">INDIRECT("ECSEARRAY!$C"&amp;($J6+541))</f>
        <v>2</v>
      </c>
      <c r="R6" s="10" t="str">
        <f aca="true">INDIRECT("ECSEARRAY!$D"&amp;($J6+541))</f>
        <v>L25</v>
      </c>
      <c r="S6" s="10"/>
      <c r="T6" s="10" t="n">
        <f aca="true">INDIRECT("ECSEARRAY!$F"&amp;($J6+1))</f>
        <v>0</v>
      </c>
      <c r="U6" s="10" t="n">
        <f aca="true">INDIRECT("ECSEARRAY!$G"&amp;($J6+1))</f>
        <v>55</v>
      </c>
      <c r="V6" s="10" t="n">
        <f aca="true">INDIRECT("ECSEARRAY!$F"&amp;($J6+181))</f>
        <v>0</v>
      </c>
      <c r="W6" s="10" t="n">
        <f aca="true">INDIRECT("ECSEARRAY!$G"&amp;($J6+181))</f>
        <v>48</v>
      </c>
      <c r="X6" s="10" t="n">
        <f aca="true">INDIRECT("ECSEARRAY!$F"&amp;($J6+361))</f>
        <v>3</v>
      </c>
      <c r="Y6" s="10" t="n">
        <f aca="true">INDIRECT("ECSEARRAY!$G"&amp;($J6+361))</f>
        <v>41</v>
      </c>
      <c r="Z6" s="10" t="n">
        <f aca="true">INDIRECT("ECSEARRAY!$F"&amp;($J6+541))</f>
        <v>5</v>
      </c>
      <c r="AA6" s="10" t="n">
        <f aca="true">INDIRECT("ECSEARRAY!$G"&amp;($J6+541))</f>
        <v>8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="17" customFormat="true" ht="26.25" hidden="false" customHeight="false" outlineLevel="0" collapsed="false">
      <c r="A7" s="10" t="n">
        <v>6</v>
      </c>
      <c r="B7" s="10" t="s">
        <v>380</v>
      </c>
      <c r="C7" s="10" t="n">
        <f aca="true">INDIRECT("BaseboardH!$C"&amp;($A7+1))</f>
        <v>2</v>
      </c>
      <c r="D7" s="10" t="n">
        <f aca="true">INDIRECT("BaseboardH!$D"&amp;($A7+1))</f>
        <v>2</v>
      </c>
      <c r="E7" s="10" t="n">
        <f aca="true">INDIRECT("BaseboardH!$E"&amp;($A7+1))</f>
        <v>6</v>
      </c>
      <c r="F7" s="10" t="str">
        <f aca="true">INDIRECT("FEB!$D"&amp;(40*($D7-1)+$E7+1))</f>
        <v>in59</v>
      </c>
      <c r="G7" s="10" t="n">
        <f aca="true">INDIRECT("FEB!$E"&amp;(40*($D7-1)+$E7+1))</f>
        <v>7</v>
      </c>
      <c r="H7" s="10" t="n">
        <f aca="true">INDIRECT("FEB!$F"&amp;(40*($D7-1)+$E7+1))</f>
        <v>5</v>
      </c>
      <c r="I7" s="10" t="n">
        <f aca="true">INDIRECT("FEB!$A"&amp;(40*($D7-1)+$E7+1))</f>
        <v>94</v>
      </c>
      <c r="J7" s="10" t="n">
        <f aca="true">INDIRECT("BackBoard!$C"&amp;(100*($C7-1)+$I7+1))</f>
        <v>174</v>
      </c>
      <c r="K7" s="10" t="n">
        <f aca="true">INDIRECT("ECSEARRAY!$C"&amp;($J7+1))</f>
        <v>0</v>
      </c>
      <c r="L7" s="10" t="str">
        <f aca="true">INDIRECT("ECSEARRAY!$D"&amp;($J7+1))</f>
        <v>T20</v>
      </c>
      <c r="M7" s="10" t="n">
        <f aca="true">INDIRECT("ECSEARRAY!$C"&amp;($J7+181))</f>
        <v>0</v>
      </c>
      <c r="N7" s="10" t="str">
        <f aca="true">INDIRECT("ECSEARRAY!$D"&amp;($J7+181))</f>
        <v>B14</v>
      </c>
      <c r="O7" s="10" t="n">
        <f aca="true">INDIRECT("ECSEARRAY!$C"&amp;($J7+361))</f>
        <v>1</v>
      </c>
      <c r="P7" s="10" t="str">
        <f aca="true">INDIRECT("ECSEARRAY!$D"&amp;($J7+361))</f>
        <v>C22</v>
      </c>
      <c r="Q7" s="10" t="n">
        <f aca="true">INDIRECT("ECSEARRAY!$C"&amp;($J7+541))</f>
        <v>2</v>
      </c>
      <c r="R7" s="10" t="str">
        <f aca="true">INDIRECT("ECSEARRAY!$D"&amp;($J7+541))</f>
        <v>J26</v>
      </c>
      <c r="S7" s="10"/>
      <c r="T7" s="10" t="n">
        <f aca="true">INDIRECT("ECSEARRAY!$F"&amp;($J7+1))</f>
        <v>0</v>
      </c>
      <c r="U7" s="10" t="n">
        <f aca="true">INDIRECT("ECSEARRAY!$G"&amp;($J7+1))</f>
        <v>69</v>
      </c>
      <c r="V7" s="10" t="n">
        <f aca="true">INDIRECT("ECSEARRAY!$F"&amp;($J7+181))</f>
        <v>1</v>
      </c>
      <c r="W7" s="10" t="n">
        <f aca="true">INDIRECT("ECSEARRAY!$G"&amp;($J7+181))</f>
        <v>51</v>
      </c>
      <c r="X7" s="10" t="n">
        <f aca="true">INDIRECT("ECSEARRAY!$F"&amp;($J7+361))</f>
        <v>3</v>
      </c>
      <c r="Y7" s="10" t="n">
        <f aca="true">INDIRECT("ECSEARRAY!$G"&amp;($J7+361))</f>
        <v>35</v>
      </c>
      <c r="Z7" s="10" t="n">
        <f aca="true">INDIRECT("ECSEARRAY!$F"&amp;($J7+541))</f>
        <v>5</v>
      </c>
      <c r="AA7" s="10" t="n">
        <f aca="true">INDIRECT("ECSEARRAY!$G"&amp;($J7+541))</f>
        <v>24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="30" customFormat="true" ht="26.25" hidden="false" customHeight="false" outlineLevel="0" collapsed="false">
      <c r="A8" s="10" t="n">
        <v>7</v>
      </c>
      <c r="B8" s="10" t="s">
        <v>380</v>
      </c>
      <c r="C8" s="10" t="n">
        <f aca="true">INDIRECT("BaseboardH!$C"&amp;($A8+1))</f>
        <v>2</v>
      </c>
      <c r="D8" s="10" t="n">
        <f aca="true">INDIRECT("BaseboardH!$D"&amp;($A8+1))</f>
        <v>2</v>
      </c>
      <c r="E8" s="10" t="n">
        <f aca="true">INDIRECT("BaseboardH!$E"&amp;($A8+1))</f>
        <v>5</v>
      </c>
      <c r="F8" s="10" t="str">
        <f aca="true">INDIRECT("FEB!$D"&amp;(40*($D8-1)+$E8+1))</f>
        <v>in58</v>
      </c>
      <c r="G8" s="10" t="n">
        <f aca="true">INDIRECT("FEB!$E"&amp;(40*($D8-1)+$E8+1))</f>
        <v>6</v>
      </c>
      <c r="H8" s="10" t="n">
        <f aca="true">INDIRECT("FEB!$F"&amp;(40*($D8-1)+$E8+1))</f>
        <v>2</v>
      </c>
      <c r="I8" s="10" t="n">
        <f aca="true">INDIRECT("FEB!$A"&amp;(40*($D8-1)+$E8+1))</f>
        <v>93</v>
      </c>
      <c r="J8" s="10" t="n">
        <f aca="true">INDIRECT("BackBoard!$C"&amp;(100*($C8-1)+$I8+1))</f>
        <v>173</v>
      </c>
      <c r="K8" s="10" t="n">
        <f aca="true">INDIRECT("ECSEARRAY!$C"&amp;($J8+1))</f>
        <v>0</v>
      </c>
      <c r="L8" s="10" t="str">
        <f aca="true">INDIRECT("ECSEARRAY!$D"&amp;($J8+1))</f>
        <v>U20</v>
      </c>
      <c r="M8" s="10" t="n">
        <f aca="true">INDIRECT("ECSEARRAY!$C"&amp;($J8+181))</f>
        <v>0</v>
      </c>
      <c r="N8" s="10" t="str">
        <f aca="true">INDIRECT("ECSEARRAY!$D"&amp;($J8+181))</f>
        <v>B15</v>
      </c>
      <c r="O8" s="10" t="n">
        <f aca="true">INDIRECT("ECSEARRAY!$C"&amp;($J8+361))</f>
        <v>1</v>
      </c>
      <c r="P8" s="10" t="str">
        <f aca="true">INDIRECT("ECSEARRAY!$D"&amp;($J8+361))</f>
        <v>A23</v>
      </c>
      <c r="Q8" s="10" t="n">
        <f aca="true">INDIRECT("ECSEARRAY!$C"&amp;($J8+541))</f>
        <v>2</v>
      </c>
      <c r="R8" s="10" t="str">
        <f aca="true">INDIRECT("ECSEARRAY!$D"&amp;($J8+541))</f>
        <v>J25</v>
      </c>
      <c r="S8" s="10"/>
      <c r="T8" s="10" t="n">
        <f aca="true">INDIRECT("ECSEARRAY!$F"&amp;($J8+1))</f>
        <v>0</v>
      </c>
      <c r="U8" s="10" t="n">
        <f aca="true">INDIRECT("ECSEARRAY!$G"&amp;($J8+1))</f>
        <v>64</v>
      </c>
      <c r="V8" s="10" t="n">
        <f aca="true">INDIRECT("ECSEARRAY!$F"&amp;($J8+181))</f>
        <v>1</v>
      </c>
      <c r="W8" s="10" t="n">
        <f aca="true">INDIRECT("ECSEARRAY!$G"&amp;($J8+181))</f>
        <v>47</v>
      </c>
      <c r="X8" s="10" t="n">
        <f aca="true">INDIRECT("ECSEARRAY!$F"&amp;($J8+361))</f>
        <v>3</v>
      </c>
      <c r="Y8" s="10" t="n">
        <f aca="true">INDIRECT("ECSEARRAY!$G"&amp;($J8+361))</f>
        <v>40</v>
      </c>
      <c r="Z8" s="10" t="n">
        <f aca="true">INDIRECT("ECSEARRAY!$F"&amp;($J8+541))</f>
        <v>5</v>
      </c>
      <c r="AA8" s="10" t="n">
        <f aca="true">INDIRECT("ECSEARRAY!$G"&amp;($J8+541))</f>
        <v>28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="30" customFormat="true" ht="26.25" hidden="false" customHeight="false" outlineLevel="0" collapsed="false">
      <c r="A9" s="10" t="n">
        <v>8</v>
      </c>
      <c r="B9" s="10" t="s">
        <v>380</v>
      </c>
      <c r="C9" s="10" t="n">
        <f aca="true">INDIRECT("BaseboardH!$C"&amp;($A9+1))</f>
        <v>2</v>
      </c>
      <c r="D9" s="10" t="n">
        <f aca="true">INDIRECT("BaseboardH!$D"&amp;($A9+1))</f>
        <v>2</v>
      </c>
      <c r="E9" s="10" t="n">
        <f aca="true">INDIRECT("BaseboardH!$E"&amp;($A9+1))</f>
        <v>1</v>
      </c>
      <c r="F9" s="10" t="str">
        <f aca="true">INDIRECT("FEB!$D"&amp;(40*($D9-1)+$E9+1))</f>
        <v>in62</v>
      </c>
      <c r="G9" s="10" t="n">
        <f aca="true">INDIRECT("FEB!$E"&amp;(40*($D9-1)+$E9+1))</f>
        <v>6</v>
      </c>
      <c r="H9" s="10" t="n">
        <f aca="true">INDIRECT("FEB!$F"&amp;(40*($D9-1)+$E9+1))</f>
        <v>0</v>
      </c>
      <c r="I9" s="10" t="n">
        <f aca="true">INDIRECT("FEB!$A"&amp;(40*($D9-1)+$E9+1))</f>
        <v>97</v>
      </c>
      <c r="J9" s="10" t="n">
        <f aca="true">INDIRECT("BackBoard!$C"&amp;(100*($C9-1)+$I9+1))</f>
        <v>172</v>
      </c>
      <c r="K9" s="10" t="n">
        <f aca="true">INDIRECT("ECSEARRAY!$C"&amp;($J9+1))</f>
        <v>0</v>
      </c>
      <c r="L9" s="10" t="str">
        <f aca="true">INDIRECT("ECSEARRAY!$D"&amp;($J9+1))</f>
        <v>T17</v>
      </c>
      <c r="M9" s="10" t="n">
        <f aca="true">INDIRECT("ECSEARRAY!$C"&amp;($J9+181))</f>
        <v>0</v>
      </c>
      <c r="N9" s="10" t="str">
        <f aca="true">INDIRECT("ECSEARRAY!$D"&amp;($J9+181))</f>
        <v>D16</v>
      </c>
      <c r="O9" s="10" t="n">
        <f aca="true">INDIRECT("ECSEARRAY!$C"&amp;($J9+361))</f>
        <v>1</v>
      </c>
      <c r="P9" s="10" t="str">
        <f aca="true">INDIRECT("ECSEARRAY!$D"&amp;($J9+361))</f>
        <v>C23</v>
      </c>
      <c r="Q9" s="10" t="n">
        <f aca="true">INDIRECT("ECSEARRAY!$C"&amp;($J9+541))</f>
        <v>2</v>
      </c>
      <c r="R9" s="10" t="str">
        <f aca="true">INDIRECT("ECSEARRAY!$D"&amp;($J9+541))</f>
        <v>K23</v>
      </c>
      <c r="S9" s="10"/>
      <c r="T9" s="10" t="n">
        <f aca="true">INDIRECT("ECSEARRAY!$F"&amp;($J9+1))</f>
        <v>0</v>
      </c>
      <c r="U9" s="10" t="n">
        <f aca="true">INDIRECT("ECSEARRAY!$G"&amp;($J9+1))</f>
        <v>54</v>
      </c>
      <c r="V9" s="10" t="n">
        <f aca="true">INDIRECT("ECSEARRAY!$F"&amp;($J9+181))</f>
        <v>0</v>
      </c>
      <c r="W9" s="10" t="n">
        <f aca="true">INDIRECT("ECSEARRAY!$G"&amp;($J9+181))</f>
        <v>38</v>
      </c>
      <c r="X9" s="10" t="n">
        <f aca="true">INDIRECT("ECSEARRAY!$F"&amp;($J9+361))</f>
        <v>2</v>
      </c>
      <c r="Y9" s="10" t="n">
        <f aca="true">INDIRECT("ECSEARRAY!$G"&amp;($J9+361))</f>
        <v>16</v>
      </c>
      <c r="Z9" s="10" t="n">
        <f aca="true">INDIRECT("ECSEARRAY!$F"&amp;($J9+541))</f>
        <v>5</v>
      </c>
      <c r="AA9" s="10" t="n">
        <f aca="true">INDIRECT("ECSEARRAY!$G"&amp;($J9+541))</f>
        <v>29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="30" customFormat="true" ht="26.25" hidden="false" customHeight="false" outlineLevel="0" collapsed="false">
      <c r="A10" s="10" t="n">
        <v>9</v>
      </c>
      <c r="B10" s="10" t="s">
        <v>380</v>
      </c>
      <c r="C10" s="10" t="n">
        <f aca="true">INDIRECT("BaseboardH!$C"&amp;($A10+1))</f>
        <v>1</v>
      </c>
      <c r="D10" s="10" t="n">
        <f aca="true">INDIRECT("BaseboardH!$D"&amp;($A10+1))</f>
        <v>2</v>
      </c>
      <c r="E10" s="10" t="n">
        <f aca="true">INDIRECT("BaseboardH!$E"&amp;($A10+1))</f>
        <v>14</v>
      </c>
      <c r="F10" s="10" t="str">
        <f aca="true">INDIRECT("FEB!$D"&amp;(40*($D10-1)+$E10+1))</f>
        <v>in51</v>
      </c>
      <c r="G10" s="10" t="n">
        <f aca="true">INDIRECT("FEB!$E"&amp;(40*($D10-1)+$E10+1))</f>
        <v>7</v>
      </c>
      <c r="H10" s="10" t="n">
        <f aca="true">INDIRECT("FEB!$F"&amp;(40*($D10-1)+$E10+1))</f>
        <v>1</v>
      </c>
      <c r="I10" s="10" t="n">
        <f aca="true">INDIRECT("FEB!$A"&amp;(40*($D10-1)+$E10+1))</f>
        <v>86</v>
      </c>
      <c r="J10" s="10" t="n">
        <f aca="true">INDIRECT("BackBoard!$C"&amp;(100*($C10-1)+$I10+1))</f>
        <v>146</v>
      </c>
      <c r="K10" s="10" t="n">
        <f aca="true">INDIRECT("ECSEARRAY!$C"&amp;($J10+1))</f>
        <v>0</v>
      </c>
      <c r="L10" s="10" t="str">
        <f aca="true">INDIRECT("ECSEARRAY!$D"&amp;($J10+1))</f>
        <v>N19</v>
      </c>
      <c r="M10" s="10" t="n">
        <f aca="true">INDIRECT("ECSEARRAY!$C"&amp;($J10+181))</f>
        <v>0</v>
      </c>
      <c r="N10" s="10" t="str">
        <f aca="true">INDIRECT("ECSEARRAY!$D"&amp;($J10+181))</f>
        <v>E11</v>
      </c>
      <c r="O10" s="10" t="n">
        <f aca="true">INDIRECT("ECSEARRAY!$C"&amp;($J10+361))</f>
        <v>1</v>
      </c>
      <c r="P10" s="10" t="str">
        <f aca="true">INDIRECT("ECSEARRAY!$D"&amp;($J10+361))</f>
        <v>G19</v>
      </c>
      <c r="Q10" s="10" t="n">
        <f aca="true">INDIRECT("ECSEARRAY!$C"&amp;($J10+541))</f>
        <v>2</v>
      </c>
      <c r="R10" s="10" t="str">
        <f aca="true">INDIRECT("ECSEARRAY!$D"&amp;($J10+541))</f>
        <v>N22</v>
      </c>
      <c r="S10" s="10"/>
      <c r="T10" s="10" t="n">
        <f aca="true">INDIRECT("ECSEARRAY!$F"&amp;($J10+1))</f>
        <v>1</v>
      </c>
      <c r="U10" s="10" t="n">
        <f aca="true">INDIRECT("ECSEARRAY!$G"&amp;($J10+1))</f>
        <v>1</v>
      </c>
      <c r="V10" s="10" t="n">
        <f aca="true">INDIRECT("ECSEARRAY!$F"&amp;($J10+181))</f>
        <v>1</v>
      </c>
      <c r="W10" s="10" t="n">
        <f aca="true">INDIRECT("ECSEARRAY!$G"&amp;($J10+181))</f>
        <v>72</v>
      </c>
      <c r="X10" s="10" t="n">
        <f aca="true">INDIRECT("ECSEARRAY!$F"&amp;($J10+361))</f>
        <v>2</v>
      </c>
      <c r="Y10" s="10" t="n">
        <f aca="true">INDIRECT("ECSEARRAY!$G"&amp;($J10+361))</f>
        <v>19</v>
      </c>
      <c r="Z10" s="10" t="n">
        <f aca="true">INDIRECT("ECSEARRAY!$F"&amp;($J10+541))</f>
        <v>4</v>
      </c>
      <c r="AA10" s="10" t="n">
        <f aca="true">INDIRECT("ECSEARRAY!$G"&amp;($J10+541))</f>
        <v>76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="30" customFormat="true" ht="26.25" hidden="false" customHeight="false" outlineLevel="0" collapsed="false">
      <c r="A11" s="10" t="n">
        <v>10</v>
      </c>
      <c r="B11" s="10" t="s">
        <v>380</v>
      </c>
      <c r="C11" s="10" t="n">
        <f aca="true">INDIRECT("BaseboardH!$C"&amp;($A11+1))</f>
        <v>1</v>
      </c>
      <c r="D11" s="10" t="n">
        <f aca="true">INDIRECT("BaseboardH!$D"&amp;($A11+1))</f>
        <v>2</v>
      </c>
      <c r="E11" s="10" t="n">
        <f aca="true">INDIRECT("BaseboardH!$E"&amp;($A11+1))</f>
        <v>16</v>
      </c>
      <c r="F11" s="10" t="str">
        <f aca="true">INDIRECT("FEB!$D"&amp;(40*($D11-1)+$E11+1))</f>
        <v>in49</v>
      </c>
      <c r="G11" s="10" t="n">
        <f aca="true">INDIRECT("FEB!$E"&amp;(40*($D11-1)+$E11+1))</f>
        <v>7</v>
      </c>
      <c r="H11" s="10" t="n">
        <f aca="true">INDIRECT("FEB!$F"&amp;(40*($D11-1)+$E11+1))</f>
        <v>0</v>
      </c>
      <c r="I11" s="10" t="n">
        <f aca="true">INDIRECT("FEB!$A"&amp;(40*($D11-1)+$E11+1))</f>
        <v>84</v>
      </c>
      <c r="J11" s="10" t="n">
        <f aca="true">INDIRECT("BackBoard!$C"&amp;(100*($C11-1)+$I11+1))</f>
        <v>140</v>
      </c>
      <c r="K11" s="10" t="n">
        <f aca="true">INDIRECT("ECSEARRAY!$C"&amp;($J11+1))</f>
        <v>0</v>
      </c>
      <c r="L11" s="10" t="str">
        <f aca="true">INDIRECT("ECSEARRAY!$D"&amp;($J11+1))</f>
        <v>M20</v>
      </c>
      <c r="M11" s="10" t="n">
        <f aca="true">INDIRECT("ECSEARRAY!$C"&amp;($J11+181))</f>
        <v>0</v>
      </c>
      <c r="N11" s="10" t="str">
        <f aca="true">INDIRECT("ECSEARRAY!$D"&amp;($J11+181))</f>
        <v>F10</v>
      </c>
      <c r="O11" s="10" t="n">
        <f aca="true">INDIRECT("ECSEARRAY!$C"&amp;($J11+361))</f>
        <v>1</v>
      </c>
      <c r="P11" s="10" t="str">
        <f aca="true">INDIRECT("ECSEARRAY!$D"&amp;($J11+361))</f>
        <v>F19</v>
      </c>
      <c r="Q11" s="10" t="n">
        <f aca="true">INDIRECT("ECSEARRAY!$C"&amp;($J11+541))</f>
        <v>2</v>
      </c>
      <c r="R11" s="10" t="str">
        <f aca="true">INDIRECT("ECSEARRAY!$D"&amp;($J11+541))</f>
        <v>M22</v>
      </c>
      <c r="S11" s="10"/>
      <c r="T11" s="10" t="n">
        <f aca="true">INDIRECT("ECSEARRAY!$F"&amp;($J11+1))</f>
        <v>1</v>
      </c>
      <c r="U11" s="10" t="n">
        <f aca="true">INDIRECT("ECSEARRAY!$G"&amp;($J11+1))</f>
        <v>0</v>
      </c>
      <c r="V11" s="10" t="n">
        <f aca="true">INDIRECT("ECSEARRAY!$F"&amp;($J11+181))</f>
        <v>1</v>
      </c>
      <c r="W11" s="10" t="n">
        <f aca="true">INDIRECT("ECSEARRAY!$G"&amp;($J11+181))</f>
        <v>75</v>
      </c>
      <c r="X11" s="10" t="n">
        <f aca="true">INDIRECT("ECSEARRAY!$F"&amp;($J11+361))</f>
        <v>2</v>
      </c>
      <c r="Y11" s="10" t="n">
        <f aca="true">INDIRECT("ECSEARRAY!$G"&amp;($J11+361))</f>
        <v>17</v>
      </c>
      <c r="Z11" s="10" t="n">
        <f aca="true">INDIRECT("ECSEARRAY!$F"&amp;($J11+541))</f>
        <v>4</v>
      </c>
      <c r="AA11" s="10" t="n">
        <f aca="true">INDIRECT("ECSEARRAY!$G"&amp;($J11+541))</f>
        <v>80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="30" customFormat="true" ht="26.25" hidden="false" customHeight="false" outlineLevel="0" collapsed="false">
      <c r="A12" s="10" t="n">
        <v>11</v>
      </c>
      <c r="B12" s="10" t="s">
        <v>380</v>
      </c>
      <c r="C12" s="10" t="n">
        <f aca="true">INDIRECT("BaseboardH!$C"&amp;($A12+1))</f>
        <v>1</v>
      </c>
      <c r="D12" s="10" t="n">
        <f aca="true">INDIRECT("BaseboardH!$D"&amp;($A12+1))</f>
        <v>2</v>
      </c>
      <c r="E12" s="10" t="n">
        <f aca="true">INDIRECT("BaseboardH!$E"&amp;($A12+1))</f>
        <v>15</v>
      </c>
      <c r="F12" s="10" t="str">
        <f aca="true">INDIRECT("FEB!$D"&amp;(40*($D12-1)+$E12+1))</f>
        <v>in48</v>
      </c>
      <c r="G12" s="10" t="n">
        <f aca="true">INDIRECT("FEB!$E"&amp;(40*($D12-1)+$E12+1))</f>
        <v>6</v>
      </c>
      <c r="H12" s="10" t="n">
        <f aca="true">INDIRECT("FEB!$F"&amp;(40*($D12-1)+$E12+1))</f>
        <v>7</v>
      </c>
      <c r="I12" s="10" t="n">
        <f aca="true">INDIRECT("FEB!$A"&amp;(40*($D12-1)+$E12+1))</f>
        <v>83</v>
      </c>
      <c r="J12" s="10" t="n">
        <f aca="true">INDIRECT("BackBoard!$C"&amp;(100*($C12-1)+$I12+1))</f>
        <v>139</v>
      </c>
      <c r="K12" s="10" t="n">
        <f aca="true">INDIRECT("ECSEARRAY!$C"&amp;($J12+1))</f>
        <v>0</v>
      </c>
      <c r="L12" s="10" t="str">
        <f aca="true">INDIRECT("ECSEARRAY!$D"&amp;($J12+1))</f>
        <v>M19</v>
      </c>
      <c r="M12" s="10" t="n">
        <f aca="true">INDIRECT("ECSEARRAY!$C"&amp;($J12+181))</f>
        <v>0</v>
      </c>
      <c r="N12" s="10" t="str">
        <f aca="true">INDIRECT("ECSEARRAY!$D"&amp;($J12+181))</f>
        <v>D11</v>
      </c>
      <c r="O12" s="10" t="n">
        <f aca="true">INDIRECT("ECSEARRAY!$C"&amp;($J12+361))</f>
        <v>1</v>
      </c>
      <c r="P12" s="10" t="str">
        <f aca="true">INDIRECT("ECSEARRAY!$D"&amp;($J12+361))</f>
        <v>G17</v>
      </c>
      <c r="Q12" s="10" t="n">
        <f aca="true">INDIRECT("ECSEARRAY!$C"&amp;($J12+541))</f>
        <v>2</v>
      </c>
      <c r="R12" s="10" t="str">
        <f aca="true">INDIRECT("ECSEARRAY!$D"&amp;($J12+541))</f>
        <v>M24</v>
      </c>
      <c r="S12" s="10"/>
      <c r="T12" s="10" t="n">
        <f aca="true">INDIRECT("ECSEARRAY!$F"&amp;($J12+1))</f>
        <v>0</v>
      </c>
      <c r="U12" s="10" t="n">
        <f aca="true">INDIRECT("ECSEARRAY!$G"&amp;($J12+1))</f>
        <v>56</v>
      </c>
      <c r="V12" s="10" t="n">
        <f aca="true">INDIRECT("ECSEARRAY!$F"&amp;($J12+181))</f>
        <v>1</v>
      </c>
      <c r="W12" s="10" t="n">
        <f aca="true">INDIRECT("ECSEARRAY!$G"&amp;($J12+181))</f>
        <v>71</v>
      </c>
      <c r="X12" s="10" t="n">
        <f aca="true">INDIRECT("ECSEARRAY!$F"&amp;($J12+361))</f>
        <v>2</v>
      </c>
      <c r="Y12" s="10" t="n">
        <f aca="true">INDIRECT("ECSEARRAY!$G"&amp;($J12+361))</f>
        <v>29</v>
      </c>
      <c r="Z12" s="10" t="n">
        <f aca="true">INDIRECT("ECSEARRAY!$F"&amp;($J12+541))</f>
        <v>4</v>
      </c>
      <c r="AA12" s="10" t="n">
        <f aca="true">INDIRECT("ECSEARRAY!$G"&amp;($J12+541))</f>
        <v>85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="30" customFormat="true" ht="26.25" hidden="false" customHeight="false" outlineLevel="0" collapsed="false">
      <c r="A13" s="10" t="n">
        <v>12</v>
      </c>
      <c r="B13" s="10" t="s">
        <v>380</v>
      </c>
      <c r="C13" s="10" t="n">
        <f aca="true">INDIRECT("BaseboardH!$C"&amp;($A13+1))</f>
        <v>1</v>
      </c>
      <c r="D13" s="10" t="n">
        <f aca="true">INDIRECT("BaseboardH!$D"&amp;($A13+1))</f>
        <v>2</v>
      </c>
      <c r="E13" s="10" t="n">
        <f aca="true">INDIRECT("BaseboardH!$E"&amp;($A13+1))</f>
        <v>13</v>
      </c>
      <c r="F13" s="10" t="str">
        <f aca="true">INDIRECT("FEB!$D"&amp;(40*($D13-1)+$E13+1))</f>
        <v>in50</v>
      </c>
      <c r="G13" s="10" t="n">
        <f aca="true">INDIRECT("FEB!$E"&amp;(40*($D13-1)+$E13+1))</f>
        <v>6</v>
      </c>
      <c r="H13" s="10" t="n">
        <f aca="true">INDIRECT("FEB!$F"&amp;(40*($D13-1)+$E13+1))</f>
        <v>6</v>
      </c>
      <c r="I13" s="10" t="n">
        <f aca="true">INDIRECT("FEB!$A"&amp;(40*($D13-1)+$E13+1))</f>
        <v>85</v>
      </c>
      <c r="J13" s="10" t="n">
        <f aca="true">INDIRECT("BackBoard!$C"&amp;(100*($C13-1)+$I13+1))</f>
        <v>145</v>
      </c>
      <c r="K13" s="10" t="n">
        <f aca="true">INDIRECT("ECSEARRAY!$C"&amp;($J13+1))</f>
        <v>0</v>
      </c>
      <c r="L13" s="10" t="str">
        <f aca="true">INDIRECT("ECSEARRAY!$D"&amp;($J13+1))</f>
        <v>N18</v>
      </c>
      <c r="M13" s="10" t="n">
        <f aca="true">INDIRECT("ECSEARRAY!$C"&amp;($J13+181))</f>
        <v>0</v>
      </c>
      <c r="N13" s="10" t="str">
        <f aca="true">INDIRECT("ECSEARRAY!$D"&amp;($J13+181))</f>
        <v>E12</v>
      </c>
      <c r="O13" s="10" t="n">
        <f aca="true">INDIRECT("ECSEARRAY!$C"&amp;($J13+361))</f>
        <v>1</v>
      </c>
      <c r="P13" s="10" t="str">
        <f aca="true">INDIRECT("ECSEARRAY!$D"&amp;($J13+361))</f>
        <v>E21</v>
      </c>
      <c r="Q13" s="10" t="n">
        <f aca="true">INDIRECT("ECSEARRAY!$C"&amp;($J13+541))</f>
        <v>2</v>
      </c>
      <c r="R13" s="10" t="str">
        <f aca="true">INDIRECT("ECSEARRAY!$D"&amp;($J13+541))</f>
        <v>N21</v>
      </c>
      <c r="S13" s="10"/>
      <c r="T13" s="10" t="n">
        <f aca="true">INDIRECT("ECSEARRAY!$F"&amp;($J13+1))</f>
        <v>0</v>
      </c>
      <c r="U13" s="10" t="n">
        <f aca="true">INDIRECT("ECSEARRAY!$G"&amp;($J13+1))</f>
        <v>57</v>
      </c>
      <c r="V13" s="10" t="n">
        <f aca="true">INDIRECT("ECSEARRAY!$F"&amp;($J13+181))</f>
        <v>1</v>
      </c>
      <c r="W13" s="10" t="n">
        <f aca="true">INDIRECT("ECSEARRAY!$G"&amp;($J13+181))</f>
        <v>63</v>
      </c>
      <c r="X13" s="10" t="n">
        <f aca="true">INDIRECT("ECSEARRAY!$F"&amp;($J13+361))</f>
        <v>2</v>
      </c>
      <c r="Y13" s="10" t="n">
        <f aca="true">INDIRECT("ECSEARRAY!$G"&amp;($J13+361))</f>
        <v>18</v>
      </c>
      <c r="Z13" s="10" t="n">
        <f aca="true">INDIRECT("ECSEARRAY!$F"&amp;($J13+541))</f>
        <v>4</v>
      </c>
      <c r="AA13" s="10" t="n">
        <f aca="true">INDIRECT("ECSEARRAY!$G"&amp;($J13+541))</f>
        <v>77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="17" customFormat="true" ht="26.25" hidden="false" customHeight="false" outlineLevel="0" collapsed="false">
      <c r="A14" s="10" t="n">
        <v>13</v>
      </c>
      <c r="B14" s="10" t="s">
        <v>380</v>
      </c>
      <c r="C14" s="10" t="n">
        <f aca="true">INDIRECT("BaseboardH!$C"&amp;($A14+1))</f>
        <v>2</v>
      </c>
      <c r="D14" s="10" t="n">
        <f aca="true">INDIRECT("BaseboardH!$D"&amp;($A14+1))</f>
        <v>2</v>
      </c>
      <c r="E14" s="10" t="n">
        <f aca="true">INDIRECT("BaseboardH!$E"&amp;($A14+1))</f>
        <v>14</v>
      </c>
      <c r="F14" s="10" t="str">
        <f aca="true">INDIRECT("FEB!$D"&amp;(40*($D14-1)+$E14+1))</f>
        <v>in51</v>
      </c>
      <c r="G14" s="10" t="n">
        <f aca="true">INDIRECT("FEB!$E"&amp;(40*($D14-1)+$E14+1))</f>
        <v>7</v>
      </c>
      <c r="H14" s="10" t="n">
        <f aca="true">INDIRECT("FEB!$F"&amp;(40*($D14-1)+$E14+1))</f>
        <v>1</v>
      </c>
      <c r="I14" s="10" t="n">
        <f aca="true">INDIRECT("FEB!$A"&amp;(40*($D14-1)+$E14+1))</f>
        <v>86</v>
      </c>
      <c r="J14" s="10" t="n">
        <f aca="true">INDIRECT("BackBoard!$C"&amp;(100*($C14-1)+$I14+1))</f>
        <v>150</v>
      </c>
      <c r="K14" s="10" t="n">
        <f aca="true">INDIRECT("ECSEARRAY!$C"&amp;($J14+1))</f>
        <v>0</v>
      </c>
      <c r="L14" s="10" t="str">
        <f aca="true">INDIRECT("ECSEARRAY!$D"&amp;($J14+1))</f>
        <v>R26</v>
      </c>
      <c r="M14" s="10" t="n">
        <f aca="true">INDIRECT("ECSEARRAY!$C"&amp;($J14+181))</f>
        <v>0</v>
      </c>
      <c r="N14" s="10" t="str">
        <f aca="true">INDIRECT("ECSEARRAY!$D"&amp;($J14+181))</f>
        <v>B11</v>
      </c>
      <c r="O14" s="10" t="n">
        <f aca="true">INDIRECT("ECSEARRAY!$C"&amp;($J14+361))</f>
        <v>1</v>
      </c>
      <c r="P14" s="10" t="str">
        <f aca="true">INDIRECT("ECSEARRAY!$D"&amp;($J14+361))</f>
        <v>C19</v>
      </c>
      <c r="Q14" s="10" t="n">
        <f aca="true">INDIRECT("ECSEARRAY!$C"&amp;($J14+541))</f>
        <v>2</v>
      </c>
      <c r="R14" s="10" t="str">
        <f aca="true">INDIRECT("ECSEARRAY!$D"&amp;($J14+541))</f>
        <v>F23</v>
      </c>
      <c r="S14" s="10"/>
      <c r="T14" s="10" t="n">
        <f aca="true">INDIRECT("ECSEARRAY!$F"&amp;($J14+1))</f>
        <v>1</v>
      </c>
      <c r="U14" s="10" t="n">
        <f aca="true">INDIRECT("ECSEARRAY!$G"&amp;($J14+1))</f>
        <v>11</v>
      </c>
      <c r="V14" s="10" t="n">
        <f aca="true">INDIRECT("ECSEARRAY!$F"&amp;($J14+181))</f>
        <v>1</v>
      </c>
      <c r="W14" s="10" t="n">
        <f aca="true">INDIRECT("ECSEARRAY!$G"&amp;($J14+181))</f>
        <v>52</v>
      </c>
      <c r="X14" s="10" t="n">
        <f aca="true">INDIRECT("ECSEARRAY!$F"&amp;($J14+361))</f>
        <v>2</v>
      </c>
      <c r="Y14" s="10" t="n">
        <f aca="true">INDIRECT("ECSEARRAY!$G"&amp;($J14+361))</f>
        <v>43</v>
      </c>
      <c r="Z14" s="10" t="n">
        <f aca="true">INDIRECT("ECSEARRAY!$F"&amp;($J14+541))</f>
        <v>5</v>
      </c>
      <c r="AA14" s="10" t="n">
        <f aca="true">INDIRECT("ECSEARRAY!$G"&amp;($J14+541))</f>
        <v>16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="17" customFormat="true" ht="26.25" hidden="false" customHeight="false" outlineLevel="0" collapsed="false">
      <c r="A15" s="10" t="n">
        <v>14</v>
      </c>
      <c r="B15" s="10" t="s">
        <v>380</v>
      </c>
      <c r="C15" s="10" t="n">
        <f aca="true">INDIRECT("BaseboardH!$C"&amp;($A15+1))</f>
        <v>2</v>
      </c>
      <c r="D15" s="10" t="n">
        <f aca="true">INDIRECT("BaseboardH!$D"&amp;($A15+1))</f>
        <v>2</v>
      </c>
      <c r="E15" s="10" t="n">
        <f aca="true">INDIRECT("BaseboardH!$E"&amp;($A15+1))</f>
        <v>16</v>
      </c>
      <c r="F15" s="10" t="str">
        <f aca="true">INDIRECT("FEB!$D"&amp;(40*($D15-1)+$E15+1))</f>
        <v>in49</v>
      </c>
      <c r="G15" s="10" t="n">
        <f aca="true">INDIRECT("FEB!$E"&amp;(40*($D15-1)+$E15+1))</f>
        <v>7</v>
      </c>
      <c r="H15" s="10" t="n">
        <f aca="true">INDIRECT("FEB!$F"&amp;(40*($D15-1)+$E15+1))</f>
        <v>0</v>
      </c>
      <c r="I15" s="10" t="n">
        <f aca="true">INDIRECT("FEB!$A"&amp;(40*($D15-1)+$E15+1))</f>
        <v>84</v>
      </c>
      <c r="J15" s="10" t="n">
        <f aca="true">INDIRECT("BackBoard!$C"&amp;(100*($C15-1)+$I15+1))</f>
        <v>144</v>
      </c>
      <c r="K15" s="10" t="n">
        <f aca="true">INDIRECT("ECSEARRAY!$C"&amp;($J15+1))</f>
        <v>0</v>
      </c>
      <c r="L15" s="10" t="str">
        <f aca="true">INDIRECT("ECSEARRAY!$D"&amp;($J15+1))</f>
        <v>P25</v>
      </c>
      <c r="M15" s="10" t="n">
        <f aca="true">INDIRECT("ECSEARRAY!$C"&amp;($J15+181))</f>
        <v>0</v>
      </c>
      <c r="N15" s="10" t="str">
        <f aca="true">INDIRECT("ECSEARRAY!$D"&amp;($J15+181))</f>
        <v>A10</v>
      </c>
      <c r="O15" s="10" t="n">
        <f aca="true">INDIRECT("ECSEARRAY!$C"&amp;($J15+361))</f>
        <v>1</v>
      </c>
      <c r="P15" s="10" t="str">
        <f aca="true">INDIRECT("ECSEARRAY!$D"&amp;($J15+361))</f>
        <v>A19</v>
      </c>
      <c r="Q15" s="10" t="n">
        <f aca="true">INDIRECT("ECSEARRAY!$C"&amp;($J15+541))</f>
        <v>2</v>
      </c>
      <c r="R15" s="10" t="str">
        <f aca="true">INDIRECT("ECSEARRAY!$D"&amp;($J15+541))</f>
        <v>E25</v>
      </c>
      <c r="S15" s="10"/>
      <c r="T15" s="10" t="n">
        <f aca="true">INDIRECT("ECSEARRAY!$F"&amp;($J15+1))</f>
        <v>1</v>
      </c>
      <c r="U15" s="10" t="n">
        <f aca="true">INDIRECT("ECSEARRAY!$G"&amp;($J15+1))</f>
        <v>2</v>
      </c>
      <c r="V15" s="10" t="n">
        <f aca="true">INDIRECT("ECSEARRAY!$F"&amp;($J15+181))</f>
        <v>1</v>
      </c>
      <c r="W15" s="10" t="n">
        <f aca="true">INDIRECT("ECSEARRAY!$G"&amp;($J15+181))</f>
        <v>48</v>
      </c>
      <c r="X15" s="10" t="n">
        <f aca="true">INDIRECT("ECSEARRAY!$F"&amp;($J15+361))</f>
        <v>2</v>
      </c>
      <c r="Y15" s="10" t="n">
        <f aca="true">INDIRECT("ECSEARRAY!$G"&amp;($J15+361))</f>
        <v>46</v>
      </c>
      <c r="Z15" s="10" t="n">
        <f aca="true">INDIRECT("ECSEARRAY!$F"&amp;($J15+541))</f>
        <v>5</v>
      </c>
      <c r="AA15" s="10" t="n">
        <f aca="true">INDIRECT("ECSEARRAY!$G"&amp;($J15+541))</f>
        <v>18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="17" customFormat="true" ht="26.25" hidden="false" customHeight="false" outlineLevel="0" collapsed="false">
      <c r="A16" s="10" t="n">
        <v>15</v>
      </c>
      <c r="B16" s="10" t="s">
        <v>380</v>
      </c>
      <c r="C16" s="10" t="n">
        <f aca="true">INDIRECT("BaseboardH!$C"&amp;($A16+1))</f>
        <v>2</v>
      </c>
      <c r="D16" s="10" t="n">
        <f aca="true">INDIRECT("BaseboardH!$D"&amp;($A16+1))</f>
        <v>2</v>
      </c>
      <c r="E16" s="10" t="n">
        <f aca="true">INDIRECT("BaseboardH!$E"&amp;($A16+1))</f>
        <v>15</v>
      </c>
      <c r="F16" s="10" t="str">
        <f aca="true">INDIRECT("FEB!$D"&amp;(40*($D16-1)+$E16+1))</f>
        <v>in48</v>
      </c>
      <c r="G16" s="10" t="n">
        <f aca="true">INDIRECT("FEB!$E"&amp;(40*($D16-1)+$E16+1))</f>
        <v>6</v>
      </c>
      <c r="H16" s="10" t="n">
        <f aca="true">INDIRECT("FEB!$F"&amp;(40*($D16-1)+$E16+1))</f>
        <v>7</v>
      </c>
      <c r="I16" s="10" t="n">
        <f aca="true">INDIRECT("FEB!$A"&amp;(40*($D16-1)+$E16+1))</f>
        <v>83</v>
      </c>
      <c r="J16" s="10" t="n">
        <f aca="true">INDIRECT("BackBoard!$C"&amp;(100*($C16-1)+$I16+1))</f>
        <v>143</v>
      </c>
      <c r="K16" s="10" t="n">
        <f aca="true">INDIRECT("ECSEARRAY!$C"&amp;($J16+1))</f>
        <v>0</v>
      </c>
      <c r="L16" s="10" t="str">
        <f aca="true">INDIRECT("ECSEARRAY!$D"&amp;($J16+1))</f>
        <v>P24</v>
      </c>
      <c r="M16" s="10" t="n">
        <f aca="true">INDIRECT("ECSEARRAY!$C"&amp;($J16+181))</f>
        <v>0</v>
      </c>
      <c r="N16" s="10" t="str">
        <f aca="true">INDIRECT("ECSEARRAY!$D"&amp;($J16+181))</f>
        <v>C11</v>
      </c>
      <c r="O16" s="10" t="n">
        <f aca="true">INDIRECT("ECSEARRAY!$C"&amp;($J16+361))</f>
        <v>1</v>
      </c>
      <c r="P16" s="10" t="str">
        <f aca="true">INDIRECT("ECSEARRAY!$D"&amp;($J16+361))</f>
        <v>B19</v>
      </c>
      <c r="Q16" s="10" t="n">
        <f aca="true">INDIRECT("ECSEARRAY!$C"&amp;($J16+541))</f>
        <v>2</v>
      </c>
      <c r="R16" s="10" t="str">
        <f aca="true">INDIRECT("ECSEARRAY!$D"&amp;($J16+541))</f>
        <v>E26</v>
      </c>
      <c r="S16" s="10"/>
      <c r="T16" s="10" t="n">
        <f aca="true">INDIRECT("ECSEARRAY!$F"&amp;($J16+1))</f>
        <v>1</v>
      </c>
      <c r="U16" s="10" t="n">
        <f aca="true">INDIRECT("ECSEARRAY!$G"&amp;($J16+1))</f>
        <v>7</v>
      </c>
      <c r="V16" s="10" t="n">
        <f aca="true">INDIRECT("ECSEARRAY!$F"&amp;($J16+181))</f>
        <v>1</v>
      </c>
      <c r="W16" s="10" t="n">
        <f aca="true">INDIRECT("ECSEARRAY!$G"&amp;($J16+181))</f>
        <v>56</v>
      </c>
      <c r="X16" s="10" t="n">
        <f aca="true">INDIRECT("ECSEARRAY!$F"&amp;($J16+361))</f>
        <v>2</v>
      </c>
      <c r="Y16" s="10" t="n">
        <f aca="true">INDIRECT("ECSEARRAY!$G"&amp;($J16+361))</f>
        <v>42</v>
      </c>
      <c r="Z16" s="10" t="n">
        <f aca="true">INDIRECT("ECSEARRAY!$F"&amp;($J16+541))</f>
        <v>5</v>
      </c>
      <c r="AA16" s="10" t="n">
        <f aca="true">INDIRECT("ECSEARRAY!$G"&amp;($J16+541))</f>
        <v>23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="17" customFormat="true" ht="26.25" hidden="false" customHeight="false" outlineLevel="0" collapsed="false">
      <c r="A17" s="10" t="n">
        <v>16</v>
      </c>
      <c r="B17" s="10" t="s">
        <v>380</v>
      </c>
      <c r="C17" s="10" t="n">
        <f aca="true">INDIRECT("BaseboardH!$C"&amp;($A17+1))</f>
        <v>2</v>
      </c>
      <c r="D17" s="10" t="n">
        <f aca="true">INDIRECT("BaseboardH!$D"&amp;($A17+1))</f>
        <v>2</v>
      </c>
      <c r="E17" s="10" t="n">
        <f aca="true">INDIRECT("BaseboardH!$E"&amp;($A17+1))</f>
        <v>13</v>
      </c>
      <c r="F17" s="10" t="str">
        <f aca="true">INDIRECT("FEB!$D"&amp;(40*($D17-1)+$E17+1))</f>
        <v>in50</v>
      </c>
      <c r="G17" s="10" t="n">
        <f aca="true">INDIRECT("FEB!$E"&amp;(40*($D17-1)+$E17+1))</f>
        <v>6</v>
      </c>
      <c r="H17" s="10" t="n">
        <f aca="true">INDIRECT("FEB!$F"&amp;(40*($D17-1)+$E17+1))</f>
        <v>6</v>
      </c>
      <c r="I17" s="10" t="n">
        <f aca="true">INDIRECT("FEB!$A"&amp;(40*($D17-1)+$E17+1))</f>
        <v>85</v>
      </c>
      <c r="J17" s="10" t="n">
        <f aca="true">INDIRECT("BackBoard!$C"&amp;(100*($C17-1)+$I17+1))</f>
        <v>149</v>
      </c>
      <c r="K17" s="10" t="n">
        <f aca="true">INDIRECT("ECSEARRAY!$C"&amp;($J17+1))</f>
        <v>0</v>
      </c>
      <c r="L17" s="10" t="str">
        <f aca="true">INDIRECT("ECSEARRAY!$D"&amp;($J17+1))</f>
        <v>R25</v>
      </c>
      <c r="M17" s="10" t="n">
        <f aca="true">INDIRECT("ECSEARRAY!$C"&amp;($J17+181))</f>
        <v>0</v>
      </c>
      <c r="N17" s="10" t="str">
        <f aca="true">INDIRECT("ECSEARRAY!$D"&amp;($J17+181))</f>
        <v>C12</v>
      </c>
      <c r="O17" s="10" t="n">
        <f aca="true">INDIRECT("ECSEARRAY!$C"&amp;($J17+361))</f>
        <v>1</v>
      </c>
      <c r="P17" s="10" t="str">
        <f aca="true">INDIRECT("ECSEARRAY!$D"&amp;($J17+361))</f>
        <v>A20</v>
      </c>
      <c r="Q17" s="10" t="n">
        <f aca="true">INDIRECT("ECSEARRAY!$C"&amp;($J17+541))</f>
        <v>2</v>
      </c>
      <c r="R17" s="10" t="str">
        <f aca="true">INDIRECT("ECSEARRAY!$D"&amp;($J17+541))</f>
        <v>F24</v>
      </c>
      <c r="S17" s="10"/>
      <c r="T17" s="10" t="n">
        <f aca="true">INDIRECT("ECSEARRAY!$F"&amp;($J17+1))</f>
        <v>1</v>
      </c>
      <c r="U17" s="10" t="n">
        <f aca="true">INDIRECT("ECSEARRAY!$G"&amp;($J17+1))</f>
        <v>3</v>
      </c>
      <c r="V17" s="10" t="n">
        <f aca="true">INDIRECT("ECSEARRAY!$F"&amp;($J17+181))</f>
        <v>1</v>
      </c>
      <c r="W17" s="10" t="n">
        <f aca="true">INDIRECT("ECSEARRAY!$G"&amp;($J17+181))</f>
        <v>57</v>
      </c>
      <c r="X17" s="10" t="n">
        <f aca="true">INDIRECT("ECSEARRAY!$F"&amp;($J17+361))</f>
        <v>3</v>
      </c>
      <c r="Y17" s="10" t="n">
        <f aca="true">INDIRECT("ECSEARRAY!$G"&amp;($J17+361))</f>
        <v>33</v>
      </c>
      <c r="Z17" s="10" t="n">
        <f aca="true">INDIRECT("ECSEARRAY!$F"&amp;($J17+541))</f>
        <v>5</v>
      </c>
      <c r="AA17" s="10" t="n">
        <f aca="true">INDIRECT("ECSEARRAY!$G"&amp;($J17+541))</f>
        <v>17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="30" customFormat="true" ht="26.25" hidden="false" customHeight="false" outlineLevel="0" collapsed="false">
      <c r="A18" s="10" t="n">
        <v>17</v>
      </c>
      <c r="B18" s="10" t="s">
        <v>380</v>
      </c>
      <c r="C18" s="10" t="n">
        <f aca="true">INDIRECT("BaseboardH!$C"&amp;($A18+1))</f>
        <v>1</v>
      </c>
      <c r="D18" s="10" t="n">
        <f aca="true">INDIRECT("BaseboardH!$D"&amp;($A18+1))</f>
        <v>2</v>
      </c>
      <c r="E18" s="10" t="n">
        <f aca="true">INDIRECT("BaseboardH!$E"&amp;($A18+1))</f>
        <v>28</v>
      </c>
      <c r="F18" s="10" t="str">
        <f aca="true">INDIRECT("FEB!$D"&amp;(40*($D18-1)+$E18+1))</f>
        <v>in45</v>
      </c>
      <c r="G18" s="10" t="n">
        <f aca="true">INDIRECT("FEB!$E"&amp;(40*($D18-1)+$E18+1))</f>
        <v>5</v>
      </c>
      <c r="H18" s="10" t="n">
        <f aca="true">INDIRECT("FEB!$F"&amp;(40*($D18-1)+$E18+1))</f>
        <v>6</v>
      </c>
      <c r="I18" s="10" t="n">
        <f aca="true">INDIRECT("FEB!$A"&amp;(40*($D18-1)+$E18+1))</f>
        <v>80</v>
      </c>
      <c r="J18" s="10" t="n">
        <f aca="true">INDIRECT("BackBoard!$C"&amp;(100*($C18-1)+$I18+1))</f>
        <v>128</v>
      </c>
      <c r="K18" s="10" t="n">
        <f aca="true">INDIRECT("ECSEARRAY!$C"&amp;($J18+1))</f>
        <v>0</v>
      </c>
      <c r="L18" s="10" t="str">
        <f aca="true">INDIRECT("ECSEARRAY!$D"&amp;($J18+1))</f>
        <v>M22</v>
      </c>
      <c r="M18" s="10" t="n">
        <f aca="true">INDIRECT("ECSEARRAY!$C"&amp;($J18+181))</f>
        <v>0</v>
      </c>
      <c r="N18" s="10" t="str">
        <f aca="true">INDIRECT("ECSEARRAY!$D"&amp;($J18+181))</f>
        <v>F8</v>
      </c>
      <c r="O18" s="10" t="n">
        <f aca="true">INDIRECT("ECSEARRAY!$C"&amp;($J18+361))</f>
        <v>1</v>
      </c>
      <c r="P18" s="10" t="str">
        <f aca="true">INDIRECT("ECSEARRAY!$D"&amp;($J18+361))</f>
        <v>E18</v>
      </c>
      <c r="Q18" s="10" t="n">
        <f aca="true">INDIRECT("ECSEARRAY!$C"&amp;($J18+541))</f>
        <v>2</v>
      </c>
      <c r="R18" s="10" t="str">
        <f aca="true">INDIRECT("ECSEARRAY!$D"&amp;($J18+541))</f>
        <v>K20</v>
      </c>
      <c r="S18" s="10"/>
      <c r="T18" s="10" t="n">
        <f aca="true">INDIRECT("ECSEARRAY!$F"&amp;($J18+1))</f>
        <v>0</v>
      </c>
      <c r="U18" s="10" t="n">
        <f aca="true">INDIRECT("ECSEARRAY!$G"&amp;($J18+1))</f>
        <v>80</v>
      </c>
      <c r="V18" s="10" t="n">
        <f aca="true">INDIRECT("ECSEARRAY!$F"&amp;($J18+181))</f>
        <v>1</v>
      </c>
      <c r="W18" s="10" t="n">
        <f aca="true">INDIRECT("ECSEARRAY!$G"&amp;($J18+181))</f>
        <v>77</v>
      </c>
      <c r="X18" s="10" t="n">
        <f aca="true">INDIRECT("ECSEARRAY!$F"&amp;($J18+361))</f>
        <v>2</v>
      </c>
      <c r="Y18" s="10" t="n">
        <f aca="true">INDIRECT("ECSEARRAY!$G"&amp;($J18+361))</f>
        <v>25</v>
      </c>
      <c r="Z18" s="10" t="n">
        <f aca="true">INDIRECT("ECSEARRAY!$F"&amp;($J18+541))</f>
        <v>4</v>
      </c>
      <c r="AA18" s="10" t="n">
        <f aca="true">INDIRECT("ECSEARRAY!$G"&amp;($J18+541))</f>
        <v>13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="30" customFormat="true" ht="26.25" hidden="false" customHeight="false" outlineLevel="0" collapsed="false">
      <c r="A19" s="10" t="n">
        <v>18</v>
      </c>
      <c r="B19" s="10" t="s">
        <v>380</v>
      </c>
      <c r="C19" s="10" t="n">
        <f aca="true">INDIRECT("BaseboardH!$C"&amp;($A19+1))</f>
        <v>1</v>
      </c>
      <c r="D19" s="10" t="n">
        <f aca="true">INDIRECT("BaseboardH!$D"&amp;($A19+1))</f>
        <v>2</v>
      </c>
      <c r="E19" s="10" t="n">
        <f aca="true">INDIRECT("BaseboardH!$E"&amp;($A19+1))</f>
        <v>32</v>
      </c>
      <c r="F19" s="10" t="str">
        <f aca="true">INDIRECT("FEB!$D"&amp;(40*($D19-1)+$E19+1))</f>
        <v>in41</v>
      </c>
      <c r="G19" s="10" t="n">
        <f aca="true">INDIRECT("FEB!$E"&amp;(40*($D19-1)+$E19+1))</f>
        <v>5</v>
      </c>
      <c r="H19" s="10" t="n">
        <f aca="true">INDIRECT("FEB!$F"&amp;(40*($D19-1)+$E19+1))</f>
        <v>4</v>
      </c>
      <c r="I19" s="10" t="n">
        <f aca="true">INDIRECT("FEB!$A"&amp;(40*($D19-1)+$E19+1))</f>
        <v>76</v>
      </c>
      <c r="J19" s="10" t="n">
        <f aca="true">INDIRECT("BackBoard!$C"&amp;(100*($C19-1)+$I19+1))</f>
        <v>116</v>
      </c>
      <c r="K19" s="10" t="n">
        <f aca="true">INDIRECT("ECSEARRAY!$C"&amp;($J19+1))</f>
        <v>0</v>
      </c>
      <c r="L19" s="10" t="str">
        <f aca="true">INDIRECT("ECSEARRAY!$D"&amp;($J19+1))</f>
        <v>K20</v>
      </c>
      <c r="M19" s="10" t="n">
        <f aca="true">INDIRECT("ECSEARRAY!$C"&amp;($J19+181))</f>
        <v>1</v>
      </c>
      <c r="N19" s="10" t="str">
        <f aca="true">INDIRECT("ECSEARRAY!$D"&amp;($J19+181))</f>
        <v>R16</v>
      </c>
      <c r="O19" s="10" t="n">
        <f aca="true">INDIRECT("ECSEARRAY!$C"&amp;($J19+361))</f>
        <v>1</v>
      </c>
      <c r="P19" s="10" t="str">
        <f aca="true">INDIRECT("ECSEARRAY!$D"&amp;($J19+361))</f>
        <v>E16</v>
      </c>
      <c r="Q19" s="10" t="n">
        <f aca="true">INDIRECT("ECSEARRAY!$C"&amp;($J19+541))</f>
        <v>2</v>
      </c>
      <c r="R19" s="10" t="str">
        <f aca="true">INDIRECT("ECSEARRAY!$D"&amp;($J19+541))</f>
        <v>J21</v>
      </c>
      <c r="S19" s="10"/>
      <c r="T19" s="10" t="n">
        <f aca="true">INDIRECT("ECSEARRAY!$F"&amp;($J19+1))</f>
        <v>0</v>
      </c>
      <c r="U19" s="10" t="n">
        <f aca="true">INDIRECT("ECSEARRAY!$G"&amp;($J19+1))</f>
        <v>13</v>
      </c>
      <c r="V19" s="10" t="n">
        <f aca="true">INDIRECT("ECSEARRAY!$F"&amp;($J19+181))</f>
        <v>2</v>
      </c>
      <c r="W19" s="10" t="n">
        <f aca="true">INDIRECT("ECSEARRAY!$G"&amp;($J19+181))</f>
        <v>59</v>
      </c>
      <c r="X19" s="10" t="n">
        <f aca="true">INDIRECT("ECSEARRAY!$F"&amp;($J19+361))</f>
        <v>2</v>
      </c>
      <c r="Y19" s="10" t="n">
        <f aca="true">INDIRECT("ECSEARRAY!$G"&amp;($J19+361))</f>
        <v>30</v>
      </c>
      <c r="Z19" s="10" t="n">
        <f aca="true">INDIRECT("ECSEARRAY!$F"&amp;($J19+541))</f>
        <v>5</v>
      </c>
      <c r="AA19" s="10" t="n">
        <f aca="true">INDIRECT("ECSEARRAY!$G"&amp;($J19+541))</f>
        <v>81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="30" customFormat="true" ht="26.25" hidden="false" customHeight="false" outlineLevel="0" collapsed="false">
      <c r="A20" s="10" t="n">
        <v>19</v>
      </c>
      <c r="B20" s="10" t="s">
        <v>380</v>
      </c>
      <c r="C20" s="10" t="n">
        <f aca="true">INDIRECT("BaseboardH!$C"&amp;($A20+1))</f>
        <v>1</v>
      </c>
      <c r="D20" s="10" t="n">
        <f aca="true">INDIRECT("BaseboardH!$D"&amp;($A20+1))</f>
        <v>2</v>
      </c>
      <c r="E20" s="10" t="n">
        <f aca="true">INDIRECT("BaseboardH!$E"&amp;($A20+1))</f>
        <v>31</v>
      </c>
      <c r="F20" s="10" t="str">
        <f aca="true">INDIRECT("FEB!$D"&amp;(40*($D20-1)+$E20+1))</f>
        <v>in40</v>
      </c>
      <c r="G20" s="10" t="n">
        <f aca="true">INDIRECT("FEB!$E"&amp;(40*($D20-1)+$E20+1))</f>
        <v>4</v>
      </c>
      <c r="H20" s="10" t="n">
        <f aca="true">INDIRECT("FEB!$F"&amp;(40*($D20-1)+$E20+1))</f>
        <v>3</v>
      </c>
      <c r="I20" s="10" t="n">
        <f aca="true">INDIRECT("FEB!$A"&amp;(40*($D20-1)+$E20+1))</f>
        <v>75</v>
      </c>
      <c r="J20" s="10" t="n">
        <f aca="true">INDIRECT("BackBoard!$C"&amp;(100*($C20-1)+$I20+1))</f>
        <v>115</v>
      </c>
      <c r="K20" s="10" t="n">
        <f aca="true">INDIRECT("ECSEARRAY!$C"&amp;($J20+1))</f>
        <v>0</v>
      </c>
      <c r="L20" s="10" t="str">
        <f aca="true">INDIRECT("ECSEARRAY!$D"&amp;($J20+1))</f>
        <v>L20</v>
      </c>
      <c r="M20" s="10" t="n">
        <f aca="true">INDIRECT("ECSEARRAY!$C"&amp;($J20+181))</f>
        <v>1</v>
      </c>
      <c r="N20" s="10" t="str">
        <f aca="true">INDIRECT("ECSEARRAY!$D"&amp;($J20+181))</f>
        <v>N16</v>
      </c>
      <c r="O20" s="10" t="n">
        <f aca="true">INDIRECT("ECSEARRAY!$C"&amp;($J20+361))</f>
        <v>1</v>
      </c>
      <c r="P20" s="10" t="str">
        <f aca="true">INDIRECT("ECSEARRAY!$D"&amp;($J20+361))</f>
        <v>E17</v>
      </c>
      <c r="Q20" s="10" t="n">
        <f aca="true">INDIRECT("ECSEARRAY!$C"&amp;($J20+541))</f>
        <v>2</v>
      </c>
      <c r="R20" s="10" t="str">
        <f aca="true">INDIRECT("ECSEARRAY!$D"&amp;($J20+541))</f>
        <v>K22</v>
      </c>
      <c r="S20" s="10"/>
      <c r="T20" s="10" t="n">
        <f aca="true">INDIRECT("ECSEARRAY!$F"&amp;($J20+1))</f>
        <v>0</v>
      </c>
      <c r="U20" s="10" t="n">
        <f aca="true">INDIRECT("ECSEARRAY!$G"&amp;($J20+1))</f>
        <v>8</v>
      </c>
      <c r="V20" s="10" t="n">
        <f aca="true">INDIRECT("ECSEARRAY!$F"&amp;($J20+181))</f>
        <v>3</v>
      </c>
      <c r="W20" s="10" t="n">
        <f aca="true">INDIRECT("ECSEARRAY!$G"&amp;($J20+181))</f>
        <v>14</v>
      </c>
      <c r="X20" s="10" t="n">
        <f aca="true">INDIRECT("ECSEARRAY!$F"&amp;($J20+361))</f>
        <v>2</v>
      </c>
      <c r="Y20" s="10" t="n">
        <f aca="true">INDIRECT("ECSEARRAY!$G"&amp;($J20+361))</f>
        <v>26</v>
      </c>
      <c r="Z20" s="10" t="n">
        <f aca="true">INDIRECT("ECSEARRAY!$F"&amp;($J20+541))</f>
        <v>4</v>
      </c>
      <c r="AA20" s="10" t="n">
        <f aca="true">INDIRECT("ECSEARRAY!$G"&amp;($J20+541))</f>
        <v>79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="30" customFormat="true" ht="26.25" hidden="false" customHeight="false" outlineLevel="0" collapsed="false">
      <c r="A21" s="10" t="n">
        <v>20</v>
      </c>
      <c r="B21" s="10" t="s">
        <v>380</v>
      </c>
      <c r="C21" s="10" t="n">
        <f aca="true">INDIRECT("BaseboardH!$C"&amp;($A21+1))</f>
        <v>1</v>
      </c>
      <c r="D21" s="10" t="n">
        <f aca="true">INDIRECT("BaseboardH!$D"&amp;($A21+1))</f>
        <v>2</v>
      </c>
      <c r="E21" s="10" t="n">
        <f aca="true">INDIRECT("BaseboardH!$E"&amp;($A21+1))</f>
        <v>27</v>
      </c>
      <c r="F21" s="10" t="str">
        <f aca="true">INDIRECT("FEB!$D"&amp;(40*($D21-1)+$E21+1))</f>
        <v>in44</v>
      </c>
      <c r="G21" s="10" t="n">
        <f aca="true">INDIRECT("FEB!$E"&amp;(40*($D21-1)+$E21+1))</f>
        <v>4</v>
      </c>
      <c r="H21" s="10" t="n">
        <f aca="true">INDIRECT("FEB!$F"&amp;(40*($D21-1)+$E21+1))</f>
        <v>1</v>
      </c>
      <c r="I21" s="10" t="n">
        <f aca="true">INDIRECT("FEB!$A"&amp;(40*($D21-1)+$E21+1))</f>
        <v>79</v>
      </c>
      <c r="J21" s="10" t="n">
        <f aca="true">INDIRECT("BackBoard!$C"&amp;(100*($C21-1)+$I21+1))</f>
        <v>127</v>
      </c>
      <c r="K21" s="10" t="n">
        <f aca="true">INDIRECT("ECSEARRAY!$C"&amp;($J21+1))</f>
        <v>0</v>
      </c>
      <c r="L21" s="10" t="str">
        <f aca="true">INDIRECT("ECSEARRAY!$D"&amp;($J21+1))</f>
        <v>M24</v>
      </c>
      <c r="M21" s="10" t="n">
        <f aca="true">INDIRECT("ECSEARRAY!$C"&amp;($J21+181))</f>
        <v>0</v>
      </c>
      <c r="N21" s="10" t="str">
        <f aca="true">INDIRECT("ECSEARRAY!$D"&amp;($J21+181))</f>
        <v>F9</v>
      </c>
      <c r="O21" s="10" t="n">
        <f aca="true">INDIRECT("ECSEARRAY!$C"&amp;($J21+361))</f>
        <v>1</v>
      </c>
      <c r="P21" s="10" t="str">
        <f aca="true">INDIRECT("ECSEARRAY!$D"&amp;($J21+361))</f>
        <v>D19</v>
      </c>
      <c r="Q21" s="10" t="n">
        <f aca="true">INDIRECT("ECSEARRAY!$C"&amp;($J21+541))</f>
        <v>2</v>
      </c>
      <c r="R21" s="10" t="str">
        <f aca="true">INDIRECT("ECSEARRAY!$D"&amp;($J21+541))</f>
        <v>L20</v>
      </c>
      <c r="S21" s="10"/>
      <c r="T21" s="10" t="n">
        <f aca="true">INDIRECT("ECSEARRAY!$F"&amp;($J21+1))</f>
        <v>0</v>
      </c>
      <c r="U21" s="10" t="n">
        <f aca="true">INDIRECT("ECSEARRAY!$G"&amp;($J21+1))</f>
        <v>85</v>
      </c>
      <c r="V21" s="10" t="n">
        <f aca="true">INDIRECT("ECSEARRAY!$F"&amp;($J21+181))</f>
        <v>1</v>
      </c>
      <c r="W21" s="10" t="n">
        <f aca="true">INDIRECT("ECSEARRAY!$G"&amp;($J21+181))</f>
        <v>78</v>
      </c>
      <c r="X21" s="10" t="n">
        <f aca="true">INDIRECT("ECSEARRAY!$F"&amp;($J21+361))</f>
        <v>2</v>
      </c>
      <c r="Y21" s="10" t="n">
        <f aca="true">INDIRECT("ECSEARRAY!$G"&amp;($J21+361))</f>
        <v>21</v>
      </c>
      <c r="Z21" s="10" t="n">
        <f aca="true">INDIRECT("ECSEARRAY!$F"&amp;($J21+541))</f>
        <v>4</v>
      </c>
      <c r="AA21" s="10" t="n">
        <f aca="true">INDIRECT("ECSEARRAY!$G"&amp;($J21+541))</f>
        <v>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="30" customFormat="true" ht="26.25" hidden="false" customHeight="false" outlineLevel="0" collapsed="false">
      <c r="A22" s="10" t="n">
        <v>21</v>
      </c>
      <c r="B22" s="10" t="s">
        <v>380</v>
      </c>
      <c r="C22" s="10" t="n">
        <f aca="true">INDIRECT("BaseboardH!$C"&amp;($A22+1))</f>
        <v>2</v>
      </c>
      <c r="D22" s="10" t="n">
        <f aca="true">INDIRECT("BaseboardH!$D"&amp;($A22+1))</f>
        <v>2</v>
      </c>
      <c r="E22" s="10" t="n">
        <f aca="true">INDIRECT("BaseboardH!$E"&amp;($A22+1))</f>
        <v>28</v>
      </c>
      <c r="F22" s="10" t="str">
        <f aca="true">INDIRECT("FEB!$D"&amp;(40*($D22-1)+$E22+1))</f>
        <v>in45</v>
      </c>
      <c r="G22" s="10" t="n">
        <f aca="true">INDIRECT("FEB!$E"&amp;(40*($D22-1)+$E22+1))</f>
        <v>5</v>
      </c>
      <c r="H22" s="10" t="n">
        <f aca="true">INDIRECT("FEB!$F"&amp;(40*($D22-1)+$E22+1))</f>
        <v>6</v>
      </c>
      <c r="I22" s="10" t="n">
        <f aca="true">INDIRECT("FEB!$A"&amp;(40*($D22-1)+$E22+1))</f>
        <v>80</v>
      </c>
      <c r="J22" s="10" t="n">
        <f aca="true">INDIRECT("BackBoard!$C"&amp;(100*($C22-1)+$I22+1))</f>
        <v>132</v>
      </c>
      <c r="K22" s="10" t="n">
        <f aca="true">INDIRECT("ECSEARRAY!$C"&amp;($J22+1))</f>
        <v>0</v>
      </c>
      <c r="L22" s="10" t="str">
        <f aca="true">INDIRECT("ECSEARRAY!$D"&amp;($J22+1))</f>
        <v>N26</v>
      </c>
      <c r="M22" s="10" t="n">
        <f aca="true">INDIRECT("ECSEARRAY!$C"&amp;($J22+181))</f>
        <v>0</v>
      </c>
      <c r="N22" s="10" t="str">
        <f aca="true">INDIRECT("ECSEARRAY!$D"&amp;($J22+181))</f>
        <v>C9</v>
      </c>
      <c r="O22" s="10" t="n">
        <f aca="true">INDIRECT("ECSEARRAY!$C"&amp;($J22+361))</f>
        <v>1</v>
      </c>
      <c r="P22" s="10" t="str">
        <f aca="true">INDIRECT("ECSEARRAY!$D"&amp;($J22+361))</f>
        <v>A17</v>
      </c>
      <c r="Q22" s="10" t="n">
        <f aca="true">INDIRECT("ECSEARRAY!$C"&amp;($J22+541))</f>
        <v>2</v>
      </c>
      <c r="R22" s="10" t="str">
        <f aca="true">INDIRECT("ECSEARRAY!$D"&amp;($J22+541))</f>
        <v>C24</v>
      </c>
      <c r="S22" s="10"/>
      <c r="T22" s="10" t="n">
        <f aca="true">INDIRECT("ECSEARRAY!$F"&amp;($J22+1))</f>
        <v>1</v>
      </c>
      <c r="U22" s="10" t="n">
        <f aca="true">INDIRECT("ECSEARRAY!$G"&amp;($J22+1))</f>
        <v>5</v>
      </c>
      <c r="V22" s="10" t="n">
        <f aca="true">INDIRECT("ECSEARRAY!$F"&amp;($J22+181))</f>
        <v>1</v>
      </c>
      <c r="W22" s="10" t="n">
        <f aca="true">INDIRECT("ECSEARRAY!$G"&amp;($J22+181))</f>
        <v>59</v>
      </c>
      <c r="X22" s="10" t="n">
        <f aca="true">INDIRECT("ECSEARRAY!$F"&amp;($J22+361))</f>
        <v>2</v>
      </c>
      <c r="Y22" s="10" t="n">
        <f aca="true">INDIRECT("ECSEARRAY!$G"&amp;($J22+361))</f>
        <v>44</v>
      </c>
      <c r="Z22" s="10" t="n">
        <f aca="true">INDIRECT("ECSEARRAY!$F"&amp;($J22+541))</f>
        <v>5</v>
      </c>
      <c r="AA22" s="10" t="n">
        <f aca="true">INDIRECT("ECSEARRAY!$G"&amp;($J22+541))</f>
        <v>37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="30" customFormat="true" ht="26.25" hidden="false" customHeight="false" outlineLevel="0" collapsed="false">
      <c r="A23" s="10" t="n">
        <v>22</v>
      </c>
      <c r="B23" s="10" t="s">
        <v>380</v>
      </c>
      <c r="C23" s="10" t="n">
        <f aca="true">INDIRECT("BaseboardH!$C"&amp;($A23+1))</f>
        <v>2</v>
      </c>
      <c r="D23" s="10" t="n">
        <f aca="true">INDIRECT("BaseboardH!$D"&amp;($A23+1))</f>
        <v>2</v>
      </c>
      <c r="E23" s="10" t="n">
        <f aca="true">INDIRECT("BaseboardH!$E"&amp;($A23+1))</f>
        <v>32</v>
      </c>
      <c r="F23" s="10" t="str">
        <f aca="true">INDIRECT("FEB!$D"&amp;(40*($D23-1)+$E23+1))</f>
        <v>in41</v>
      </c>
      <c r="G23" s="10" t="n">
        <f aca="true">INDIRECT("FEB!$E"&amp;(40*($D23-1)+$E23+1))</f>
        <v>5</v>
      </c>
      <c r="H23" s="10" t="n">
        <f aca="true">INDIRECT("FEB!$F"&amp;(40*($D23-1)+$E23+1))</f>
        <v>4</v>
      </c>
      <c r="I23" s="10" t="n">
        <f aca="true">INDIRECT("FEB!$A"&amp;(40*($D23-1)+$E23+1))</f>
        <v>76</v>
      </c>
      <c r="J23" s="10" t="n">
        <f aca="true">INDIRECT("BackBoard!$C"&amp;(100*($C23-1)+$I23+1))</f>
        <v>120</v>
      </c>
      <c r="K23" s="10" t="n">
        <f aca="true">INDIRECT("ECSEARRAY!$C"&amp;($J23+1))</f>
        <v>0</v>
      </c>
      <c r="L23" s="10" t="str">
        <f aca="true">INDIRECT("ECSEARRAY!$D"&amp;($J23+1))</f>
        <v>K23</v>
      </c>
      <c r="M23" s="10" t="n">
        <f aca="true">INDIRECT("ECSEARRAY!$C"&amp;($J23+181))</f>
        <v>1</v>
      </c>
      <c r="N23" s="10" t="str">
        <f aca="true">INDIRECT("ECSEARRAY!$D"&amp;($J23+181))</f>
        <v>T18</v>
      </c>
      <c r="O23" s="10" t="n">
        <f aca="true">INDIRECT("ECSEARRAY!$C"&amp;($J23+361))</f>
        <v>1</v>
      </c>
      <c r="P23" s="10" t="str">
        <f aca="true">INDIRECT("ECSEARRAY!$D"&amp;($J23+361))</f>
        <v>D15</v>
      </c>
      <c r="Q23" s="10" t="n">
        <f aca="true">INDIRECT("ECSEARRAY!$C"&amp;($J23+541))</f>
        <v>2</v>
      </c>
      <c r="R23" s="10" t="str">
        <f aca="true">INDIRECT("ECSEARRAY!$D"&amp;($J23+541))</f>
        <v>B24</v>
      </c>
      <c r="S23" s="10"/>
      <c r="T23" s="10" t="n">
        <f aca="true">INDIRECT("ECSEARRAY!$F"&amp;($J23+1))</f>
        <v>1</v>
      </c>
      <c r="U23" s="10" t="n">
        <f aca="true">INDIRECT("ECSEARRAY!$G"&amp;($J23+1))</f>
        <v>29</v>
      </c>
      <c r="V23" s="10" t="n">
        <f aca="true">INDIRECT("ECSEARRAY!$F"&amp;($J23+181))</f>
        <v>2</v>
      </c>
      <c r="W23" s="10" t="n">
        <f aca="true">INDIRECT("ECSEARRAY!$G"&amp;($J23+181))</f>
        <v>63</v>
      </c>
      <c r="X23" s="10" t="n">
        <f aca="true">INDIRECT("ECSEARRAY!$F"&amp;($J23+361))</f>
        <v>2</v>
      </c>
      <c r="Y23" s="10" t="n">
        <f aca="true">INDIRECT("ECSEARRAY!$G"&amp;($J23+361))</f>
        <v>39</v>
      </c>
      <c r="Z23" s="10" t="n">
        <f aca="true">INDIRECT("ECSEARRAY!$F"&amp;($J23+541))</f>
        <v>4</v>
      </c>
      <c r="AA23" s="10" t="n">
        <f aca="true">INDIRECT("ECSEARRAY!$G"&amp;($J23+541))</f>
        <v>15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customFormat="false" ht="26.25" hidden="false" customHeight="false" outlineLevel="0" collapsed="false">
      <c r="A24" s="10" t="n">
        <v>23</v>
      </c>
      <c r="B24" s="10" t="s">
        <v>380</v>
      </c>
      <c r="C24" s="10" t="n">
        <f aca="true">INDIRECT("BaseboardH!$C"&amp;($A24+1))</f>
        <v>2</v>
      </c>
      <c r="D24" s="10" t="n">
        <f aca="true">INDIRECT("BaseboardH!$D"&amp;($A24+1))</f>
        <v>2</v>
      </c>
      <c r="E24" s="10" t="n">
        <f aca="true">INDIRECT("BaseboardH!$E"&amp;($A24+1))</f>
        <v>31</v>
      </c>
      <c r="F24" s="10" t="str">
        <f aca="true">INDIRECT("FEB!$D"&amp;(40*($D24-1)+$E24+1))</f>
        <v>in40</v>
      </c>
      <c r="G24" s="10" t="n">
        <f aca="true">INDIRECT("FEB!$E"&amp;(40*($D24-1)+$E24+1))</f>
        <v>4</v>
      </c>
      <c r="H24" s="10" t="n">
        <f aca="true">INDIRECT("FEB!$F"&amp;(40*($D24-1)+$E24+1))</f>
        <v>3</v>
      </c>
      <c r="I24" s="10" t="n">
        <f aca="true">INDIRECT("FEB!$A"&amp;(40*($D24-1)+$E24+1))</f>
        <v>75</v>
      </c>
      <c r="J24" s="10" t="n">
        <f aca="true">INDIRECT("BackBoard!$C"&amp;(100*($C24-1)+$I24+1))</f>
        <v>119</v>
      </c>
      <c r="K24" s="10" t="n">
        <f aca="true">INDIRECT("ECSEARRAY!$C"&amp;($J24+1))</f>
        <v>0</v>
      </c>
      <c r="L24" s="10" t="str">
        <f aca="true">INDIRECT("ECSEARRAY!$D"&amp;($J24+1))</f>
        <v>L25</v>
      </c>
      <c r="M24" s="10" t="n">
        <f aca="true">INDIRECT("ECSEARRAY!$C"&amp;($J24+181))</f>
        <v>1</v>
      </c>
      <c r="N24" s="10" t="str">
        <f aca="true">INDIRECT("ECSEARRAY!$D"&amp;($J24+181))</f>
        <v>T17</v>
      </c>
      <c r="O24" s="10" t="n">
        <f aca="true">INDIRECT("ECSEARRAY!$C"&amp;($J24+361))</f>
        <v>1</v>
      </c>
      <c r="P24" s="10" t="str">
        <f aca="true">INDIRECT("ECSEARRAY!$D"&amp;($J24+361))</f>
        <v>D16</v>
      </c>
      <c r="Q24" s="10" t="n">
        <f aca="true">INDIRECT("ECSEARRAY!$C"&amp;($J24+541))</f>
        <v>2</v>
      </c>
      <c r="R24" s="10" t="str">
        <f aca="true">INDIRECT("ECSEARRAY!$D"&amp;($J24+541))</f>
        <v>C23</v>
      </c>
      <c r="S24" s="10"/>
      <c r="T24" s="10" t="n">
        <f aca="true">INDIRECT("ECSEARRAY!$F"&amp;($J24+1))</f>
        <v>1</v>
      </c>
      <c r="U24" s="10" t="n">
        <f aca="true">INDIRECT("ECSEARRAY!$G"&amp;($J24+1))</f>
        <v>8</v>
      </c>
      <c r="V24" s="10" t="n">
        <f aca="true">INDIRECT("ECSEARRAY!$F"&amp;($J24+181))</f>
        <v>2</v>
      </c>
      <c r="W24" s="10" t="n">
        <f aca="true">INDIRECT("ECSEARRAY!$G"&amp;($J24+181))</f>
        <v>54</v>
      </c>
      <c r="X24" s="10" t="n">
        <f aca="true">INDIRECT("ECSEARRAY!$F"&amp;($J24+361))</f>
        <v>2</v>
      </c>
      <c r="Y24" s="10" t="n">
        <f aca="true">INDIRECT("ECSEARRAY!$G"&amp;($J24+361))</f>
        <v>38</v>
      </c>
      <c r="Z24" s="10" t="n">
        <f aca="true">INDIRECT("ECSEARRAY!$F"&amp;($J24+541))</f>
        <v>4</v>
      </c>
      <c r="AA24" s="10" t="n">
        <f aca="true">INDIRECT("ECSEARRAY!$G"&amp;($J24+541))</f>
        <v>16</v>
      </c>
    </row>
    <row r="25" customFormat="false" ht="26.25" hidden="false" customHeight="false" outlineLevel="0" collapsed="false">
      <c r="A25" s="10" t="n">
        <v>24</v>
      </c>
      <c r="B25" s="10" t="s">
        <v>380</v>
      </c>
      <c r="C25" s="10" t="n">
        <f aca="true">INDIRECT("BaseboardH!$C"&amp;($A25+1))</f>
        <v>2</v>
      </c>
      <c r="D25" s="10" t="n">
        <f aca="true">INDIRECT("BaseboardH!$D"&amp;($A25+1))</f>
        <v>2</v>
      </c>
      <c r="E25" s="10" t="n">
        <f aca="true">INDIRECT("BaseboardH!$E"&amp;($A25+1))</f>
        <v>27</v>
      </c>
      <c r="F25" s="10" t="str">
        <f aca="true">INDIRECT("FEB!$D"&amp;(40*($D25-1)+$E25+1))</f>
        <v>in44</v>
      </c>
      <c r="G25" s="10" t="n">
        <f aca="true">INDIRECT("FEB!$E"&amp;(40*($D25-1)+$E25+1))</f>
        <v>4</v>
      </c>
      <c r="H25" s="10" t="n">
        <f aca="true">INDIRECT("FEB!$F"&amp;(40*($D25-1)+$E25+1))</f>
        <v>1</v>
      </c>
      <c r="I25" s="10" t="n">
        <f aca="true">INDIRECT("FEB!$A"&amp;(40*($D25-1)+$E25+1))</f>
        <v>79</v>
      </c>
      <c r="J25" s="10" t="n">
        <f aca="true">INDIRECT("BackBoard!$C"&amp;(100*($C25-1)+$I25+1))</f>
        <v>131</v>
      </c>
      <c r="K25" s="10" t="n">
        <f aca="true">INDIRECT("ECSEARRAY!$C"&amp;($J25+1))</f>
        <v>0</v>
      </c>
      <c r="L25" s="10" t="str">
        <f aca="true">INDIRECT("ECSEARRAY!$D"&amp;($J25+1))</f>
        <v>N24</v>
      </c>
      <c r="M25" s="10" t="n">
        <f aca="true">INDIRECT("ECSEARRAY!$C"&amp;($J25+181))</f>
        <v>0</v>
      </c>
      <c r="N25" s="10" t="str">
        <f aca="true">INDIRECT("ECSEARRAY!$D"&amp;($J25+181))</f>
        <v>A9</v>
      </c>
      <c r="O25" s="10" t="n">
        <f aca="true">INDIRECT("ECSEARRAY!$C"&amp;($J25+361))</f>
        <v>1</v>
      </c>
      <c r="P25" s="10" t="str">
        <f aca="true">INDIRECT("ECSEARRAY!$D"&amp;($J25+361))</f>
        <v>B17</v>
      </c>
      <c r="Q25" s="10" t="n">
        <f aca="true">INDIRECT("ECSEARRAY!$C"&amp;($J25+541))</f>
        <v>2</v>
      </c>
      <c r="R25" s="10" t="str">
        <f aca="true">INDIRECT("ECSEARRAY!$D"&amp;($J25+541))</f>
        <v>D24</v>
      </c>
      <c r="S25" s="10"/>
      <c r="T25" s="10" t="n">
        <f aca="true">INDIRECT("ECSEARRAY!$F"&amp;($J25+1))</f>
        <v>1</v>
      </c>
      <c r="U25" s="10" t="n">
        <f aca="true">INDIRECT("ECSEARRAY!$G"&amp;($J25+1))</f>
        <v>6</v>
      </c>
      <c r="V25" s="10" t="n">
        <f aca="true">INDIRECT("ECSEARRAY!$F"&amp;($J25+181))</f>
        <v>1</v>
      </c>
      <c r="W25" s="10" t="n">
        <f aca="true">INDIRECT("ECSEARRAY!$G"&amp;($J25+181))</f>
        <v>61</v>
      </c>
      <c r="X25" s="10" t="n">
        <f aca="true">INDIRECT("ECSEARRAY!$F"&amp;($J25+361))</f>
        <v>2</v>
      </c>
      <c r="Y25" s="10" t="n">
        <f aca="true">INDIRECT("ECSEARRAY!$G"&amp;($J25+361))</f>
        <v>45</v>
      </c>
      <c r="Z25" s="10" t="n">
        <f aca="true">INDIRECT("ECSEARRAY!$F"&amp;($J25+541))</f>
        <v>5</v>
      </c>
      <c r="AA25" s="10" t="n">
        <f aca="true">INDIRECT("ECSEARRAY!$G"&amp;($J25+541))</f>
        <v>30</v>
      </c>
    </row>
    <row r="26" s="30" customFormat="true" ht="26.25" hidden="false" customHeight="false" outlineLevel="0" collapsed="false">
      <c r="A26" s="10" t="n">
        <v>25</v>
      </c>
      <c r="B26" s="10" t="s">
        <v>380</v>
      </c>
      <c r="C26" s="10" t="n">
        <f aca="true">INDIRECT("BaseboardH!$C"&amp;($A26+1))</f>
        <v>1</v>
      </c>
      <c r="D26" s="10" t="n">
        <f aca="true">INDIRECT("BaseboardH!$D"&amp;($A26+1))</f>
        <v>2</v>
      </c>
      <c r="E26" s="10" t="n">
        <f aca="true">INDIRECT("BaseboardH!$E"&amp;($A26+1))</f>
        <v>36</v>
      </c>
      <c r="F26" s="10" t="str">
        <f aca="true">INDIRECT("FEB!$D"&amp;(40*($D26-1)+$E26+1))</f>
        <v>in37</v>
      </c>
      <c r="G26" s="10" t="n">
        <f aca="true">INDIRECT("FEB!$E"&amp;(40*($D26-1)+$E26+1))</f>
        <v>5</v>
      </c>
      <c r="H26" s="10" t="n">
        <f aca="true">INDIRECT("FEB!$F"&amp;(40*($D26-1)+$E26+1))</f>
        <v>2</v>
      </c>
      <c r="I26" s="10" t="n">
        <f aca="true">INDIRECT("FEB!$A"&amp;(40*($D26-1)+$E26+1))</f>
        <v>72</v>
      </c>
      <c r="J26" s="10" t="n">
        <f aca="true">INDIRECT("BackBoard!$C"&amp;(100*($C26-1)+$I26+1))</f>
        <v>104</v>
      </c>
      <c r="K26" s="10" t="n">
        <f aca="true">INDIRECT("ECSEARRAY!$C"&amp;($J26+1))</f>
        <v>0</v>
      </c>
      <c r="L26" s="10" t="str">
        <f aca="true">INDIRECT("ECSEARRAY!$D"&amp;($J26+1))</f>
        <v>J21</v>
      </c>
      <c r="M26" s="10" t="n">
        <f aca="true">INDIRECT("ECSEARRAY!$C"&amp;($J26+181))</f>
        <v>1</v>
      </c>
      <c r="N26" s="10" t="str">
        <f aca="true">INDIRECT("ECSEARRAY!$D"&amp;($J26+181))</f>
        <v>R18</v>
      </c>
      <c r="O26" s="10" t="n">
        <f aca="true">INDIRECT("ECSEARRAY!$C"&amp;($J26+361))</f>
        <v>1</v>
      </c>
      <c r="P26" s="10" t="str">
        <f aca="true">INDIRECT("ECSEARRAY!$D"&amp;($J26+361))</f>
        <v>D14</v>
      </c>
      <c r="Q26" s="10" t="n">
        <f aca="true">INDIRECT("ECSEARRAY!$C"&amp;($J26+541))</f>
        <v>2</v>
      </c>
      <c r="R26" s="10" t="str">
        <f aca="true">INDIRECT("ECSEARRAY!$D"&amp;($J26+541))</f>
        <v>J19</v>
      </c>
      <c r="S26" s="10"/>
      <c r="T26" s="10" t="n">
        <f aca="true">INDIRECT("ECSEARRAY!$F"&amp;($J26+1))</f>
        <v>1</v>
      </c>
      <c r="U26" s="10" t="n">
        <f aca="true">INDIRECT("ECSEARRAY!$G"&amp;($J26+1))</f>
        <v>81</v>
      </c>
      <c r="V26" s="10" t="n">
        <f aca="true">INDIRECT("ECSEARRAY!$F"&amp;($J26+181))</f>
        <v>2</v>
      </c>
      <c r="W26" s="10" t="n">
        <f aca="true">INDIRECT("ECSEARRAY!$G"&amp;($J26+181))</f>
        <v>53</v>
      </c>
      <c r="X26" s="10" t="n">
        <f aca="true">INDIRECT("ECSEARRAY!$F"&amp;($J26+361))</f>
        <v>3</v>
      </c>
      <c r="Y26" s="10" t="n">
        <f aca="true">INDIRECT("ECSEARRAY!$G"&amp;($J26+361))</f>
        <v>66</v>
      </c>
      <c r="Z26" s="10" t="n">
        <f aca="true">INDIRECT("ECSEARRAY!$F"&amp;($J26+541))</f>
        <v>4</v>
      </c>
      <c r="AA26" s="10" t="n">
        <f aca="true">INDIRECT("ECSEARRAY!$G"&amp;($J26+541))</f>
        <v>10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="30" customFormat="true" ht="26.25" hidden="false" customHeight="false" outlineLevel="0" collapsed="false">
      <c r="A27" s="10" t="n">
        <v>26</v>
      </c>
      <c r="B27" s="10" t="s">
        <v>380</v>
      </c>
      <c r="C27" s="10" t="n">
        <f aca="true">INDIRECT("BaseboardH!$C"&amp;($A27+1))</f>
        <v>1</v>
      </c>
      <c r="D27" s="10" t="n">
        <f aca="true">INDIRECT("BaseboardH!$D"&amp;($A27+1))</f>
        <v>2</v>
      </c>
      <c r="E27" s="10" t="n">
        <f aca="true">INDIRECT("BaseboardH!$E"&amp;($A27+1))</f>
        <v>40</v>
      </c>
      <c r="F27" s="10" t="str">
        <f aca="true">INDIRECT("FEB!$D"&amp;(40*($D27-1)+$E27+1))</f>
        <v>in33</v>
      </c>
      <c r="G27" s="10" t="n">
        <f aca="true">INDIRECT("FEB!$E"&amp;(40*($D27-1)+$E27+1))</f>
        <v>5</v>
      </c>
      <c r="H27" s="10" t="n">
        <f aca="true">INDIRECT("FEB!$F"&amp;(40*($D27-1)+$E27+1))</f>
        <v>0</v>
      </c>
      <c r="I27" s="10" t="n">
        <f aca="true">INDIRECT("FEB!$A"&amp;(40*($D27-1)+$E27+1))</f>
        <v>68</v>
      </c>
      <c r="J27" s="10" t="n">
        <f aca="true">INDIRECT("BackBoard!$C"&amp;(100*($C27-1)+$I27+1))</f>
        <v>92</v>
      </c>
      <c r="K27" s="10" t="n">
        <f aca="true">INDIRECT("ECSEARRAY!$C"&amp;($J27+1))</f>
        <v>0</v>
      </c>
      <c r="L27" s="10" t="str">
        <f aca="true">INDIRECT("ECSEARRAY!$D"&amp;($J27+1))</f>
        <v>J19</v>
      </c>
      <c r="M27" s="10" t="n">
        <f aca="true">INDIRECT("ECSEARRAY!$C"&amp;($J27+181))</f>
        <v>1</v>
      </c>
      <c r="N27" s="10" t="str">
        <f aca="true">INDIRECT("ECSEARRAY!$D"&amp;($J27+181))</f>
        <v>R21</v>
      </c>
      <c r="O27" s="10" t="n">
        <f aca="true">INDIRECT("ECSEARRAY!$C"&amp;($J27+361))</f>
        <v>1</v>
      </c>
      <c r="P27" s="10" t="str">
        <f aca="true">INDIRECT("ECSEARRAY!$D"&amp;($J27+361))</f>
        <v>F12</v>
      </c>
      <c r="Q27" s="10" t="n">
        <f aca="true">INDIRECT("ECSEARRAY!$C"&amp;($J27+541))</f>
        <v>2</v>
      </c>
      <c r="R27" s="10" t="str">
        <f aca="true">INDIRECT("ECSEARRAY!$D"&amp;($J27+541))</f>
        <v>K17</v>
      </c>
      <c r="S27" s="10"/>
      <c r="T27" s="10" t="n">
        <f aca="true">INDIRECT("ECSEARRAY!$F"&amp;($J27+1))</f>
        <v>0</v>
      </c>
      <c r="U27" s="10" t="n">
        <f aca="true">INDIRECT("ECSEARRAY!$G"&amp;($J27+1))</f>
        <v>10</v>
      </c>
      <c r="V27" s="10" t="n">
        <f aca="true">INDIRECT("ECSEARRAY!$F"&amp;($J27+181))</f>
        <v>2</v>
      </c>
      <c r="W27" s="10" t="n">
        <f aca="true">INDIRECT("ECSEARRAY!$G"&amp;($J27+181))</f>
        <v>75</v>
      </c>
      <c r="X27" s="10" t="n">
        <f aca="true">INDIRECT("ECSEARRAY!$F"&amp;($J27+361))</f>
        <v>3</v>
      </c>
      <c r="Y27" s="10" t="n">
        <f aca="true">INDIRECT("ECSEARRAY!$G"&amp;($J27+361))</f>
        <v>67</v>
      </c>
      <c r="Z27" s="10" t="n">
        <f aca="true">INDIRECT("ECSEARRAY!$F"&amp;($J27+541))</f>
        <v>4</v>
      </c>
      <c r="AA27" s="10" t="n">
        <f aca="true">INDIRECT("ECSEARRAY!$G"&amp;($J27+541))</f>
        <v>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="30" customFormat="true" ht="26.25" hidden="false" customHeight="false" outlineLevel="0" collapsed="false">
      <c r="A28" s="10" t="n">
        <v>27</v>
      </c>
      <c r="B28" s="10" t="s">
        <v>380</v>
      </c>
      <c r="C28" s="10" t="n">
        <f aca="true">INDIRECT("BaseboardH!$C"&amp;($A28+1))</f>
        <v>1</v>
      </c>
      <c r="D28" s="10" t="n">
        <f aca="true">INDIRECT("BaseboardH!$D"&amp;($A28+1))</f>
        <v>2</v>
      </c>
      <c r="E28" s="10" t="n">
        <f aca="true">INDIRECT("BaseboardH!$E"&amp;($A28+1))</f>
        <v>39</v>
      </c>
      <c r="F28" s="10" t="str">
        <f aca="true">INDIRECT("FEB!$D"&amp;(40*($D28-1)+$E28+1))</f>
        <v>in32</v>
      </c>
      <c r="G28" s="10" t="n">
        <f aca="true">INDIRECT("FEB!$E"&amp;(40*($D28-1)+$E28+1))</f>
        <v>4</v>
      </c>
      <c r="H28" s="10" t="n">
        <f aca="true">INDIRECT("FEB!$F"&amp;(40*($D28-1)+$E28+1))</f>
        <v>7</v>
      </c>
      <c r="I28" s="10" t="n">
        <f aca="true">INDIRECT("FEB!$A"&amp;(40*($D28-1)+$E28+1))</f>
        <v>67</v>
      </c>
      <c r="J28" s="10" t="n">
        <f aca="true">INDIRECT("BackBoard!$C"&amp;(100*($C28-1)+$I28+1))</f>
        <v>91</v>
      </c>
      <c r="K28" s="10" t="n">
        <f aca="true">INDIRECT("ECSEARRAY!$C"&amp;($J28+1))</f>
        <v>0</v>
      </c>
      <c r="L28" s="10" t="str">
        <f aca="true">INDIRECT("ECSEARRAY!$D"&amp;($J28+1))</f>
        <v>H22</v>
      </c>
      <c r="M28" s="10" t="n">
        <f aca="true">INDIRECT("ECSEARRAY!$C"&amp;($J28+181))</f>
        <v>1</v>
      </c>
      <c r="N28" s="10" t="str">
        <f aca="true">INDIRECT("ECSEARRAY!$D"&amp;($J28+181))</f>
        <v>R20</v>
      </c>
      <c r="O28" s="10" t="n">
        <f aca="true">INDIRECT("ECSEARRAY!$C"&amp;($J28+361))</f>
        <v>1</v>
      </c>
      <c r="P28" s="10" t="str">
        <f aca="true">INDIRECT("ECSEARRAY!$D"&amp;($J28+361))</f>
        <v>F13</v>
      </c>
      <c r="Q28" s="10" t="n">
        <f aca="true">INDIRECT("ECSEARRAY!$C"&amp;($J28+541))</f>
        <v>2</v>
      </c>
      <c r="R28" s="10" t="str">
        <f aca="true">INDIRECT("ECSEARRAY!$D"&amp;($J28+541))</f>
        <v>F22</v>
      </c>
      <c r="S28" s="10"/>
      <c r="T28" s="10" t="n">
        <f aca="true">INDIRECT("ECSEARRAY!$F"&amp;($J28+1))</f>
        <v>1</v>
      </c>
      <c r="U28" s="10" t="n">
        <f aca="true">INDIRECT("ECSEARRAY!$G"&amp;($J28+1))</f>
        <v>80</v>
      </c>
      <c r="V28" s="10" t="n">
        <f aca="true">INDIRECT("ECSEARRAY!$F"&amp;($J28+181))</f>
        <v>2</v>
      </c>
      <c r="W28" s="10" t="n">
        <f aca="true">INDIRECT("ECSEARRAY!$G"&amp;($J28+181))</f>
        <v>68</v>
      </c>
      <c r="X28" s="10" t="n">
        <f aca="true">INDIRECT("ECSEARRAY!$F"&amp;($J28+361))</f>
        <v>3</v>
      </c>
      <c r="Y28" s="10" t="n">
        <f aca="true">INDIRECT("ECSEARRAY!$G"&amp;($J28+361))</f>
        <v>69</v>
      </c>
      <c r="Z28" s="10" t="n">
        <f aca="true">INDIRECT("ECSEARRAY!$F"&amp;($J28+541))</f>
        <v>5</v>
      </c>
      <c r="AA28" s="10" t="n">
        <f aca="true">INDIRECT("ECSEARRAY!$G"&amp;($J28+541))</f>
        <v>85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="30" customFormat="true" ht="26.25" hidden="false" customHeight="false" outlineLevel="0" collapsed="false">
      <c r="A29" s="10" t="n">
        <v>28</v>
      </c>
      <c r="B29" s="10" t="s">
        <v>380</v>
      </c>
      <c r="C29" s="10" t="n">
        <f aca="true">INDIRECT("BaseboardH!$C"&amp;($A29+1))</f>
        <v>1</v>
      </c>
      <c r="D29" s="10" t="n">
        <f aca="true">INDIRECT("BaseboardH!$D"&amp;($A29+1))</f>
        <v>2</v>
      </c>
      <c r="E29" s="10" t="n">
        <f aca="true">INDIRECT("BaseboardH!$E"&amp;($A29+1))</f>
        <v>35</v>
      </c>
      <c r="F29" s="10" t="str">
        <f aca="true">INDIRECT("FEB!$D"&amp;(40*($D29-1)+$E29+1))</f>
        <v>in36</v>
      </c>
      <c r="G29" s="10" t="n">
        <f aca="true">INDIRECT("FEB!$E"&amp;(40*($D29-1)+$E29+1))</f>
        <v>4</v>
      </c>
      <c r="H29" s="10" t="n">
        <f aca="true">INDIRECT("FEB!$F"&amp;(40*($D29-1)+$E29+1))</f>
        <v>5</v>
      </c>
      <c r="I29" s="10" t="n">
        <f aca="true">INDIRECT("FEB!$A"&amp;(40*($D29-1)+$E29+1))</f>
        <v>71</v>
      </c>
      <c r="J29" s="10" t="n">
        <f aca="true">INDIRECT("BackBoard!$C"&amp;(100*($C29-1)+$I29+1))</f>
        <v>103</v>
      </c>
      <c r="K29" s="10" t="n">
        <f aca="true">INDIRECT("ECSEARRAY!$C"&amp;($J29+1))</f>
        <v>0</v>
      </c>
      <c r="L29" s="10" t="str">
        <f aca="true">INDIRECT("ECSEARRAY!$D"&amp;($J29+1))</f>
        <v>K22</v>
      </c>
      <c r="M29" s="10" t="n">
        <f aca="true">INDIRECT("ECSEARRAY!$C"&amp;($J29+181))</f>
        <v>1</v>
      </c>
      <c r="N29" s="10" t="str">
        <f aca="true">INDIRECT("ECSEARRAY!$D"&amp;($J29+181))</f>
        <v>N17</v>
      </c>
      <c r="O29" s="10" t="n">
        <f aca="true">INDIRECT("ECSEARRAY!$C"&amp;($J29+361))</f>
        <v>1</v>
      </c>
      <c r="P29" s="10" t="str">
        <f aca="true">INDIRECT("ECSEARRAY!$D"&amp;($J29+361))</f>
        <v>F14</v>
      </c>
      <c r="Q29" s="10" t="n">
        <f aca="true">INDIRECT("ECSEARRAY!$C"&amp;($J29+541))</f>
        <v>2</v>
      </c>
      <c r="R29" s="10" t="str">
        <f aca="true">INDIRECT("ECSEARRAY!$D"&amp;($J29+541))</f>
        <v>H22</v>
      </c>
      <c r="S29" s="10"/>
      <c r="T29" s="10" t="n">
        <f aca="true">INDIRECT("ECSEARRAY!$F"&amp;($J29+1))</f>
        <v>0</v>
      </c>
      <c r="U29" s="10" t="n">
        <f aca="true">INDIRECT("ECSEARRAY!$G"&amp;($J29+1))</f>
        <v>79</v>
      </c>
      <c r="V29" s="10" t="n">
        <f aca="true">INDIRECT("ECSEARRAY!$F"&amp;($J29+181))</f>
        <v>2</v>
      </c>
      <c r="W29" s="10" t="n">
        <f aca="true">INDIRECT("ECSEARRAY!$G"&amp;($J29+181))</f>
        <v>60</v>
      </c>
      <c r="X29" s="10" t="n">
        <f aca="true">INDIRECT("ECSEARRAY!$F"&amp;($J29+361))</f>
        <v>3</v>
      </c>
      <c r="Y29" s="10" t="n">
        <f aca="true">INDIRECT("ECSEARRAY!$G"&amp;($J29+361))</f>
        <v>70</v>
      </c>
      <c r="Z29" s="10" t="n">
        <f aca="true">INDIRECT("ECSEARRAY!$F"&amp;($J29+541))</f>
        <v>5</v>
      </c>
      <c r="AA29" s="10" t="n">
        <f aca="true">INDIRECT("ECSEARRAY!$G"&amp;($J29+541))</f>
        <v>80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="30" customFormat="true" ht="26.25" hidden="false" customHeight="false" outlineLevel="0" collapsed="false">
      <c r="A30" s="10" t="n">
        <v>29</v>
      </c>
      <c r="B30" s="10" t="s">
        <v>380</v>
      </c>
      <c r="C30" s="10" t="n">
        <f aca="true">INDIRECT("BaseboardH!$C"&amp;($A30+1))</f>
        <v>2</v>
      </c>
      <c r="D30" s="10" t="n">
        <f aca="true">INDIRECT("BaseboardH!$D"&amp;($A30+1))</f>
        <v>2</v>
      </c>
      <c r="E30" s="10" t="n">
        <f aca="true">INDIRECT("BaseboardH!$E"&amp;($A30+1))</f>
        <v>36</v>
      </c>
      <c r="F30" s="10" t="str">
        <f aca="true">INDIRECT("FEB!$D"&amp;(40*($D30-1)+$E30+1))</f>
        <v>in37</v>
      </c>
      <c r="G30" s="10" t="n">
        <f aca="true">INDIRECT("FEB!$E"&amp;(40*($D30-1)+$E30+1))</f>
        <v>5</v>
      </c>
      <c r="H30" s="10" t="n">
        <f aca="true">INDIRECT("FEB!$F"&amp;(40*($D30-1)+$E30+1))</f>
        <v>2</v>
      </c>
      <c r="I30" s="10" t="n">
        <f aca="true">INDIRECT("FEB!$A"&amp;(40*($D30-1)+$E30+1))</f>
        <v>72</v>
      </c>
      <c r="J30" s="10" t="n">
        <f aca="true">INDIRECT("BackBoard!$C"&amp;(100*($C30-1)+$I30+1))</f>
        <v>108</v>
      </c>
      <c r="K30" s="10" t="n">
        <f aca="true">INDIRECT("ECSEARRAY!$C"&amp;($J30+1))</f>
        <v>0</v>
      </c>
      <c r="L30" s="10" t="str">
        <f aca="true">INDIRECT("ECSEARRAY!$D"&amp;($J30+1))</f>
        <v>J26</v>
      </c>
      <c r="M30" s="10" t="n">
        <f aca="true">INDIRECT("ECSEARRAY!$C"&amp;($J30+181))</f>
        <v>1</v>
      </c>
      <c r="N30" s="10" t="str">
        <f aca="true">INDIRECT("ECSEARRAY!$D"&amp;($J30+181))</f>
        <v>T22</v>
      </c>
      <c r="O30" s="10" t="n">
        <f aca="true">INDIRECT("ECSEARRAY!$C"&amp;($J30+361))</f>
        <v>1</v>
      </c>
      <c r="P30" s="10" t="str">
        <f aca="true">INDIRECT("ECSEARRAY!$D"&amp;($J30+361))</f>
        <v>A14</v>
      </c>
      <c r="Q30" s="10" t="n">
        <f aca="true">INDIRECT("ECSEARRAY!$C"&amp;($J30+541))</f>
        <v>2</v>
      </c>
      <c r="R30" s="10" t="str">
        <f aca="true">INDIRECT("ECSEARRAY!$D"&amp;($J30+541))</f>
        <v>B22</v>
      </c>
      <c r="S30" s="10"/>
      <c r="T30" s="10" t="n">
        <f aca="true">INDIRECT("ECSEARRAY!$F"&amp;($J30+1))</f>
        <v>1</v>
      </c>
      <c r="U30" s="10" t="n">
        <f aca="true">INDIRECT("ECSEARRAY!$G"&amp;($J30+1))</f>
        <v>24</v>
      </c>
      <c r="V30" s="10" t="n">
        <f aca="true">INDIRECT("ECSEARRAY!$F"&amp;($J30+181))</f>
        <v>2</v>
      </c>
      <c r="W30" s="10" t="n">
        <f aca="true">INDIRECT("ECSEARRAY!$G"&amp;($J30+181))</f>
        <v>67</v>
      </c>
      <c r="X30" s="10" t="n">
        <f aca="true">INDIRECT("ECSEARRAY!$F"&amp;($J30+361))</f>
        <v>3</v>
      </c>
      <c r="Y30" s="10" t="n">
        <f aca="true">INDIRECT("ECSEARRAY!$G"&amp;($J30+361))</f>
        <v>50</v>
      </c>
      <c r="Z30" s="10" t="n">
        <f aca="true">INDIRECT("ECSEARRAY!$F"&amp;($J30+541))</f>
        <v>5</v>
      </c>
      <c r="AA30" s="10" t="n">
        <f aca="true">INDIRECT("ECSEARRAY!$G"&amp;($J30+541))</f>
        <v>43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="30" customFormat="true" ht="26.25" hidden="false" customHeight="false" outlineLevel="0" collapsed="false">
      <c r="A31" s="10" t="n">
        <v>30</v>
      </c>
      <c r="B31" s="10" t="s">
        <v>380</v>
      </c>
      <c r="C31" s="10" t="n">
        <f aca="true">INDIRECT("BaseboardH!$C"&amp;($A31+1))</f>
        <v>2</v>
      </c>
      <c r="D31" s="10" t="n">
        <f aca="true">INDIRECT("BaseboardH!$D"&amp;($A31+1))</f>
        <v>2</v>
      </c>
      <c r="E31" s="10" t="n">
        <f aca="true">INDIRECT("BaseboardH!$E"&amp;($A31+1))</f>
        <v>40</v>
      </c>
      <c r="F31" s="10" t="str">
        <f aca="true">INDIRECT("FEB!$D"&amp;(40*($D31-1)+$E31+1))</f>
        <v>in33</v>
      </c>
      <c r="G31" s="10" t="n">
        <f aca="true">INDIRECT("FEB!$E"&amp;(40*($D31-1)+$E31+1))</f>
        <v>5</v>
      </c>
      <c r="H31" s="10" t="n">
        <f aca="true">INDIRECT("FEB!$F"&amp;(40*($D31-1)+$E31+1))</f>
        <v>0</v>
      </c>
      <c r="I31" s="10" t="n">
        <f aca="true">INDIRECT("FEB!$A"&amp;(40*($D31-1)+$E31+1))</f>
        <v>68</v>
      </c>
      <c r="J31" s="10" t="n">
        <f aca="true">INDIRECT("BackBoard!$C"&amp;(100*($C31-1)+$I31+1))</f>
        <v>96</v>
      </c>
      <c r="K31" s="10" t="n">
        <f aca="true">INDIRECT("ECSEARRAY!$C"&amp;($J31+1))</f>
        <v>0</v>
      </c>
      <c r="L31" s="10" t="str">
        <f aca="true">INDIRECT("ECSEARRAY!$D"&amp;($J31+1))</f>
        <v>G26</v>
      </c>
      <c r="M31" s="10" t="n">
        <f aca="true">INDIRECT("ECSEARRAY!$C"&amp;($J31+181))</f>
        <v>1</v>
      </c>
      <c r="N31" s="10" t="str">
        <f aca="true">INDIRECT("ECSEARRAY!$D"&amp;($J31+181))</f>
        <v>T24</v>
      </c>
      <c r="O31" s="10" t="n">
        <f aca="true">INDIRECT("ECSEARRAY!$C"&amp;($J31+361))</f>
        <v>1</v>
      </c>
      <c r="P31" s="10" t="str">
        <f aca="true">INDIRECT("ECSEARRAY!$D"&amp;($J31+361))</f>
        <v>A12</v>
      </c>
      <c r="Q31" s="10" t="n">
        <f aca="true">INDIRECT("ECSEARRAY!$C"&amp;($J31+541))</f>
        <v>2</v>
      </c>
      <c r="R31" s="10" t="str">
        <f aca="true">INDIRECT("ECSEARRAY!$D"&amp;($J31+541))</f>
        <v>B21</v>
      </c>
      <c r="S31" s="10"/>
      <c r="T31" s="10" t="n">
        <f aca="true">INDIRECT("ECSEARRAY!$F"&amp;($J31+1))</f>
        <v>1</v>
      </c>
      <c r="U31" s="10" t="n">
        <f aca="true">INDIRECT("ECSEARRAY!$G"&amp;($J31+1))</f>
        <v>21</v>
      </c>
      <c r="V31" s="10" t="n">
        <f aca="true">INDIRECT("ECSEARRAY!$F"&amp;($J31+181))</f>
        <v>2</v>
      </c>
      <c r="W31" s="10" t="n">
        <f aca="true">INDIRECT("ECSEARRAY!$G"&amp;($J31+181))</f>
        <v>71</v>
      </c>
      <c r="X31" s="10" t="n">
        <f aca="true">INDIRECT("ECSEARRAY!$F"&amp;($J31+361))</f>
        <v>3</v>
      </c>
      <c r="Y31" s="10" t="n">
        <f aca="true">INDIRECT("ECSEARRAY!$G"&amp;($J31+361))</f>
        <v>44</v>
      </c>
      <c r="Z31" s="10" t="n">
        <f aca="true">INDIRECT("ECSEARRAY!$F"&amp;($J31+541))</f>
        <v>5</v>
      </c>
      <c r="AA31" s="10" t="n">
        <f aca="true">INDIRECT("ECSEARRAY!$G"&amp;($J31+541))</f>
        <v>31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="30" customFormat="true" ht="26.25" hidden="false" customHeight="false" outlineLevel="0" collapsed="false">
      <c r="A32" s="10" t="n">
        <v>31</v>
      </c>
      <c r="B32" s="10" t="s">
        <v>380</v>
      </c>
      <c r="C32" s="10" t="n">
        <f aca="true">INDIRECT("BaseboardH!$C"&amp;($A32+1))</f>
        <v>2</v>
      </c>
      <c r="D32" s="10" t="n">
        <f aca="true">INDIRECT("BaseboardH!$D"&amp;($A32+1))</f>
        <v>2</v>
      </c>
      <c r="E32" s="10" t="n">
        <f aca="true">INDIRECT("BaseboardH!$E"&amp;($A32+1))</f>
        <v>39</v>
      </c>
      <c r="F32" s="10" t="str">
        <f aca="true">INDIRECT("FEB!$D"&amp;(40*($D32-1)+$E32+1))</f>
        <v>in32</v>
      </c>
      <c r="G32" s="10" t="n">
        <f aca="true">INDIRECT("FEB!$E"&amp;(40*($D32-1)+$E32+1))</f>
        <v>4</v>
      </c>
      <c r="H32" s="10" t="n">
        <f aca="true">INDIRECT("FEB!$F"&amp;(40*($D32-1)+$E32+1))</f>
        <v>7</v>
      </c>
      <c r="I32" s="10" t="n">
        <f aca="true">INDIRECT("FEB!$A"&amp;(40*($D32-1)+$E32+1))</f>
        <v>67</v>
      </c>
      <c r="J32" s="10" t="n">
        <f aca="true">INDIRECT("BackBoard!$C"&amp;(100*($C32-1)+$I32+1))</f>
        <v>95</v>
      </c>
      <c r="K32" s="10" t="n">
        <f aca="true">INDIRECT("ECSEARRAY!$C"&amp;($J32+1))</f>
        <v>0</v>
      </c>
      <c r="L32" s="10" t="str">
        <f aca="true">INDIRECT("ECSEARRAY!$D"&amp;($J32+1))</f>
        <v>H26</v>
      </c>
      <c r="M32" s="10" t="n">
        <f aca="true">INDIRECT("ECSEARRAY!$C"&amp;($J32+181))</f>
        <v>1</v>
      </c>
      <c r="N32" s="10" t="str">
        <f aca="true">INDIRECT("ECSEARRAY!$D"&amp;($J32+181))</f>
        <v>R23</v>
      </c>
      <c r="O32" s="10" t="n">
        <f aca="true">INDIRECT("ECSEARRAY!$C"&amp;($J32+361))</f>
        <v>1</v>
      </c>
      <c r="P32" s="10" t="str">
        <f aca="true">INDIRECT("ECSEARRAY!$D"&amp;($J32+361))</f>
        <v>A13</v>
      </c>
      <c r="Q32" s="10" t="n">
        <f aca="true">INDIRECT("ECSEARRAY!$C"&amp;($J32+541))</f>
        <v>2</v>
      </c>
      <c r="R32" s="10" t="str">
        <f aca="true">INDIRECT("ECSEARRAY!$D"&amp;($J32+541))</f>
        <v>C21</v>
      </c>
      <c r="S32" s="10"/>
      <c r="T32" s="10" t="n">
        <f aca="true">INDIRECT("ECSEARRAY!$F"&amp;($J32+1))</f>
        <v>1</v>
      </c>
      <c r="U32" s="10" t="n">
        <f aca="true">INDIRECT("ECSEARRAY!$G"&amp;($J32+1))</f>
        <v>25</v>
      </c>
      <c r="V32" s="10" t="n">
        <f aca="true">INDIRECT("ECSEARRAY!$F"&amp;($J32+181))</f>
        <v>2</v>
      </c>
      <c r="W32" s="10" t="n">
        <f aca="true">INDIRECT("ECSEARRAY!$G"&amp;($J32+181))</f>
        <v>72</v>
      </c>
      <c r="X32" s="10" t="n">
        <f aca="true">INDIRECT("ECSEARRAY!$F"&amp;($J32+361))</f>
        <v>3</v>
      </c>
      <c r="Y32" s="10" t="n">
        <f aca="true">INDIRECT("ECSEARRAY!$G"&amp;($J32+361))</f>
        <v>45</v>
      </c>
      <c r="Z32" s="10" t="n">
        <f aca="true">INDIRECT("ECSEARRAY!$F"&amp;($J32+541))</f>
        <v>5</v>
      </c>
      <c r="AA32" s="10" t="n">
        <f aca="true">INDIRECT("ECSEARRAY!$G"&amp;($J32+541))</f>
        <v>32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="30" customFormat="true" ht="26.25" hidden="false" customHeight="false" outlineLevel="0" collapsed="false">
      <c r="A33" s="10" t="n">
        <v>32</v>
      </c>
      <c r="B33" s="10" t="s">
        <v>380</v>
      </c>
      <c r="C33" s="10" t="n">
        <f aca="true">INDIRECT("BaseboardH!$C"&amp;($A33+1))</f>
        <v>2</v>
      </c>
      <c r="D33" s="10" t="n">
        <f aca="true">INDIRECT("BaseboardH!$D"&amp;($A33+1))</f>
        <v>2</v>
      </c>
      <c r="E33" s="10" t="n">
        <f aca="true">INDIRECT("BaseboardH!$E"&amp;($A33+1))</f>
        <v>35</v>
      </c>
      <c r="F33" s="10" t="str">
        <f aca="true">INDIRECT("FEB!$D"&amp;(40*($D33-1)+$E33+1))</f>
        <v>in36</v>
      </c>
      <c r="G33" s="10" t="n">
        <f aca="true">INDIRECT("FEB!$E"&amp;(40*($D33-1)+$E33+1))</f>
        <v>4</v>
      </c>
      <c r="H33" s="10" t="n">
        <f aca="true">INDIRECT("FEB!$F"&amp;(40*($D33-1)+$E33+1))</f>
        <v>5</v>
      </c>
      <c r="I33" s="10" t="n">
        <f aca="true">INDIRECT("FEB!$A"&amp;(40*($D33-1)+$E33+1))</f>
        <v>71</v>
      </c>
      <c r="J33" s="10" t="n">
        <f aca="true">INDIRECT("BackBoard!$C"&amp;(100*($C33-1)+$I33+1))</f>
        <v>107</v>
      </c>
      <c r="K33" s="10" t="n">
        <f aca="true">INDIRECT("ECSEARRAY!$C"&amp;($J33+1))</f>
        <v>0</v>
      </c>
      <c r="L33" s="10" t="str">
        <f aca="true">INDIRECT("ECSEARRAY!$D"&amp;($J33+1))</f>
        <v>J25</v>
      </c>
      <c r="M33" s="10" t="n">
        <f aca="true">INDIRECT("ECSEARRAY!$C"&amp;($J33+181))</f>
        <v>1</v>
      </c>
      <c r="N33" s="10" t="str">
        <f aca="true">INDIRECT("ECSEARRAY!$D"&amp;($J33+181))</f>
        <v>T20</v>
      </c>
      <c r="O33" s="10" t="n">
        <f aca="true">INDIRECT("ECSEARRAY!$C"&amp;($J33+361))</f>
        <v>1</v>
      </c>
      <c r="P33" s="10" t="str">
        <f aca="true">INDIRECT("ECSEARRAY!$D"&amp;($J33+361))</f>
        <v>B14</v>
      </c>
      <c r="Q33" s="10" t="n">
        <f aca="true">INDIRECT("ECSEARRAY!$C"&amp;($J33+541))</f>
        <v>2</v>
      </c>
      <c r="R33" s="10" t="str">
        <f aca="true">INDIRECT("ECSEARRAY!$D"&amp;($J33+541))</f>
        <v>C22</v>
      </c>
      <c r="S33" s="10"/>
      <c r="T33" s="10" t="n">
        <f aca="true">INDIRECT("ECSEARRAY!$F"&amp;($J33+1))</f>
        <v>1</v>
      </c>
      <c r="U33" s="10" t="n">
        <f aca="true">INDIRECT("ECSEARRAY!$G"&amp;($J33+1))</f>
        <v>28</v>
      </c>
      <c r="V33" s="10" t="n">
        <f aca="true">INDIRECT("ECSEARRAY!$F"&amp;($J33+181))</f>
        <v>2</v>
      </c>
      <c r="W33" s="10" t="n">
        <f aca="true">INDIRECT("ECSEARRAY!$G"&amp;($J33+181))</f>
        <v>69</v>
      </c>
      <c r="X33" s="10" t="n">
        <f aca="true">INDIRECT("ECSEARRAY!$F"&amp;($J33+361))</f>
        <v>3</v>
      </c>
      <c r="Y33" s="10" t="n">
        <f aca="true">INDIRECT("ECSEARRAY!$G"&amp;($J33+361))</f>
        <v>51</v>
      </c>
      <c r="Z33" s="10" t="n">
        <f aca="true">INDIRECT("ECSEARRAY!$F"&amp;($J33+541))</f>
        <v>5</v>
      </c>
      <c r="AA33" s="10" t="n">
        <f aca="true">INDIRECT("ECSEARRAY!$G"&amp;($J33+541))</f>
        <v>35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="10" customFormat="true" ht="26.25" hidden="false" customHeight="false" outlineLevel="0" collapsed="false">
      <c r="A34" s="10" t="n">
        <v>33</v>
      </c>
      <c r="B34" s="10" t="s">
        <v>380</v>
      </c>
      <c r="C34" s="10" t="n">
        <f aca="true">INDIRECT("BaseboardH!$C"&amp;($A34+1))</f>
        <v>1</v>
      </c>
      <c r="D34" s="10" t="n">
        <f aca="true">INDIRECT("BaseboardH!$D"&amp;($A34+1))</f>
        <v>1</v>
      </c>
      <c r="E34" s="10" t="n">
        <f aca="true">INDIRECT("BaseboardH!$E"&amp;($A34+1))</f>
        <v>35</v>
      </c>
      <c r="F34" s="10" t="str">
        <f aca="true">INDIRECT("FEB!$D"&amp;(40*($D34-1)+$E34+1))</f>
        <v>in27</v>
      </c>
      <c r="G34" s="10" t="n">
        <f aca="true">INDIRECT("FEB!$E"&amp;(40*($D34-1)+$E34+1))</f>
        <v>3</v>
      </c>
      <c r="H34" s="10" t="n">
        <f aca="true">INDIRECT("FEB!$F"&amp;(40*($D34-1)+$E34+1))</f>
        <v>5</v>
      </c>
      <c r="I34" s="10" t="n">
        <f aca="true">INDIRECT("FEB!$A"&amp;(40*($D34-1)+$E34+1))</f>
        <v>30</v>
      </c>
      <c r="J34" s="10" t="n">
        <f aca="true">INDIRECT("BackBoard!$C"&amp;(100*($C34-1)+$I34+1))</f>
        <v>74</v>
      </c>
      <c r="K34" s="10" t="n">
        <f aca="true">INDIRECT("ECSEARRAY!$C"&amp;($J34+1))</f>
        <v>0</v>
      </c>
      <c r="L34" s="10" t="str">
        <f aca="true">INDIRECT("ECSEARRAY!$D"&amp;($J34+1))</f>
        <v>E22</v>
      </c>
      <c r="M34" s="10" t="n">
        <f aca="true">INDIRECT("ECSEARRAY!$C"&amp;($J34+181))</f>
        <v>1</v>
      </c>
      <c r="N34" s="10" t="str">
        <f aca="true">INDIRECT("ECSEARRAY!$D"&amp;($J34+181))</f>
        <v>M20</v>
      </c>
      <c r="O34" s="10" t="n">
        <f aca="true">INDIRECT("ECSEARRAY!$C"&amp;($J34+361))</f>
        <v>1</v>
      </c>
      <c r="P34" s="10" t="str">
        <f aca="true">INDIRECT("ECSEARRAY!$D"&amp;($J34+361))</f>
        <v>F10</v>
      </c>
      <c r="Q34" s="10" t="n">
        <f aca="true">INDIRECT("ECSEARRAY!$C"&amp;($J34+541))</f>
        <v>2</v>
      </c>
      <c r="R34" s="10" t="str">
        <f aca="true">INDIRECT("ECSEARRAY!$D"&amp;($J34+541))</f>
        <v>F19</v>
      </c>
      <c r="T34" s="10" t="n">
        <f aca="true">INDIRECT("ECSEARRAY!$F"&amp;($J34+1))</f>
        <v>0</v>
      </c>
      <c r="U34" s="10" t="n">
        <f aca="true">INDIRECT("ECSEARRAY!$G"&amp;($J34+1))</f>
        <v>51</v>
      </c>
      <c r="V34" s="10" t="n">
        <f aca="true">INDIRECT("ECSEARRAY!$F"&amp;($J34+181))</f>
        <v>3</v>
      </c>
      <c r="W34" s="10" t="n">
        <f aca="true">INDIRECT("ECSEARRAY!$G"&amp;($J34+181))</f>
        <v>0</v>
      </c>
      <c r="X34" s="10" t="n">
        <f aca="true">INDIRECT("ECSEARRAY!$F"&amp;($J34+361))</f>
        <v>3</v>
      </c>
      <c r="Y34" s="10" t="n">
        <f aca="true">INDIRECT("ECSEARRAY!$G"&amp;($J34+361))</f>
        <v>75</v>
      </c>
      <c r="Z34" s="10" t="n">
        <f aca="true">INDIRECT("ECSEARRAY!$F"&amp;($J34+541))</f>
        <v>4</v>
      </c>
      <c r="AA34" s="10" t="n">
        <f aca="true">INDIRECT("ECSEARRAY!$G"&amp;($J34+541))</f>
        <v>17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="10" customFormat="true" ht="26.25" hidden="false" customHeight="false" outlineLevel="0" collapsed="false">
      <c r="A35" s="10" t="n">
        <v>34</v>
      </c>
      <c r="B35" s="10" t="s">
        <v>380</v>
      </c>
      <c r="C35" s="10" t="n">
        <f aca="true">INDIRECT("BaseboardH!$C"&amp;($A35+1))</f>
        <v>1</v>
      </c>
      <c r="D35" s="10" t="n">
        <f aca="true">INDIRECT("BaseboardH!$D"&amp;($A35+1))</f>
        <v>1</v>
      </c>
      <c r="E35" s="10" t="n">
        <f aca="true">INDIRECT("BaseboardH!$E"&amp;($A35+1))</f>
        <v>39</v>
      </c>
      <c r="F35" s="10" t="str">
        <f aca="true">INDIRECT("FEB!$D"&amp;(40*($D35-1)+$E35+1))</f>
        <v>in31</v>
      </c>
      <c r="G35" s="10" t="n">
        <f aca="true">INDIRECT("FEB!$E"&amp;(40*($D35-1)+$E35+1))</f>
        <v>3</v>
      </c>
      <c r="H35" s="10" t="n">
        <f aca="true">INDIRECT("FEB!$F"&amp;(40*($D35-1)+$E35+1))</f>
        <v>7</v>
      </c>
      <c r="I35" s="10" t="n">
        <f aca="true">INDIRECT("FEB!$A"&amp;(40*($D35-1)+$E35+1))</f>
        <v>34</v>
      </c>
      <c r="J35" s="10" t="n">
        <f aca="true">INDIRECT("BackBoard!$C"&amp;(100*($C35-1)+$I35+1))</f>
        <v>86</v>
      </c>
      <c r="K35" s="10" t="n">
        <f aca="true">INDIRECT("ECSEARRAY!$C"&amp;($J35+1))</f>
        <v>0</v>
      </c>
      <c r="L35" s="10" t="str">
        <f aca="true">INDIRECT("ECSEARRAY!$D"&amp;($J35+1))</f>
        <v>J18</v>
      </c>
      <c r="M35" s="10" t="n">
        <f aca="true">INDIRECT("ECSEARRAY!$C"&amp;($J35+181))</f>
        <v>1</v>
      </c>
      <c r="N35" s="10" t="str">
        <f aca="true">INDIRECT("ECSEARRAY!$D"&amp;($J35+181))</f>
        <v>P21</v>
      </c>
      <c r="O35" s="10" t="n">
        <f aca="true">INDIRECT("ECSEARRAY!$C"&amp;($J35+361))</f>
        <v>1</v>
      </c>
      <c r="P35" s="10" t="str">
        <f aca="true">INDIRECT("ECSEARRAY!$D"&amp;($J35+361))</f>
        <v>D13</v>
      </c>
      <c r="Q35" s="10" t="n">
        <f aca="true">INDIRECT("ECSEARRAY!$C"&amp;($J35+541))</f>
        <v>2</v>
      </c>
      <c r="R35" s="10" t="str">
        <f aca="true">INDIRECT("ECSEARRAY!$D"&amp;($J35+541))</f>
        <v>E22</v>
      </c>
      <c r="T35" s="10" t="n">
        <f aca="true">INDIRECT("ECSEARRAY!$F"&amp;($J35+1))</f>
        <v>0</v>
      </c>
      <c r="U35" s="10" t="n">
        <f aca="true">INDIRECT("ECSEARRAY!$G"&amp;($J35+1))</f>
        <v>11</v>
      </c>
      <c r="V35" s="10" t="n">
        <f aca="true">INDIRECT("ECSEARRAY!$F"&amp;($J35+181))</f>
        <v>2</v>
      </c>
      <c r="W35" s="10" t="n">
        <f aca="true">INDIRECT("ECSEARRAY!$G"&amp;($J35+181))</f>
        <v>74</v>
      </c>
      <c r="X35" s="10" t="n">
        <f aca="true">INDIRECT("ECSEARRAY!$F"&amp;($J35+361))</f>
        <v>3</v>
      </c>
      <c r="Y35" s="10" t="n">
        <f aca="true">INDIRECT("ECSEARRAY!$G"&amp;($J35+361))</f>
        <v>65</v>
      </c>
      <c r="Z35" s="10" t="n">
        <f aca="true">INDIRECT("ECSEARRAY!$F"&amp;($J35+541))</f>
        <v>4</v>
      </c>
      <c r="AA35" s="10" t="n">
        <f aca="true">INDIRECT("ECSEARRAY!$G"&amp;($J35+541))</f>
        <v>51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="30" customFormat="true" ht="26.25" hidden="false" customHeight="false" outlineLevel="0" collapsed="false">
      <c r="A36" s="10" t="n">
        <v>35</v>
      </c>
      <c r="B36" s="10" t="s">
        <v>380</v>
      </c>
      <c r="C36" s="10" t="n">
        <f aca="true">INDIRECT("BaseboardH!$C"&amp;($A36+1))</f>
        <v>1</v>
      </c>
      <c r="D36" s="10" t="n">
        <f aca="true">INDIRECT("BaseboardH!$D"&amp;($A36+1))</f>
        <v>1</v>
      </c>
      <c r="E36" s="10" t="n">
        <f aca="true">INDIRECT("BaseboardH!$E"&amp;($A36+1))</f>
        <v>40</v>
      </c>
      <c r="F36" s="10" t="str">
        <f aca="true">INDIRECT("FEB!$D"&amp;(40*($D36-1)+$E36+1))</f>
        <v>in30</v>
      </c>
      <c r="G36" s="10" t="n">
        <f aca="true">INDIRECT("FEB!$E"&amp;(40*($D36-1)+$E36+1))</f>
        <v>2</v>
      </c>
      <c r="H36" s="10" t="n">
        <f aca="true">INDIRECT("FEB!$F"&amp;(40*($D36-1)+$E36+1))</f>
        <v>0</v>
      </c>
      <c r="I36" s="10" t="n">
        <f aca="true">INDIRECT("FEB!$A"&amp;(40*($D36-1)+$E36+1))</f>
        <v>33</v>
      </c>
      <c r="J36" s="10" t="n">
        <f aca="true">INDIRECT("BackBoard!$C"&amp;(100*($C36-1)+$I36+1))</f>
        <v>85</v>
      </c>
      <c r="K36" s="10" t="n">
        <f aca="true">INDIRECT("ECSEARRAY!$C"&amp;($J36+1))</f>
        <v>0</v>
      </c>
      <c r="L36" s="10" t="str">
        <f aca="true">INDIRECT("ECSEARRAY!$D"&amp;($J36+1))</f>
        <v>G24</v>
      </c>
      <c r="M36" s="10" t="n">
        <f aca="true">INDIRECT("ECSEARRAY!$C"&amp;($J36+181))</f>
        <v>1</v>
      </c>
      <c r="N36" s="10" t="str">
        <f aca="true">INDIRECT("ECSEARRAY!$D"&amp;($J36+181))</f>
        <v>P20</v>
      </c>
      <c r="O36" s="10" t="n">
        <f aca="true">INDIRECT("ECSEARRAY!$C"&amp;($J36+361))</f>
        <v>1</v>
      </c>
      <c r="P36" s="10" t="str">
        <f aca="true">INDIRECT("ECSEARRAY!$D"&amp;($J36+361))</f>
        <v>E13</v>
      </c>
      <c r="Q36" s="10" t="n">
        <f aca="true">INDIRECT("ECSEARRAY!$C"&amp;($J36+541))</f>
        <v>2</v>
      </c>
      <c r="R36" s="10" t="str">
        <f aca="true">INDIRECT("ECSEARRAY!$D"&amp;($J36+541))</f>
        <v>E23</v>
      </c>
      <c r="S36" s="10"/>
      <c r="T36" s="10" t="n">
        <f aca="true">INDIRECT("ECSEARRAY!$F"&amp;($J36+1))</f>
        <v>1</v>
      </c>
      <c r="U36" s="10" t="n">
        <f aca="true">INDIRECT("ECSEARRAY!$G"&amp;($J36+1))</f>
        <v>84</v>
      </c>
      <c r="V36" s="10" t="n">
        <f aca="true">INDIRECT("ECSEARRAY!$F"&amp;($J36+181))</f>
        <v>2</v>
      </c>
      <c r="W36" s="10" t="n">
        <f aca="true">INDIRECT("ECSEARRAY!$G"&amp;($J36+181))</f>
        <v>82</v>
      </c>
      <c r="X36" s="10" t="n">
        <f aca="true">INDIRECT("ECSEARRAY!$F"&amp;($J36+361))</f>
        <v>3</v>
      </c>
      <c r="Y36" s="10" t="n">
        <f aca="true">INDIRECT("ECSEARRAY!$G"&amp;($J36+361))</f>
        <v>64</v>
      </c>
      <c r="Z36" s="10" t="n">
        <f aca="true">INDIRECT("ECSEARRAY!$F"&amp;($J36+541))</f>
        <v>5</v>
      </c>
      <c r="AA36" s="10" t="n">
        <f aca="true">INDIRECT("ECSEARRAY!$G"&amp;($J36+541))</f>
        <v>60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="30" customFormat="true" ht="26.25" hidden="false" customHeight="false" outlineLevel="0" collapsed="false">
      <c r="A37" s="10" t="n">
        <v>36</v>
      </c>
      <c r="B37" s="10" t="s">
        <v>380</v>
      </c>
      <c r="C37" s="10" t="n">
        <f aca="true">INDIRECT("BaseboardH!$C"&amp;($A37+1))</f>
        <v>1</v>
      </c>
      <c r="D37" s="10" t="n">
        <f aca="true">INDIRECT("BaseboardH!$D"&amp;($A37+1))</f>
        <v>1</v>
      </c>
      <c r="E37" s="10" t="n">
        <f aca="true">INDIRECT("BaseboardH!$E"&amp;($A37+1))</f>
        <v>36</v>
      </c>
      <c r="F37" s="10" t="str">
        <f aca="true">INDIRECT("FEB!$D"&amp;(40*($D37-1)+$E37+1))</f>
        <v>in26</v>
      </c>
      <c r="G37" s="10" t="n">
        <f aca="true">INDIRECT("FEB!$E"&amp;(40*($D37-1)+$E37+1))</f>
        <v>2</v>
      </c>
      <c r="H37" s="10" t="n">
        <f aca="true">INDIRECT("FEB!$F"&amp;(40*($D37-1)+$E37+1))</f>
        <v>2</v>
      </c>
      <c r="I37" s="10" t="n">
        <f aca="true">INDIRECT("FEB!$A"&amp;(40*($D37-1)+$E37+1))</f>
        <v>29</v>
      </c>
      <c r="J37" s="10" t="n">
        <f aca="true">INDIRECT("BackBoard!$C"&amp;(100*($C37-1)+$I37+1))</f>
        <v>73</v>
      </c>
      <c r="K37" s="10" t="n">
        <f aca="true">INDIRECT("ECSEARRAY!$C"&amp;($J37+1))</f>
        <v>0</v>
      </c>
      <c r="L37" s="10" t="str">
        <f aca="true">INDIRECT("ECSEARRAY!$D"&amp;($J37+1))</f>
        <v>E23</v>
      </c>
      <c r="M37" s="10" t="n">
        <f aca="true">INDIRECT("ECSEARRAY!$C"&amp;($J37+181))</f>
        <v>1</v>
      </c>
      <c r="N37" s="10" t="str">
        <f aca="true">INDIRECT("ECSEARRAY!$D"&amp;($J37+181))</f>
        <v>M19</v>
      </c>
      <c r="O37" s="10" t="n">
        <f aca="true">INDIRECT("ECSEARRAY!$C"&amp;($J37+361))</f>
        <v>1</v>
      </c>
      <c r="P37" s="10" t="str">
        <f aca="true">INDIRECT("ECSEARRAY!$D"&amp;($J37+361))</f>
        <v>D11</v>
      </c>
      <c r="Q37" s="10" t="n">
        <f aca="true">INDIRECT("ECSEARRAY!$C"&amp;($J37+541))</f>
        <v>2</v>
      </c>
      <c r="R37" s="10" t="str">
        <f aca="true">INDIRECT("ECSEARRAY!$D"&amp;($J37+541))</f>
        <v>G17</v>
      </c>
      <c r="S37" s="10"/>
      <c r="T37" s="10" t="n">
        <f aca="true">INDIRECT("ECSEARRAY!$F"&amp;($J37+1))</f>
        <v>1</v>
      </c>
      <c r="U37" s="10" t="n">
        <f aca="true">INDIRECT("ECSEARRAY!$G"&amp;($J37+1))</f>
        <v>60</v>
      </c>
      <c r="V37" s="10" t="n">
        <f aca="true">INDIRECT("ECSEARRAY!$F"&amp;($J37+181))</f>
        <v>2</v>
      </c>
      <c r="W37" s="10" t="n">
        <f aca="true">INDIRECT("ECSEARRAY!$G"&amp;($J37+181))</f>
        <v>56</v>
      </c>
      <c r="X37" s="10" t="n">
        <f aca="true">INDIRECT("ECSEARRAY!$F"&amp;($J37+361))</f>
        <v>3</v>
      </c>
      <c r="Y37" s="10" t="n">
        <f aca="true">INDIRECT("ECSEARRAY!$G"&amp;($J37+361))</f>
        <v>71</v>
      </c>
      <c r="Z37" s="10" t="n">
        <f aca="true">INDIRECT("ECSEARRAY!$F"&amp;($J37+541))</f>
        <v>4</v>
      </c>
      <c r="AA37" s="10" t="n">
        <f aca="true">INDIRECT("ECSEARRAY!$G"&amp;($J37+541))</f>
        <v>29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="30" customFormat="true" ht="26.25" hidden="false" customHeight="false" outlineLevel="0" collapsed="false">
      <c r="A38" s="10" t="n">
        <v>37</v>
      </c>
      <c r="B38" s="10" t="s">
        <v>380</v>
      </c>
      <c r="C38" s="10" t="n">
        <f aca="true">INDIRECT("BaseboardH!$C"&amp;($A38+1))</f>
        <v>2</v>
      </c>
      <c r="D38" s="10" t="n">
        <f aca="true">INDIRECT("BaseboardH!$D"&amp;($A38+1))</f>
        <v>1</v>
      </c>
      <c r="E38" s="10" t="n">
        <f aca="true">INDIRECT("BaseboardH!$E"&amp;($A38+1))</f>
        <v>35</v>
      </c>
      <c r="F38" s="10" t="str">
        <f aca="true">INDIRECT("FEB!$D"&amp;(40*($D38-1)+$E38+1))</f>
        <v>in27</v>
      </c>
      <c r="G38" s="10" t="n">
        <f aca="true">INDIRECT("FEB!$E"&amp;(40*($D38-1)+$E38+1))</f>
        <v>3</v>
      </c>
      <c r="H38" s="10" t="n">
        <f aca="true">INDIRECT("FEB!$F"&amp;(40*($D38-1)+$E38+1))</f>
        <v>5</v>
      </c>
      <c r="I38" s="10" t="n">
        <f aca="true">INDIRECT("FEB!$A"&amp;(40*($D38-1)+$E38+1))</f>
        <v>30</v>
      </c>
      <c r="J38" s="10" t="n">
        <f aca="true">INDIRECT("BackBoard!$C"&amp;(100*($C38-1)+$I38+1))</f>
        <v>78</v>
      </c>
      <c r="K38" s="10" t="n">
        <f aca="true">INDIRECT("ECSEARRAY!$C"&amp;($J38+1))</f>
        <v>0</v>
      </c>
      <c r="L38" s="10" t="str">
        <f aca="true">INDIRECT("ECSEARRAY!$D"&amp;($J38+1))</f>
        <v>E25</v>
      </c>
      <c r="M38" s="10" t="n">
        <f aca="true">INDIRECT("ECSEARRAY!$C"&amp;($J38+181))</f>
        <v>1</v>
      </c>
      <c r="N38" s="10" t="str">
        <f aca="true">INDIRECT("ECSEARRAY!$D"&amp;($J38+181))</f>
        <v>P26</v>
      </c>
      <c r="O38" s="10" t="n">
        <f aca="true">INDIRECT("ECSEARRAY!$C"&amp;($J38+361))</f>
        <v>1</v>
      </c>
      <c r="P38" s="10" t="str">
        <f aca="true">INDIRECT("ECSEARRAY!$D"&amp;($J38+361))</f>
        <v>B10</v>
      </c>
      <c r="Q38" s="10" t="n">
        <f aca="true">INDIRECT("ECSEARRAY!$C"&amp;($J38+541))</f>
        <v>2</v>
      </c>
      <c r="R38" s="10" t="str">
        <f aca="true">INDIRECT("ECSEARRAY!$D"&amp;($J38+541))</f>
        <v>A18</v>
      </c>
      <c r="S38" s="10"/>
      <c r="T38" s="10" t="n">
        <f aca="true">INDIRECT("ECSEARRAY!$F"&amp;($J38+1))</f>
        <v>1</v>
      </c>
      <c r="U38" s="10" t="n">
        <f aca="true">INDIRECT("ECSEARRAY!$G"&amp;($J38+1))</f>
        <v>18</v>
      </c>
      <c r="V38" s="10" t="n">
        <f aca="true">INDIRECT("ECSEARRAY!$F"&amp;($J38+181))</f>
        <v>3</v>
      </c>
      <c r="W38" s="10" t="n">
        <f aca="true">INDIRECT("ECSEARRAY!$G"&amp;($J38+181))</f>
        <v>10</v>
      </c>
      <c r="X38" s="10" t="n">
        <f aca="true">INDIRECT("ECSEARRAY!$F"&amp;($J38+361))</f>
        <v>3</v>
      </c>
      <c r="Y38" s="10" t="n">
        <f aca="true">INDIRECT("ECSEARRAY!$G"&amp;($J38+361))</f>
        <v>49</v>
      </c>
      <c r="Z38" s="10" t="n">
        <f aca="true">INDIRECT("ECSEARRAY!$F"&amp;($J38+541))</f>
        <v>4</v>
      </c>
      <c r="AA38" s="10" t="n">
        <f aca="true">INDIRECT("ECSEARRAY!$G"&amp;($J38+541))</f>
        <v>47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="30" customFormat="true" ht="26.25" hidden="false" customHeight="false" outlineLevel="0" collapsed="false">
      <c r="A39" s="10" t="n">
        <v>38</v>
      </c>
      <c r="B39" s="10" t="s">
        <v>380</v>
      </c>
      <c r="C39" s="10" t="n">
        <f aca="true">INDIRECT("BaseboardH!$C"&amp;($A39+1))</f>
        <v>2</v>
      </c>
      <c r="D39" s="10" t="n">
        <f aca="true">INDIRECT("BaseboardH!$D"&amp;($A39+1))</f>
        <v>1</v>
      </c>
      <c r="E39" s="10" t="n">
        <f aca="true">INDIRECT("BaseboardH!$E"&amp;($A39+1))</f>
        <v>39</v>
      </c>
      <c r="F39" s="10" t="str">
        <f aca="true">INDIRECT("FEB!$D"&amp;(40*($D39-1)+$E39+1))</f>
        <v>in31</v>
      </c>
      <c r="G39" s="10" t="n">
        <f aca="true">INDIRECT("FEB!$E"&amp;(40*($D39-1)+$E39+1))</f>
        <v>3</v>
      </c>
      <c r="H39" s="10" t="n">
        <f aca="true">INDIRECT("FEB!$F"&amp;(40*($D39-1)+$E39+1))</f>
        <v>7</v>
      </c>
      <c r="I39" s="10" t="n">
        <f aca="true">INDIRECT("FEB!$A"&amp;(40*($D39-1)+$E39+1))</f>
        <v>34</v>
      </c>
      <c r="J39" s="10" t="n">
        <f aca="true">INDIRECT("BackBoard!$C"&amp;(100*($C39-1)+$I39+1))</f>
        <v>90</v>
      </c>
      <c r="K39" s="10" t="n">
        <f aca="true">INDIRECT("ECSEARRAY!$C"&amp;($J39+1))</f>
        <v>0</v>
      </c>
      <c r="L39" s="10" t="str">
        <f aca="true">INDIRECT("ECSEARRAY!$D"&amp;($J39+1))</f>
        <v>F25</v>
      </c>
      <c r="M39" s="10" t="n">
        <f aca="true">INDIRECT("ECSEARRAY!$C"&amp;($J39+181))</f>
        <v>1</v>
      </c>
      <c r="N39" s="10" t="str">
        <f aca="true">INDIRECT("ECSEARRAY!$D"&amp;($J39+181))</f>
        <v>R25</v>
      </c>
      <c r="O39" s="10" t="n">
        <f aca="true">INDIRECT("ECSEARRAY!$C"&amp;($J39+361))</f>
        <v>1</v>
      </c>
      <c r="P39" s="10" t="str">
        <f aca="true">INDIRECT("ECSEARRAY!$D"&amp;($J39+361))</f>
        <v>C12</v>
      </c>
      <c r="Q39" s="10" t="n">
        <f aca="true">INDIRECT("ECSEARRAY!$C"&amp;($J39+541))</f>
        <v>2</v>
      </c>
      <c r="R39" s="10" t="str">
        <f aca="true">INDIRECT("ECSEARRAY!$D"&amp;($J39+541))</f>
        <v>A20</v>
      </c>
      <c r="S39" s="10"/>
      <c r="T39" s="10" t="n">
        <f aca="true">INDIRECT("ECSEARRAY!$F"&amp;($J39+1))</f>
        <v>1</v>
      </c>
      <c r="U39" s="10" t="n">
        <f aca="true">INDIRECT("ECSEARRAY!$G"&amp;($J39+1))</f>
        <v>22</v>
      </c>
      <c r="V39" s="10" t="n">
        <f aca="true">INDIRECT("ECSEARRAY!$F"&amp;($J39+181))</f>
        <v>3</v>
      </c>
      <c r="W39" s="10" t="n">
        <f aca="true">INDIRECT("ECSEARRAY!$G"&amp;($J39+181))</f>
        <v>3</v>
      </c>
      <c r="X39" s="10" t="n">
        <f aca="true">INDIRECT("ECSEARRAY!$F"&amp;($J39+361))</f>
        <v>3</v>
      </c>
      <c r="Y39" s="10" t="n">
        <f aca="true">INDIRECT("ECSEARRAY!$G"&amp;($J39+361))</f>
        <v>57</v>
      </c>
      <c r="Z39" s="10" t="n">
        <f aca="true">INDIRECT("ECSEARRAY!$F"&amp;($J39+541))</f>
        <v>5</v>
      </c>
      <c r="AA39" s="10" t="n">
        <f aca="true">INDIRECT("ECSEARRAY!$G"&amp;($J39+541))</f>
        <v>33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customFormat="false" ht="26.25" hidden="false" customHeight="false" outlineLevel="0" collapsed="false">
      <c r="A40" s="10" t="n">
        <v>39</v>
      </c>
      <c r="B40" s="10" t="s">
        <v>380</v>
      </c>
      <c r="C40" s="10" t="n">
        <f aca="true">INDIRECT("BaseboardH!$C"&amp;($A40+1))</f>
        <v>2</v>
      </c>
      <c r="D40" s="10" t="n">
        <f aca="true">INDIRECT("BaseboardH!$D"&amp;($A40+1))</f>
        <v>1</v>
      </c>
      <c r="E40" s="10" t="n">
        <f aca="true">INDIRECT("BaseboardH!$E"&amp;($A40+1))</f>
        <v>40</v>
      </c>
      <c r="F40" s="10" t="str">
        <f aca="true">INDIRECT("FEB!$D"&amp;(40*($D40-1)+$E40+1))</f>
        <v>in30</v>
      </c>
      <c r="G40" s="10" t="n">
        <f aca="true">INDIRECT("FEB!$E"&amp;(40*($D40-1)+$E40+1))</f>
        <v>2</v>
      </c>
      <c r="H40" s="10" t="n">
        <f aca="true">INDIRECT("FEB!$F"&amp;(40*($D40-1)+$E40+1))</f>
        <v>0</v>
      </c>
      <c r="I40" s="10" t="n">
        <f aca="true">INDIRECT("FEB!$A"&amp;(40*($D40-1)+$E40+1))</f>
        <v>33</v>
      </c>
      <c r="J40" s="10" t="n">
        <f aca="true">INDIRECT("BackBoard!$C"&amp;(100*($C40-1)+$I40+1))</f>
        <v>89</v>
      </c>
      <c r="K40" s="10" t="n">
        <f aca="true">INDIRECT("ECSEARRAY!$C"&amp;($J40+1))</f>
        <v>0</v>
      </c>
      <c r="L40" s="10" t="str">
        <f aca="true">INDIRECT("ECSEARRAY!$D"&amp;($J40+1))</f>
        <v>G25</v>
      </c>
      <c r="M40" s="10" t="n">
        <f aca="true">INDIRECT("ECSEARRAY!$C"&amp;($J40+181))</f>
        <v>1</v>
      </c>
      <c r="N40" s="10" t="str">
        <f aca="true">INDIRECT("ECSEARRAY!$D"&amp;($J40+181))</f>
        <v>T25</v>
      </c>
      <c r="O40" s="10" t="n">
        <f aca="true">INDIRECT("ECSEARRAY!$C"&amp;($J40+361))</f>
        <v>1</v>
      </c>
      <c r="P40" s="10" t="str">
        <f aca="true">INDIRECT("ECSEARRAY!$D"&amp;($J40+361))</f>
        <v>B12</v>
      </c>
      <c r="Q40" s="10" t="n">
        <f aca="true">INDIRECT("ECSEARRAY!$C"&amp;($J40+541))</f>
        <v>2</v>
      </c>
      <c r="R40" s="10" t="str">
        <f aca="true">INDIRECT("ECSEARRAY!$D"&amp;($J40+541))</f>
        <v>B20</v>
      </c>
      <c r="S40" s="10"/>
      <c r="T40" s="10" t="n">
        <f aca="true">INDIRECT("ECSEARRAY!$F"&amp;($J40+1))</f>
        <v>1</v>
      </c>
      <c r="U40" s="10" t="n">
        <f aca="true">INDIRECT("ECSEARRAY!$G"&amp;($J40+1))</f>
        <v>20</v>
      </c>
      <c r="V40" s="10" t="n">
        <f aca="true">INDIRECT("ECSEARRAY!$F"&amp;($J40+181))</f>
        <v>2</v>
      </c>
      <c r="W40" s="10" t="n">
        <f aca="true">INDIRECT("ECSEARRAY!$G"&amp;($J40+181))</f>
        <v>70</v>
      </c>
      <c r="X40" s="10" t="n">
        <f aca="true">INDIRECT("ECSEARRAY!$F"&amp;($J40+361))</f>
        <v>3</v>
      </c>
      <c r="Y40" s="10" t="n">
        <f aca="true">INDIRECT("ECSEARRAY!$G"&amp;($J40+361))</f>
        <v>53</v>
      </c>
      <c r="Z40" s="10" t="n">
        <f aca="true">INDIRECT("ECSEARRAY!$F"&amp;($J40+541))</f>
        <v>5</v>
      </c>
      <c r="AA40" s="10" t="n">
        <f aca="true">INDIRECT("ECSEARRAY!$G"&amp;($J40+541))</f>
        <v>34</v>
      </c>
    </row>
    <row r="41" customFormat="false" ht="26.25" hidden="false" customHeight="false" outlineLevel="0" collapsed="false">
      <c r="A41" s="10" t="n">
        <v>40</v>
      </c>
      <c r="B41" s="10" t="s">
        <v>380</v>
      </c>
      <c r="C41" s="10" t="n">
        <f aca="true">INDIRECT("BaseboardH!$C"&amp;($A41+1))</f>
        <v>2</v>
      </c>
      <c r="D41" s="10" t="n">
        <f aca="true">INDIRECT("BaseboardH!$D"&amp;($A41+1))</f>
        <v>1</v>
      </c>
      <c r="E41" s="10" t="n">
        <f aca="true">INDIRECT("BaseboardH!$E"&amp;($A41+1))</f>
        <v>36</v>
      </c>
      <c r="F41" s="10" t="str">
        <f aca="true">INDIRECT("FEB!$D"&amp;(40*($D41-1)+$E41+1))</f>
        <v>in26</v>
      </c>
      <c r="G41" s="10" t="n">
        <f aca="true">INDIRECT("FEB!$E"&amp;(40*($D41-1)+$E41+1))</f>
        <v>2</v>
      </c>
      <c r="H41" s="10" t="n">
        <f aca="true">INDIRECT("FEB!$F"&amp;(40*($D41-1)+$E41+1))</f>
        <v>2</v>
      </c>
      <c r="I41" s="10" t="n">
        <f aca="true">INDIRECT("FEB!$A"&amp;(40*($D41-1)+$E41+1))</f>
        <v>29</v>
      </c>
      <c r="J41" s="10" t="n">
        <f aca="true">INDIRECT("BackBoard!$C"&amp;(100*($C41-1)+$I41+1))</f>
        <v>77</v>
      </c>
      <c r="K41" s="10" t="n">
        <f aca="true">INDIRECT("ECSEARRAY!$C"&amp;($J41+1))</f>
        <v>0</v>
      </c>
      <c r="L41" s="10" t="str">
        <f aca="true">INDIRECT("ECSEARRAY!$D"&amp;($J41+1))</f>
        <v>E26</v>
      </c>
      <c r="M41" s="10" t="n">
        <f aca="true">INDIRECT("ECSEARRAY!$C"&amp;($J41+181))</f>
        <v>1</v>
      </c>
      <c r="N41" s="10" t="str">
        <f aca="true">INDIRECT("ECSEARRAY!$D"&amp;($J41+181))</f>
        <v>P25</v>
      </c>
      <c r="O41" s="10" t="n">
        <f aca="true">INDIRECT("ECSEARRAY!$C"&amp;($J41+361))</f>
        <v>1</v>
      </c>
      <c r="P41" s="10" t="str">
        <f aca="true">INDIRECT("ECSEARRAY!$D"&amp;($J41+361))</f>
        <v>A10</v>
      </c>
      <c r="Q41" s="10" t="n">
        <f aca="true">INDIRECT("ECSEARRAY!$C"&amp;($J41+541))</f>
        <v>2</v>
      </c>
      <c r="R41" s="10" t="str">
        <f aca="true">INDIRECT("ECSEARRAY!$D"&amp;($J41+541))</f>
        <v>A19</v>
      </c>
      <c r="S41" s="10"/>
      <c r="T41" s="10" t="n">
        <f aca="true">INDIRECT("ECSEARRAY!$F"&amp;($J41+1))</f>
        <v>1</v>
      </c>
      <c r="U41" s="10" t="n">
        <f aca="true">INDIRECT("ECSEARRAY!$G"&amp;($J41+1))</f>
        <v>23</v>
      </c>
      <c r="V41" s="10" t="n">
        <f aca="true">INDIRECT("ECSEARRAY!$F"&amp;($J41+181))</f>
        <v>3</v>
      </c>
      <c r="W41" s="10" t="n">
        <f aca="true">INDIRECT("ECSEARRAY!$G"&amp;($J41+181))</f>
        <v>2</v>
      </c>
      <c r="X41" s="10" t="n">
        <f aca="true">INDIRECT("ECSEARRAY!$F"&amp;($J41+361))</f>
        <v>3</v>
      </c>
      <c r="Y41" s="10" t="n">
        <f aca="true">INDIRECT("ECSEARRAY!$G"&amp;($J41+361))</f>
        <v>48</v>
      </c>
      <c r="Z41" s="10" t="n">
        <f aca="true">INDIRECT("ECSEARRAY!$F"&amp;($J41+541))</f>
        <v>4</v>
      </c>
      <c r="AA41" s="10" t="n">
        <f aca="true">INDIRECT("ECSEARRAY!$G"&amp;($J41+541))</f>
        <v>46</v>
      </c>
    </row>
    <row r="42" customFormat="false" ht="26.25" hidden="false" customHeight="false" outlineLevel="0" collapsed="false">
      <c r="A42" s="10" t="n">
        <v>41</v>
      </c>
      <c r="B42" s="10" t="s">
        <v>380</v>
      </c>
      <c r="C42" s="10" t="n">
        <f aca="true">INDIRECT("BaseboardH!$C"&amp;($A42+1))</f>
        <v>1</v>
      </c>
      <c r="D42" s="10" t="n">
        <f aca="true">INDIRECT("BaseboardH!$D"&amp;($A42+1))</f>
        <v>1</v>
      </c>
      <c r="E42" s="10" t="n">
        <f aca="true">INDIRECT("BaseboardH!$E"&amp;($A42+1))</f>
        <v>27</v>
      </c>
      <c r="F42" s="10" t="str">
        <f aca="true">INDIRECT("FEB!$D"&amp;(40*($D42-1)+$E42+1))</f>
        <v>in19</v>
      </c>
      <c r="G42" s="10" t="n">
        <f aca="true">INDIRECT("FEB!$E"&amp;(40*($D42-1)+$E42+1))</f>
        <v>3</v>
      </c>
      <c r="H42" s="10" t="n">
        <f aca="true">INDIRECT("FEB!$F"&amp;(40*($D42-1)+$E42+1))</f>
        <v>1</v>
      </c>
      <c r="I42" s="10" t="n">
        <f aca="true">INDIRECT("FEB!$A"&amp;(40*($D42-1)+$E42+1))</f>
        <v>22</v>
      </c>
      <c r="J42" s="10" t="n">
        <f aca="true">INDIRECT("BackBoard!$C"&amp;(100*($C42-1)+$I42+1))</f>
        <v>50</v>
      </c>
      <c r="K42" s="10" t="n">
        <f aca="true">INDIRECT("ECSEARRAY!$C"&amp;($J42+1))</f>
        <v>0</v>
      </c>
      <c r="L42" s="10" t="str">
        <f aca="true">INDIRECT("ECSEARRAY!$D"&amp;($J42+1))</f>
        <v>E18</v>
      </c>
      <c r="M42" s="10" t="n">
        <f aca="true">INDIRECT("ECSEARRAY!$C"&amp;($J42+181))</f>
        <v>1</v>
      </c>
      <c r="N42" s="10" t="str">
        <f aca="true">INDIRECT("ECSEARRAY!$D"&amp;($J42+181))</f>
        <v>K20</v>
      </c>
      <c r="O42" s="10" t="n">
        <f aca="true">INDIRECT("ECSEARRAY!$C"&amp;($J42+361))</f>
        <v>2</v>
      </c>
      <c r="P42" s="10" t="str">
        <f aca="true">INDIRECT("ECSEARRAY!$D"&amp;($J42+361))</f>
        <v>R16</v>
      </c>
      <c r="Q42" s="10" t="n">
        <f aca="true">INDIRECT("ECSEARRAY!$C"&amp;($J42+541))</f>
        <v>2</v>
      </c>
      <c r="R42" s="10" t="str">
        <f aca="true">INDIRECT("ECSEARRAY!$D"&amp;($J42+541))</f>
        <v>E16</v>
      </c>
      <c r="S42" s="10"/>
      <c r="T42" s="10" t="n">
        <f aca="true">INDIRECT("ECSEARRAY!$F"&amp;($J42+1))</f>
        <v>0</v>
      </c>
      <c r="U42" s="10" t="n">
        <f aca="true">INDIRECT("ECSEARRAY!$G"&amp;($J42+1))</f>
        <v>25</v>
      </c>
      <c r="V42" s="10" t="n">
        <f aca="true">INDIRECT("ECSEARRAY!$F"&amp;($J42+181))</f>
        <v>2</v>
      </c>
      <c r="W42" s="10" t="n">
        <f aca="true">INDIRECT("ECSEARRAY!$G"&amp;($J42+181))</f>
        <v>13</v>
      </c>
      <c r="X42" s="10" t="n">
        <f aca="true">INDIRECT("ECSEARRAY!$F"&amp;($J42+361))</f>
        <v>4</v>
      </c>
      <c r="Y42" s="10" t="n">
        <f aca="true">INDIRECT("ECSEARRAY!$G"&amp;($J42+361))</f>
        <v>59</v>
      </c>
      <c r="Z42" s="10" t="n">
        <f aca="true">INDIRECT("ECSEARRAY!$F"&amp;($J42+541))</f>
        <v>4</v>
      </c>
      <c r="AA42" s="10" t="n">
        <f aca="true">INDIRECT("ECSEARRAY!$G"&amp;($J42+541))</f>
        <v>30</v>
      </c>
    </row>
    <row r="43" customFormat="false" ht="26.25" hidden="false" customHeight="false" outlineLevel="0" collapsed="false">
      <c r="A43" s="10" t="n">
        <v>42</v>
      </c>
      <c r="B43" s="10" t="s">
        <v>380</v>
      </c>
      <c r="C43" s="10" t="n">
        <f aca="true">INDIRECT("BaseboardH!$C"&amp;($A43+1))</f>
        <v>1</v>
      </c>
      <c r="D43" s="10" t="n">
        <f aca="true">INDIRECT("BaseboardH!$D"&amp;($A43+1))</f>
        <v>1</v>
      </c>
      <c r="E43" s="10" t="n">
        <f aca="true">INDIRECT("BaseboardH!$E"&amp;($A43+1))</f>
        <v>31</v>
      </c>
      <c r="F43" s="10" t="str">
        <f aca="true">INDIRECT("FEB!$D"&amp;(40*($D43-1)+$E43+1))</f>
        <v>in23</v>
      </c>
      <c r="G43" s="10" t="n">
        <f aca="true">INDIRECT("FEB!$E"&amp;(40*($D43-1)+$E43+1))</f>
        <v>3</v>
      </c>
      <c r="H43" s="10" t="n">
        <f aca="true">INDIRECT("FEB!$F"&amp;(40*($D43-1)+$E43+1))</f>
        <v>3</v>
      </c>
      <c r="I43" s="10" t="n">
        <f aca="true">INDIRECT("FEB!$A"&amp;(40*($D43-1)+$E43+1))</f>
        <v>26</v>
      </c>
      <c r="J43" s="10" t="n">
        <f aca="true">INDIRECT("BackBoard!$C"&amp;(100*($C43-1)+$I43+1))</f>
        <v>62</v>
      </c>
      <c r="K43" s="10" t="n">
        <f aca="true">INDIRECT("ECSEARRAY!$C"&amp;($J43+1))</f>
        <v>0</v>
      </c>
      <c r="L43" s="10" t="str">
        <f aca="true">INDIRECT("ECSEARRAY!$D"&amp;($J43+1))</f>
        <v>F19</v>
      </c>
      <c r="M43" s="10" t="n">
        <f aca="true">INDIRECT("ECSEARRAY!$C"&amp;($J43+181))</f>
        <v>1</v>
      </c>
      <c r="N43" s="10" t="str">
        <f aca="true">INDIRECT("ECSEARRAY!$D"&amp;($J43+181))</f>
        <v>M22</v>
      </c>
      <c r="O43" s="10" t="n">
        <f aca="true">INDIRECT("ECSEARRAY!$C"&amp;($J43+361))</f>
        <v>1</v>
      </c>
      <c r="P43" s="10" t="str">
        <f aca="true">INDIRECT("ECSEARRAY!$D"&amp;($J43+361))</f>
        <v>F8</v>
      </c>
      <c r="Q43" s="10" t="n">
        <f aca="true">INDIRECT("ECSEARRAY!$C"&amp;($J43+541))</f>
        <v>2</v>
      </c>
      <c r="R43" s="10" t="str">
        <f aca="true">INDIRECT("ECSEARRAY!$D"&amp;($J43+541))</f>
        <v>E18</v>
      </c>
      <c r="S43" s="10"/>
      <c r="T43" s="10" t="n">
        <f aca="true">INDIRECT("ECSEARRAY!$F"&amp;($J43+1))</f>
        <v>0</v>
      </c>
      <c r="U43" s="10" t="n">
        <f aca="true">INDIRECT("ECSEARRAY!$G"&amp;($J43+1))</f>
        <v>17</v>
      </c>
      <c r="V43" s="10" t="n">
        <f aca="true">INDIRECT("ECSEARRAY!$F"&amp;($J43+181))</f>
        <v>2</v>
      </c>
      <c r="W43" s="10" t="n">
        <f aca="true">INDIRECT("ECSEARRAY!$G"&amp;($J43+181))</f>
        <v>80</v>
      </c>
      <c r="X43" s="10" t="n">
        <f aca="true">INDIRECT("ECSEARRAY!$F"&amp;($J43+361))</f>
        <v>3</v>
      </c>
      <c r="Y43" s="10" t="n">
        <f aca="true">INDIRECT("ECSEARRAY!$G"&amp;($J43+361))</f>
        <v>77</v>
      </c>
      <c r="Z43" s="10" t="n">
        <f aca="true">INDIRECT("ECSEARRAY!$F"&amp;($J43+541))</f>
        <v>4</v>
      </c>
      <c r="AA43" s="10" t="n">
        <f aca="true">INDIRECT("ECSEARRAY!$G"&amp;($J43+541))</f>
        <v>25</v>
      </c>
    </row>
    <row r="44" customFormat="false" ht="26.25" hidden="false" customHeight="false" outlineLevel="0" collapsed="false">
      <c r="A44" s="10" t="n">
        <v>43</v>
      </c>
      <c r="B44" s="10" t="s">
        <v>380</v>
      </c>
      <c r="C44" s="10" t="n">
        <f aca="true">INDIRECT("BaseboardH!$C"&amp;($A44+1))</f>
        <v>1</v>
      </c>
      <c r="D44" s="10" t="n">
        <f aca="true">INDIRECT("BaseboardH!$D"&amp;($A44+1))</f>
        <v>1</v>
      </c>
      <c r="E44" s="10" t="n">
        <f aca="true">INDIRECT("BaseboardH!$E"&amp;($A44+1))</f>
        <v>32</v>
      </c>
      <c r="F44" s="10" t="str">
        <f aca="true">INDIRECT("FEB!$D"&amp;(40*($D44-1)+$E44+1))</f>
        <v>in22</v>
      </c>
      <c r="G44" s="10" t="n">
        <f aca="true">INDIRECT("FEB!$E"&amp;(40*($D44-1)+$E44+1))</f>
        <v>2</v>
      </c>
      <c r="H44" s="10" t="n">
        <f aca="true">INDIRECT("FEB!$F"&amp;(40*($D44-1)+$E44+1))</f>
        <v>4</v>
      </c>
      <c r="I44" s="10" t="n">
        <f aca="true">INDIRECT("FEB!$A"&amp;(40*($D44-1)+$E44+1))</f>
        <v>25</v>
      </c>
      <c r="J44" s="10" t="n">
        <f aca="true">INDIRECT("BackBoard!$C"&amp;(100*($C44-1)+$I44+1))</f>
        <v>61</v>
      </c>
      <c r="K44" s="10" t="n">
        <f aca="true">INDIRECT("ECSEARRAY!$C"&amp;($J44+1))</f>
        <v>0</v>
      </c>
      <c r="L44" s="10" t="str">
        <f aca="true">INDIRECT("ECSEARRAY!$D"&amp;($J44+1))</f>
        <v>G17</v>
      </c>
      <c r="M44" s="10" t="n">
        <f aca="true">INDIRECT("ECSEARRAY!$C"&amp;($J44+181))</f>
        <v>1</v>
      </c>
      <c r="N44" s="10" t="str">
        <f aca="true">INDIRECT("ECSEARRAY!$D"&amp;($J44+181))</f>
        <v>M24</v>
      </c>
      <c r="O44" s="10" t="n">
        <f aca="true">INDIRECT("ECSEARRAY!$C"&amp;($J44+361))</f>
        <v>1</v>
      </c>
      <c r="P44" s="10" t="str">
        <f aca="true">INDIRECT("ECSEARRAY!$D"&amp;($J44+361))</f>
        <v>F9</v>
      </c>
      <c r="Q44" s="10" t="n">
        <f aca="true">INDIRECT("ECSEARRAY!$C"&amp;($J44+541))</f>
        <v>2</v>
      </c>
      <c r="R44" s="10" t="str">
        <f aca="true">INDIRECT("ECSEARRAY!$D"&amp;($J44+541))</f>
        <v>D19</v>
      </c>
      <c r="S44" s="10"/>
      <c r="T44" s="10" t="n">
        <f aca="true">INDIRECT("ECSEARRAY!$F"&amp;($J44+1))</f>
        <v>0</v>
      </c>
      <c r="U44" s="10" t="n">
        <f aca="true">INDIRECT("ECSEARRAY!$G"&amp;($J44+1))</f>
        <v>29</v>
      </c>
      <c r="V44" s="10" t="n">
        <f aca="true">INDIRECT("ECSEARRAY!$F"&amp;($J44+181))</f>
        <v>2</v>
      </c>
      <c r="W44" s="10" t="n">
        <f aca="true">INDIRECT("ECSEARRAY!$G"&amp;($J44+181))</f>
        <v>85</v>
      </c>
      <c r="X44" s="10" t="n">
        <f aca="true">INDIRECT("ECSEARRAY!$F"&amp;($J44+361))</f>
        <v>3</v>
      </c>
      <c r="Y44" s="10" t="n">
        <f aca="true">INDIRECT("ECSEARRAY!$G"&amp;($J44+361))</f>
        <v>78</v>
      </c>
      <c r="Z44" s="10" t="n">
        <f aca="true">INDIRECT("ECSEARRAY!$F"&amp;($J44+541))</f>
        <v>4</v>
      </c>
      <c r="AA44" s="10" t="n">
        <f aca="true">INDIRECT("ECSEARRAY!$G"&amp;($J44+541))</f>
        <v>21</v>
      </c>
    </row>
    <row r="45" customFormat="false" ht="26.25" hidden="false" customHeight="false" outlineLevel="0" collapsed="false">
      <c r="A45" s="10" t="n">
        <v>44</v>
      </c>
      <c r="B45" s="10" t="s">
        <v>380</v>
      </c>
      <c r="C45" s="10" t="n">
        <f aca="true">INDIRECT("BaseboardH!$C"&amp;($A45+1))</f>
        <v>1</v>
      </c>
      <c r="D45" s="10" t="n">
        <f aca="true">INDIRECT("BaseboardH!$D"&amp;($A45+1))</f>
        <v>1</v>
      </c>
      <c r="E45" s="10" t="n">
        <f aca="true">INDIRECT("BaseboardH!$E"&amp;($A45+1))</f>
        <v>28</v>
      </c>
      <c r="F45" s="10" t="str">
        <f aca="true">INDIRECT("FEB!$D"&amp;(40*($D45-1)+$E45+1))</f>
        <v>in18</v>
      </c>
      <c r="G45" s="10" t="n">
        <f aca="true">INDIRECT("FEB!$E"&amp;(40*($D45-1)+$E45+1))</f>
        <v>2</v>
      </c>
      <c r="H45" s="10" t="n">
        <f aca="true">INDIRECT("FEB!$F"&amp;(40*($D45-1)+$E45+1))</f>
        <v>6</v>
      </c>
      <c r="I45" s="10" t="n">
        <f aca="true">INDIRECT("FEB!$A"&amp;(40*($D45-1)+$E45+1))</f>
        <v>21</v>
      </c>
      <c r="J45" s="10" t="n">
        <f aca="true">INDIRECT("BackBoard!$C"&amp;(100*($C45-1)+$I45+1))</f>
        <v>49</v>
      </c>
      <c r="K45" s="10" t="n">
        <f aca="true">INDIRECT("ECSEARRAY!$C"&amp;($J45+1))</f>
        <v>0</v>
      </c>
      <c r="L45" s="10" t="str">
        <f aca="true">INDIRECT("ECSEARRAY!$D"&amp;($J45+1))</f>
        <v>D19</v>
      </c>
      <c r="M45" s="10" t="n">
        <f aca="true">INDIRECT("ECSEARRAY!$C"&amp;($J45+181))</f>
        <v>1</v>
      </c>
      <c r="N45" s="10" t="str">
        <f aca="true">INDIRECT("ECSEARRAY!$D"&amp;($J45+181))</f>
        <v>L20</v>
      </c>
      <c r="O45" s="10" t="n">
        <f aca="true">INDIRECT("ECSEARRAY!$C"&amp;($J45+361))</f>
        <v>2</v>
      </c>
      <c r="P45" s="10" t="str">
        <f aca="true">INDIRECT("ECSEARRAY!$D"&amp;($J45+361))</f>
        <v>N16</v>
      </c>
      <c r="Q45" s="10" t="n">
        <f aca="true">INDIRECT("ECSEARRAY!$C"&amp;($J45+541))</f>
        <v>2</v>
      </c>
      <c r="R45" s="10" t="str">
        <f aca="true">INDIRECT("ECSEARRAY!$D"&amp;($J45+541))</f>
        <v>E17</v>
      </c>
      <c r="S45" s="10"/>
      <c r="T45" s="10" t="n">
        <f aca="true">INDIRECT("ECSEARRAY!$F"&amp;($J45+1))</f>
        <v>0</v>
      </c>
      <c r="U45" s="10" t="n">
        <f aca="true">INDIRECT("ECSEARRAY!$G"&amp;($J45+1))</f>
        <v>21</v>
      </c>
      <c r="V45" s="10" t="n">
        <f aca="true">INDIRECT("ECSEARRAY!$F"&amp;($J45+181))</f>
        <v>2</v>
      </c>
      <c r="W45" s="10" t="n">
        <f aca="true">INDIRECT("ECSEARRAY!$G"&amp;($J45+181))</f>
        <v>8</v>
      </c>
      <c r="X45" s="10" t="n">
        <f aca="true">INDIRECT("ECSEARRAY!$F"&amp;($J45+361))</f>
        <v>5</v>
      </c>
      <c r="Y45" s="10" t="n">
        <f aca="true">INDIRECT("ECSEARRAY!$G"&amp;($J45+361))</f>
        <v>14</v>
      </c>
      <c r="Z45" s="10" t="n">
        <f aca="true">INDIRECT("ECSEARRAY!$F"&amp;($J45+541))</f>
        <v>4</v>
      </c>
      <c r="AA45" s="10" t="n">
        <f aca="true">INDIRECT("ECSEARRAY!$G"&amp;($J45+541))</f>
        <v>26</v>
      </c>
    </row>
    <row r="46" customFormat="false" ht="26.25" hidden="false" customHeight="false" outlineLevel="0" collapsed="false">
      <c r="A46" s="10" t="n">
        <v>45</v>
      </c>
      <c r="B46" s="10" t="s">
        <v>380</v>
      </c>
      <c r="C46" s="10" t="n">
        <f aca="true">INDIRECT("BaseboardH!$C"&amp;($A46+1))</f>
        <v>2</v>
      </c>
      <c r="D46" s="10" t="n">
        <f aca="true">INDIRECT("BaseboardH!$D"&amp;($A46+1))</f>
        <v>1</v>
      </c>
      <c r="E46" s="10" t="n">
        <f aca="true">INDIRECT("BaseboardH!$E"&amp;($A46+1))</f>
        <v>27</v>
      </c>
      <c r="F46" s="10" t="str">
        <f aca="true">INDIRECT("FEB!$D"&amp;(40*($D46-1)+$E46+1))</f>
        <v>in19</v>
      </c>
      <c r="G46" s="10" t="n">
        <f aca="true">INDIRECT("FEB!$E"&amp;(40*($D46-1)+$E46+1))</f>
        <v>3</v>
      </c>
      <c r="H46" s="10" t="n">
        <f aca="true">INDIRECT("FEB!$F"&amp;(40*($D46-1)+$E46+1))</f>
        <v>1</v>
      </c>
      <c r="I46" s="10" t="n">
        <f aca="true">INDIRECT("FEB!$A"&amp;(40*($D46-1)+$E46+1))</f>
        <v>22</v>
      </c>
      <c r="J46" s="10" t="n">
        <f aca="true">INDIRECT("BackBoard!$C"&amp;(100*($C46-1)+$I46+1))</f>
        <v>54</v>
      </c>
      <c r="K46" s="10" t="n">
        <f aca="true">INDIRECT("ECSEARRAY!$C"&amp;($J46+1))</f>
        <v>0</v>
      </c>
      <c r="L46" s="10" t="str">
        <f aca="true">INDIRECT("ECSEARRAY!$D"&amp;($J46+1))</f>
        <v>B24</v>
      </c>
      <c r="M46" s="10" t="n">
        <f aca="true">INDIRECT("ECSEARRAY!$C"&amp;($J46+181))</f>
        <v>1</v>
      </c>
      <c r="N46" s="10" t="str">
        <f aca="true">INDIRECT("ECSEARRAY!$D"&amp;($J46+181))</f>
        <v>K25</v>
      </c>
      <c r="O46" s="10" t="n">
        <f aca="true">INDIRECT("ECSEARRAY!$C"&amp;($J46+361))</f>
        <v>2</v>
      </c>
      <c r="P46" s="10" t="str">
        <f aca="true">INDIRECT("ECSEARRAY!$D"&amp;($J46+361))</f>
        <v>T19</v>
      </c>
      <c r="Q46" s="10" t="n">
        <f aca="true">INDIRECT("ECSEARRAY!$C"&amp;($J46+541))</f>
        <v>2</v>
      </c>
      <c r="R46" s="10" t="str">
        <f aca="true">INDIRECT("ECSEARRAY!$D"&amp;($J46+541))</f>
        <v>A15</v>
      </c>
      <c r="S46" s="10"/>
      <c r="T46" s="10" t="n">
        <f aca="true">INDIRECT("ECSEARRAY!$F"&amp;($J46+1))</f>
        <v>0</v>
      </c>
      <c r="U46" s="10" t="n">
        <f aca="true">INDIRECT("ECSEARRAY!$G"&amp;($J46+1))</f>
        <v>15</v>
      </c>
      <c r="V46" s="10" t="n">
        <f aca="true">INDIRECT("ECSEARRAY!$F"&amp;($J46+181))</f>
        <v>3</v>
      </c>
      <c r="W46" s="10" t="n">
        <f aca="true">INDIRECT("ECSEARRAY!$G"&amp;($J46+181))</f>
        <v>13</v>
      </c>
      <c r="X46" s="10" t="n">
        <f aca="true">INDIRECT("ECSEARRAY!$F"&amp;($J46+361))</f>
        <v>4</v>
      </c>
      <c r="Y46" s="10" t="n">
        <f aca="true">INDIRECT("ECSEARRAY!$G"&amp;($J46+361))</f>
        <v>62</v>
      </c>
      <c r="Z46" s="10" t="n">
        <f aca="true">INDIRECT("ECSEARRAY!$F"&amp;($J46+541))</f>
        <v>5</v>
      </c>
      <c r="AA46" s="10" t="n">
        <f aca="true">INDIRECT("ECSEARRAY!$G"&amp;($J46+541))</f>
        <v>46</v>
      </c>
    </row>
    <row r="47" customFormat="false" ht="26.25" hidden="false" customHeight="false" outlineLevel="0" collapsed="false">
      <c r="A47" s="10" t="n">
        <v>46</v>
      </c>
      <c r="B47" s="10" t="s">
        <v>380</v>
      </c>
      <c r="C47" s="10" t="n">
        <f aca="true">INDIRECT("BaseboardH!$C"&amp;($A47+1))</f>
        <v>2</v>
      </c>
      <c r="D47" s="10" t="n">
        <f aca="true">INDIRECT("BaseboardH!$D"&amp;($A47+1))</f>
        <v>1</v>
      </c>
      <c r="E47" s="10" t="n">
        <f aca="true">INDIRECT("BaseboardH!$E"&amp;($A47+1))</f>
        <v>31</v>
      </c>
      <c r="F47" s="10" t="str">
        <f aca="true">INDIRECT("FEB!$D"&amp;(40*($D47-1)+$E47+1))</f>
        <v>in23</v>
      </c>
      <c r="G47" s="10" t="n">
        <f aca="true">INDIRECT("FEB!$E"&amp;(40*($D47-1)+$E47+1))</f>
        <v>3</v>
      </c>
      <c r="H47" s="10" t="n">
        <f aca="true">INDIRECT("FEB!$F"&amp;(40*($D47-1)+$E47+1))</f>
        <v>3</v>
      </c>
      <c r="I47" s="10" t="n">
        <f aca="true">INDIRECT("FEB!$A"&amp;(40*($D47-1)+$E47+1))</f>
        <v>26</v>
      </c>
      <c r="J47" s="10" t="n">
        <f aca="true">INDIRECT("BackBoard!$C"&amp;(100*($C47-1)+$I47+1))</f>
        <v>66</v>
      </c>
      <c r="K47" s="10" t="n">
        <f aca="true">INDIRECT("ECSEARRAY!$C"&amp;($J47+1))</f>
        <v>0</v>
      </c>
      <c r="L47" s="10" t="str">
        <f aca="true">INDIRECT("ECSEARRAY!$D"&amp;($J47+1))</f>
        <v>C24</v>
      </c>
      <c r="M47" s="10" t="n">
        <f aca="true">INDIRECT("ECSEARRAY!$C"&amp;($J47+181))</f>
        <v>1</v>
      </c>
      <c r="N47" s="10" t="str">
        <f aca="true">INDIRECT("ECSEARRAY!$D"&amp;($J47+181))</f>
        <v>M26</v>
      </c>
      <c r="O47" s="10" t="n">
        <f aca="true">INDIRECT("ECSEARRAY!$C"&amp;($J47+361))</f>
        <v>1</v>
      </c>
      <c r="P47" s="10" t="str">
        <f aca="true">INDIRECT("ECSEARRAY!$D"&amp;($J47+361))</f>
        <v>D9</v>
      </c>
      <c r="Q47" s="10" t="n">
        <f aca="true">INDIRECT("ECSEARRAY!$C"&amp;($J47+541))</f>
        <v>2</v>
      </c>
      <c r="R47" s="10" t="str">
        <f aca="true">INDIRECT("ECSEARRAY!$D"&amp;($J47+541))</f>
        <v>C16</v>
      </c>
      <c r="S47" s="10"/>
      <c r="T47" s="10" t="n">
        <f aca="true">INDIRECT("ECSEARRAY!$F"&amp;($J47+1))</f>
        <v>1</v>
      </c>
      <c r="U47" s="10" t="n">
        <f aca="true">INDIRECT("ECSEARRAY!$G"&amp;($J47+1))</f>
        <v>37</v>
      </c>
      <c r="V47" s="10" t="n">
        <f aca="true">INDIRECT("ECSEARRAY!$F"&amp;($J47+181))</f>
        <v>3</v>
      </c>
      <c r="W47" s="10" t="n">
        <f aca="true">INDIRECT("ECSEARRAY!$G"&amp;($J47+181))</f>
        <v>4</v>
      </c>
      <c r="X47" s="10" t="n">
        <f aca="true">INDIRECT("ECSEARRAY!$F"&amp;($J47+361))</f>
        <v>3</v>
      </c>
      <c r="Y47" s="10" t="n">
        <f aca="true">INDIRECT("ECSEARRAY!$G"&amp;($J47+361))</f>
        <v>62</v>
      </c>
      <c r="Z47" s="10" t="n">
        <f aca="true">INDIRECT("ECSEARRAY!$F"&amp;($J47+541))</f>
        <v>4</v>
      </c>
      <c r="AA47" s="10" t="n">
        <f aca="true">INDIRECT("ECSEARRAY!$G"&amp;($J47+541))</f>
        <v>49</v>
      </c>
    </row>
    <row r="48" customFormat="false" ht="26.25" hidden="false" customHeight="false" outlineLevel="0" collapsed="false">
      <c r="A48" s="10" t="n">
        <v>47</v>
      </c>
      <c r="B48" s="10" t="s">
        <v>380</v>
      </c>
      <c r="C48" s="10" t="n">
        <f aca="true">INDIRECT("BaseboardH!$C"&amp;($A48+1))</f>
        <v>2</v>
      </c>
      <c r="D48" s="10" t="n">
        <f aca="true">INDIRECT("BaseboardH!$D"&amp;($A48+1))</f>
        <v>1</v>
      </c>
      <c r="E48" s="10" t="n">
        <f aca="true">INDIRECT("BaseboardH!$E"&amp;($A48+1))</f>
        <v>32</v>
      </c>
      <c r="F48" s="10" t="str">
        <f aca="true">INDIRECT("FEB!$D"&amp;(40*($D48-1)+$E48+1))</f>
        <v>in22</v>
      </c>
      <c r="G48" s="10" t="n">
        <f aca="true">INDIRECT("FEB!$E"&amp;(40*($D48-1)+$E48+1))</f>
        <v>2</v>
      </c>
      <c r="H48" s="10" t="n">
        <f aca="true">INDIRECT("FEB!$F"&amp;(40*($D48-1)+$E48+1))</f>
        <v>4</v>
      </c>
      <c r="I48" s="10" t="n">
        <f aca="true">INDIRECT("FEB!$A"&amp;(40*($D48-1)+$E48+1))</f>
        <v>25</v>
      </c>
      <c r="J48" s="10" t="n">
        <f aca="true">INDIRECT("BackBoard!$C"&amp;(100*($C48-1)+$I48+1))</f>
        <v>65</v>
      </c>
      <c r="K48" s="10" t="n">
        <f aca="true">INDIRECT("ECSEARRAY!$C"&amp;($J48+1))</f>
        <v>0</v>
      </c>
      <c r="L48" s="10" t="str">
        <f aca="true">INDIRECT("ECSEARRAY!$D"&amp;($J48+1))</f>
        <v>D24</v>
      </c>
      <c r="M48" s="10" t="n">
        <f aca="true">INDIRECT("ECSEARRAY!$C"&amp;($J48+181))</f>
        <v>1</v>
      </c>
      <c r="N48" s="10" t="str">
        <f aca="true">INDIRECT("ECSEARRAY!$D"&amp;($J48+181))</f>
        <v>N26</v>
      </c>
      <c r="O48" s="10" t="n">
        <f aca="true">INDIRECT("ECSEARRAY!$C"&amp;($J48+361))</f>
        <v>1</v>
      </c>
      <c r="P48" s="10" t="str">
        <f aca="true">INDIRECT("ECSEARRAY!$D"&amp;($J48+361))</f>
        <v>C9</v>
      </c>
      <c r="Q48" s="10" t="n">
        <f aca="true">INDIRECT("ECSEARRAY!$C"&amp;($J48+541))</f>
        <v>2</v>
      </c>
      <c r="R48" s="10" t="str">
        <f aca="true">INDIRECT("ECSEARRAY!$D"&amp;($J48+541))</f>
        <v>A17</v>
      </c>
      <c r="S48" s="10"/>
      <c r="T48" s="10" t="n">
        <f aca="true">INDIRECT("ECSEARRAY!$F"&amp;($J48+1))</f>
        <v>1</v>
      </c>
      <c r="U48" s="10" t="n">
        <f aca="true">INDIRECT("ECSEARRAY!$G"&amp;($J48+1))</f>
        <v>30</v>
      </c>
      <c r="V48" s="10" t="n">
        <f aca="true">INDIRECT("ECSEARRAY!$F"&amp;($J48+181))</f>
        <v>3</v>
      </c>
      <c r="W48" s="10" t="n">
        <f aca="true">INDIRECT("ECSEARRAY!$G"&amp;($J48+181))</f>
        <v>5</v>
      </c>
      <c r="X48" s="10" t="n">
        <f aca="true">INDIRECT("ECSEARRAY!$F"&amp;($J48+361))</f>
        <v>3</v>
      </c>
      <c r="Y48" s="10" t="n">
        <f aca="true">INDIRECT("ECSEARRAY!$G"&amp;($J48+361))</f>
        <v>59</v>
      </c>
      <c r="Z48" s="10" t="n">
        <f aca="true">INDIRECT("ECSEARRAY!$F"&amp;($J48+541))</f>
        <v>4</v>
      </c>
      <c r="AA48" s="10" t="n">
        <f aca="true">INDIRECT("ECSEARRAY!$G"&amp;($J48+541))</f>
        <v>44</v>
      </c>
    </row>
    <row r="49" customFormat="false" ht="26.25" hidden="false" customHeight="false" outlineLevel="0" collapsed="false">
      <c r="A49" s="10" t="n">
        <v>48</v>
      </c>
      <c r="B49" s="10" t="s">
        <v>380</v>
      </c>
      <c r="C49" s="10" t="n">
        <f aca="true">INDIRECT("BaseboardH!$C"&amp;($A49+1))</f>
        <v>2</v>
      </c>
      <c r="D49" s="10" t="n">
        <f aca="true">INDIRECT("BaseboardH!$D"&amp;($A49+1))</f>
        <v>1</v>
      </c>
      <c r="E49" s="10" t="n">
        <f aca="true">INDIRECT("BaseboardH!$E"&amp;($A49+1))</f>
        <v>28</v>
      </c>
      <c r="F49" s="10" t="str">
        <f aca="true">INDIRECT("FEB!$D"&amp;(40*($D49-1)+$E49+1))</f>
        <v>in18</v>
      </c>
      <c r="G49" s="10" t="n">
        <f aca="true">INDIRECT("FEB!$E"&amp;(40*($D49-1)+$E49+1))</f>
        <v>2</v>
      </c>
      <c r="H49" s="10" t="n">
        <f aca="true">INDIRECT("FEB!$F"&amp;(40*($D49-1)+$E49+1))</f>
        <v>6</v>
      </c>
      <c r="I49" s="10" t="n">
        <f aca="true">INDIRECT("FEB!$A"&amp;(40*($D49-1)+$E49+1))</f>
        <v>21</v>
      </c>
      <c r="J49" s="10" t="n">
        <f aca="true">INDIRECT("BackBoard!$C"&amp;(100*($C49-1)+$I49+1))</f>
        <v>53</v>
      </c>
      <c r="K49" s="10" t="n">
        <f aca="true">INDIRECT("ECSEARRAY!$C"&amp;($J49+1))</f>
        <v>0</v>
      </c>
      <c r="L49" s="10" t="str">
        <f aca="true">INDIRECT("ECSEARRAY!$D"&amp;($J49+1))</f>
        <v>C23</v>
      </c>
      <c r="M49" s="10" t="n">
        <f aca="true">INDIRECT("ECSEARRAY!$C"&amp;($J49+181))</f>
        <v>1</v>
      </c>
      <c r="N49" s="10" t="str">
        <f aca="true">INDIRECT("ECSEARRAY!$D"&amp;($J49+181))</f>
        <v>K23</v>
      </c>
      <c r="O49" s="10" t="n">
        <f aca="true">INDIRECT("ECSEARRAY!$C"&amp;($J49+361))</f>
        <v>2</v>
      </c>
      <c r="P49" s="10" t="str">
        <f aca="true">INDIRECT("ECSEARRAY!$D"&amp;($J49+361))</f>
        <v>T18</v>
      </c>
      <c r="Q49" s="10" t="n">
        <f aca="true">INDIRECT("ECSEARRAY!$C"&amp;($J49+541))</f>
        <v>2</v>
      </c>
      <c r="R49" s="10" t="str">
        <f aca="true">INDIRECT("ECSEARRAY!$D"&amp;($J49+541))</f>
        <v>D15</v>
      </c>
      <c r="S49" s="10"/>
      <c r="T49" s="10" t="n">
        <f aca="true">INDIRECT("ECSEARRAY!$F"&amp;($J49+1))</f>
        <v>0</v>
      </c>
      <c r="U49" s="10" t="n">
        <f aca="true">INDIRECT("ECSEARRAY!$G"&amp;($J49+1))</f>
        <v>16</v>
      </c>
      <c r="V49" s="10" t="n">
        <f aca="true">INDIRECT("ECSEARRAY!$F"&amp;($J49+181))</f>
        <v>3</v>
      </c>
      <c r="W49" s="10" t="n">
        <f aca="true">INDIRECT("ECSEARRAY!$G"&amp;($J49+181))</f>
        <v>29</v>
      </c>
      <c r="X49" s="10" t="n">
        <f aca="true">INDIRECT("ECSEARRAY!$F"&amp;($J49+361))</f>
        <v>4</v>
      </c>
      <c r="Y49" s="10" t="n">
        <f aca="true">INDIRECT("ECSEARRAY!$G"&amp;($J49+361))</f>
        <v>63</v>
      </c>
      <c r="Z49" s="10" t="n">
        <f aca="true">INDIRECT("ECSEARRAY!$F"&amp;($J49+541))</f>
        <v>4</v>
      </c>
      <c r="AA49" s="10" t="n">
        <f aca="true">INDIRECT("ECSEARRAY!$G"&amp;($J49+541))</f>
        <v>39</v>
      </c>
    </row>
    <row r="50" customFormat="false" ht="26.25" hidden="false" customHeight="false" outlineLevel="0" collapsed="false">
      <c r="A50" s="10" t="n">
        <v>49</v>
      </c>
      <c r="B50" s="10" t="s">
        <v>380</v>
      </c>
      <c r="C50" s="10" t="n">
        <f aca="true">INDIRECT("BaseboardH!$C"&amp;($A50+1))</f>
        <v>1</v>
      </c>
      <c r="D50" s="10" t="n">
        <f aca="true">INDIRECT("BaseboardH!$D"&amp;($A50+1))</f>
        <v>1</v>
      </c>
      <c r="E50" s="10" t="n">
        <f aca="true">INDIRECT("BaseboardH!$E"&amp;($A50+1))</f>
        <v>13</v>
      </c>
      <c r="F50" s="10" t="str">
        <f aca="true">INDIRECT("FEB!$D"&amp;(40*($D50-1)+$E50+1))</f>
        <v>in13</v>
      </c>
      <c r="G50" s="10" t="n">
        <f aca="true">INDIRECT("FEB!$E"&amp;(40*($D50-1)+$E50+1))</f>
        <v>1</v>
      </c>
      <c r="H50" s="10" t="n">
        <f aca="true">INDIRECT("FEB!$F"&amp;(40*($D50-1)+$E50+1))</f>
        <v>6</v>
      </c>
      <c r="I50" s="10" t="n">
        <f aca="true">INDIRECT("FEB!$A"&amp;(40*($D50-1)+$E50+1))</f>
        <v>16</v>
      </c>
      <c r="J50" s="10" t="n">
        <f aca="true">INDIRECT("BackBoard!$C"&amp;(100*($C50-1)+$I50+1))</f>
        <v>32</v>
      </c>
      <c r="K50" s="10" t="n">
        <f aca="true">INDIRECT("ECSEARRAY!$C"&amp;($J50+1))</f>
        <v>0</v>
      </c>
      <c r="L50" s="10" t="str">
        <f aca="true">INDIRECT("ECSEARRAY!$D"&amp;($J50+1))</f>
        <v>E15</v>
      </c>
      <c r="M50" s="10" t="n">
        <f aca="true">INDIRECT("ECSEARRAY!$C"&amp;($J50+181))</f>
        <v>1</v>
      </c>
      <c r="N50" s="10" t="str">
        <f aca="true">INDIRECT("ECSEARRAY!$D"&amp;($J50+181))</f>
        <v>H21</v>
      </c>
      <c r="O50" s="10" t="n">
        <f aca="true">INDIRECT("ECSEARRAY!$C"&amp;($J50+361))</f>
        <v>2</v>
      </c>
      <c r="P50" s="10" t="str">
        <f aca="true">INDIRECT("ECSEARRAY!$D"&amp;($J50+361))</f>
        <v>P19</v>
      </c>
      <c r="Q50" s="10" t="n">
        <f aca="true">INDIRECT("ECSEARRAY!$C"&amp;($J50+541))</f>
        <v>2</v>
      </c>
      <c r="R50" s="10" t="str">
        <f aca="true">INDIRECT("ECSEARRAY!$D"&amp;($J50+541))</f>
        <v>G12</v>
      </c>
      <c r="S50" s="10"/>
      <c r="T50" s="10" t="n">
        <f aca="true">INDIRECT("ECSEARRAY!$F"&amp;($J50+1))</f>
        <v>0</v>
      </c>
      <c r="U50" s="10" t="n">
        <f aca="true">INDIRECT("ECSEARRAY!$G"&amp;($J50+1))</f>
        <v>31</v>
      </c>
      <c r="V50" s="10" t="n">
        <f aca="true">INDIRECT("ECSEARRAY!$F"&amp;($J50+181))</f>
        <v>3</v>
      </c>
      <c r="W50" s="10" t="n">
        <f aca="true">INDIRECT("ECSEARRAY!$G"&amp;($J50+181))</f>
        <v>83</v>
      </c>
      <c r="X50" s="10" t="n">
        <f aca="true">INDIRECT("ECSEARRAY!$F"&amp;($J50+361))</f>
        <v>4</v>
      </c>
      <c r="Y50" s="10" t="n">
        <f aca="true">INDIRECT("ECSEARRAY!$G"&amp;($J50+361))</f>
        <v>83</v>
      </c>
      <c r="Z50" s="10" t="n">
        <f aca="true">INDIRECT("ECSEARRAY!$F"&amp;($J50+541))</f>
        <v>5</v>
      </c>
      <c r="AA50" s="10" t="n">
        <f aca="true">INDIRECT("ECSEARRAY!$G"&amp;($J50+541))</f>
        <v>68</v>
      </c>
    </row>
    <row r="51" customFormat="false" ht="26.25" hidden="false" customHeight="false" outlineLevel="0" collapsed="false">
      <c r="A51" s="10" t="n">
        <v>50</v>
      </c>
      <c r="B51" s="10" t="s">
        <v>380</v>
      </c>
      <c r="C51" s="10" t="n">
        <f aca="true">INDIRECT("BaseboardH!$C"&amp;($A51+1))</f>
        <v>1</v>
      </c>
      <c r="D51" s="10" t="n">
        <f aca="true">INDIRECT("BaseboardH!$D"&amp;($A51+1))</f>
        <v>1</v>
      </c>
      <c r="E51" s="10" t="n">
        <f aca="true">INDIRECT("BaseboardH!$E"&amp;($A51+1))</f>
        <v>15</v>
      </c>
      <c r="F51" s="10" t="str">
        <f aca="true">INDIRECT("FEB!$D"&amp;(40*($D51-1)+$E51+1))</f>
        <v>in15</v>
      </c>
      <c r="G51" s="10" t="n">
        <f aca="true">INDIRECT("FEB!$E"&amp;(40*($D51-1)+$E51+1))</f>
        <v>1</v>
      </c>
      <c r="H51" s="10" t="n">
        <f aca="true">INDIRECT("FEB!$F"&amp;(40*($D51-1)+$E51+1))</f>
        <v>7</v>
      </c>
      <c r="I51" s="10" t="n">
        <f aca="true">INDIRECT("FEB!$A"&amp;(40*($D51-1)+$E51+1))</f>
        <v>18</v>
      </c>
      <c r="J51" s="10" t="n">
        <f aca="true">INDIRECT("BackBoard!$C"&amp;(100*($C51-1)+$I51+1))</f>
        <v>38</v>
      </c>
      <c r="K51" s="10" t="n">
        <f aca="true">INDIRECT("ECSEARRAY!$C"&amp;($J51+1))</f>
        <v>0</v>
      </c>
      <c r="L51" s="10" t="str">
        <f aca="true">INDIRECT("ECSEARRAY!$D"&amp;($J51+1))</f>
        <v>E16</v>
      </c>
      <c r="M51" s="10" t="n">
        <f aca="true">INDIRECT("ECSEARRAY!$C"&amp;($J51+181))</f>
        <v>1</v>
      </c>
      <c r="N51" s="10" t="str">
        <f aca="true">INDIRECT("ECSEARRAY!$D"&amp;($J51+181))</f>
        <v>J21</v>
      </c>
      <c r="O51" s="10" t="n">
        <f aca="true">INDIRECT("ECSEARRAY!$C"&amp;($J51+361))</f>
        <v>2</v>
      </c>
      <c r="P51" s="10" t="str">
        <f aca="true">INDIRECT("ECSEARRAY!$D"&amp;($J51+361))</f>
        <v>R18</v>
      </c>
      <c r="Q51" s="10" t="n">
        <f aca="true">INDIRECT("ECSEARRAY!$C"&amp;($J51+541))</f>
        <v>2</v>
      </c>
      <c r="R51" s="10" t="str">
        <f aca="true">INDIRECT("ECSEARRAY!$D"&amp;($J51+541))</f>
        <v>D14</v>
      </c>
      <c r="S51" s="10"/>
      <c r="T51" s="10" t="n">
        <f aca="true">INDIRECT("ECSEARRAY!$F"&amp;($J51+1))</f>
        <v>0</v>
      </c>
      <c r="U51" s="10" t="n">
        <f aca="true">INDIRECT("ECSEARRAY!$G"&amp;($J51+1))</f>
        <v>30</v>
      </c>
      <c r="V51" s="10" t="n">
        <f aca="true">INDIRECT("ECSEARRAY!$F"&amp;($J51+181))</f>
        <v>3</v>
      </c>
      <c r="W51" s="10" t="n">
        <f aca="true">INDIRECT("ECSEARRAY!$G"&amp;($J51+181))</f>
        <v>81</v>
      </c>
      <c r="X51" s="10" t="n">
        <f aca="true">INDIRECT("ECSEARRAY!$F"&amp;($J51+361))</f>
        <v>4</v>
      </c>
      <c r="Y51" s="10" t="n">
        <f aca="true">INDIRECT("ECSEARRAY!$G"&amp;($J51+361))</f>
        <v>53</v>
      </c>
      <c r="Z51" s="10" t="n">
        <f aca="true">INDIRECT("ECSEARRAY!$F"&amp;($J51+541))</f>
        <v>5</v>
      </c>
      <c r="AA51" s="10" t="n">
        <f aca="true">INDIRECT("ECSEARRAY!$G"&amp;($J51+541))</f>
        <v>66</v>
      </c>
    </row>
    <row r="52" customFormat="false" ht="26.25" hidden="false" customHeight="false" outlineLevel="0" collapsed="false">
      <c r="A52" s="10" t="n">
        <v>51</v>
      </c>
      <c r="B52" s="10" t="s">
        <v>380</v>
      </c>
      <c r="C52" s="10" t="n">
        <f aca="true">INDIRECT("BaseboardH!$C"&amp;($A52+1))</f>
        <v>1</v>
      </c>
      <c r="D52" s="10" t="n">
        <f aca="true">INDIRECT("BaseboardH!$D"&amp;($A52+1))</f>
        <v>1</v>
      </c>
      <c r="E52" s="10" t="n">
        <f aca="true">INDIRECT("BaseboardH!$E"&amp;($A52+1))</f>
        <v>16</v>
      </c>
      <c r="F52" s="10" t="str">
        <f aca="true">INDIRECT("FEB!$D"&amp;(40*($D52-1)+$E52+1))</f>
        <v>in14</v>
      </c>
      <c r="G52" s="10" t="n">
        <f aca="true">INDIRECT("FEB!$E"&amp;(40*($D52-1)+$E52+1))</f>
        <v>0</v>
      </c>
      <c r="H52" s="10" t="n">
        <f aca="true">INDIRECT("FEB!$F"&amp;(40*($D52-1)+$E52+1))</f>
        <v>0</v>
      </c>
      <c r="I52" s="10" t="n">
        <f aca="true">INDIRECT("FEB!$A"&amp;(40*($D52-1)+$E52+1))</f>
        <v>17</v>
      </c>
      <c r="J52" s="10" t="n">
        <f aca="true">INDIRECT("BackBoard!$C"&amp;(100*($C52-1)+$I52+1))</f>
        <v>37</v>
      </c>
      <c r="K52" s="10" t="n">
        <f aca="true">INDIRECT("ECSEARRAY!$C"&amp;($J52+1))</f>
        <v>0</v>
      </c>
      <c r="L52" s="10" t="str">
        <f aca="true">INDIRECT("ECSEARRAY!$D"&amp;($J52+1))</f>
        <v>E17</v>
      </c>
      <c r="M52" s="10" t="n">
        <f aca="true">INDIRECT("ECSEARRAY!$C"&amp;($J52+181))</f>
        <v>1</v>
      </c>
      <c r="N52" s="10" t="str">
        <f aca="true">INDIRECT("ECSEARRAY!$D"&amp;($J52+181))</f>
        <v>K22</v>
      </c>
      <c r="O52" s="10" t="n">
        <f aca="true">INDIRECT("ECSEARRAY!$C"&amp;($J52+361))</f>
        <v>2</v>
      </c>
      <c r="P52" s="10" t="str">
        <f aca="true">INDIRECT("ECSEARRAY!$D"&amp;($J52+361))</f>
        <v>N17</v>
      </c>
      <c r="Q52" s="10" t="n">
        <f aca="true">INDIRECT("ECSEARRAY!$C"&amp;($J52+541))</f>
        <v>2</v>
      </c>
      <c r="R52" s="10" t="str">
        <f aca="true">INDIRECT("ECSEARRAY!$D"&amp;($J52+541))</f>
        <v>F14</v>
      </c>
      <c r="S52" s="10"/>
      <c r="T52" s="10" t="n">
        <f aca="true">INDIRECT("ECSEARRAY!$F"&amp;($J52+1))</f>
        <v>0</v>
      </c>
      <c r="U52" s="10" t="n">
        <f aca="true">INDIRECT("ECSEARRAY!$G"&amp;($J52+1))</f>
        <v>26</v>
      </c>
      <c r="V52" s="10" t="n">
        <f aca="true">INDIRECT("ECSEARRAY!$F"&amp;($J52+181))</f>
        <v>2</v>
      </c>
      <c r="W52" s="10" t="n">
        <f aca="true">INDIRECT("ECSEARRAY!$G"&amp;($J52+181))</f>
        <v>79</v>
      </c>
      <c r="X52" s="10" t="n">
        <f aca="true">INDIRECT("ECSEARRAY!$F"&amp;($J52+361))</f>
        <v>4</v>
      </c>
      <c r="Y52" s="10" t="n">
        <f aca="true">INDIRECT("ECSEARRAY!$G"&amp;($J52+361))</f>
        <v>60</v>
      </c>
      <c r="Z52" s="10" t="n">
        <f aca="true">INDIRECT("ECSEARRAY!$F"&amp;($J52+541))</f>
        <v>5</v>
      </c>
      <c r="AA52" s="10" t="n">
        <f aca="true">INDIRECT("ECSEARRAY!$G"&amp;($J52+541))</f>
        <v>70</v>
      </c>
    </row>
    <row r="53" customFormat="false" ht="26.25" hidden="false" customHeight="false" outlineLevel="0" collapsed="false">
      <c r="A53" s="10" t="n">
        <v>52</v>
      </c>
      <c r="B53" s="10" t="s">
        <v>380</v>
      </c>
      <c r="C53" s="10" t="n">
        <f aca="true">INDIRECT("BaseboardH!$C"&amp;($A53+1))</f>
        <v>1</v>
      </c>
      <c r="D53" s="10" t="n">
        <f aca="true">INDIRECT("BaseboardH!$D"&amp;($A53+1))</f>
        <v>1</v>
      </c>
      <c r="E53" s="10" t="n">
        <f aca="true">INDIRECT("BaseboardH!$E"&amp;($A53+1))</f>
        <v>14</v>
      </c>
      <c r="F53" s="10" t="str">
        <f aca="true">INDIRECT("FEB!$D"&amp;(40*($D53-1)+$E53+1))</f>
        <v>in12</v>
      </c>
      <c r="G53" s="10" t="n">
        <f aca="true">INDIRECT("FEB!$E"&amp;(40*($D53-1)+$E53+1))</f>
        <v>0</v>
      </c>
      <c r="H53" s="10" t="n">
        <f aca="true">INDIRECT("FEB!$F"&amp;(40*($D53-1)+$E53+1))</f>
        <v>1</v>
      </c>
      <c r="I53" s="10" t="n">
        <f aca="true">INDIRECT("FEB!$A"&amp;(40*($D53-1)+$E53+1))</f>
        <v>15</v>
      </c>
      <c r="J53" s="10" t="n">
        <f aca="true">INDIRECT("BackBoard!$C"&amp;(100*($C53-1)+$I53+1))</f>
        <v>31</v>
      </c>
      <c r="K53" s="10" t="n">
        <f aca="true">INDIRECT("ECSEARRAY!$C"&amp;($J53+1))</f>
        <v>0</v>
      </c>
      <c r="L53" s="10" t="str">
        <f aca="true">INDIRECT("ECSEARRAY!$D"&amp;($J53+1))</f>
        <v>F15</v>
      </c>
      <c r="M53" s="10" t="n">
        <f aca="true">INDIRECT("ECSEARRAY!$C"&amp;($J53+181))</f>
        <v>1</v>
      </c>
      <c r="N53" s="10" t="str">
        <f aca="true">INDIRECT("ECSEARRAY!$D"&amp;($J53+181))</f>
        <v>K18</v>
      </c>
      <c r="O53" s="10" t="n">
        <f aca="true">INDIRECT("ECSEARRAY!$C"&amp;($J53+361))</f>
        <v>2</v>
      </c>
      <c r="P53" s="10" t="str">
        <f aca="true">INDIRECT("ECSEARRAY!$D"&amp;($J53+361))</f>
        <v>P18</v>
      </c>
      <c r="Q53" s="10" t="n">
        <f aca="true">INDIRECT("ECSEARRAY!$C"&amp;($J53+541))</f>
        <v>2</v>
      </c>
      <c r="R53" s="10" t="str">
        <f aca="true">INDIRECT("ECSEARRAY!$D"&amp;($J53+541))</f>
        <v>G14</v>
      </c>
      <c r="S53" s="10"/>
      <c r="T53" s="10" t="n">
        <f aca="true">INDIRECT("ECSEARRAY!$F"&amp;($J53+1))</f>
        <v>0</v>
      </c>
      <c r="U53" s="10" t="n">
        <f aca="true">INDIRECT("ECSEARRAY!$G"&amp;($J53+1))</f>
        <v>34</v>
      </c>
      <c r="V53" s="10" t="n">
        <f aca="true">INDIRECT("ECSEARRAY!$F"&amp;($J53+181))</f>
        <v>2</v>
      </c>
      <c r="W53" s="10" t="n">
        <f aca="true">INDIRECT("ECSEARRAY!$G"&amp;($J53+181))</f>
        <v>2</v>
      </c>
      <c r="X53" s="10" t="n">
        <f aca="true">INDIRECT("ECSEARRAY!$F"&amp;($J53+361))</f>
        <v>4</v>
      </c>
      <c r="Y53" s="10" t="n">
        <f aca="true">INDIRECT("ECSEARRAY!$G"&amp;($J53+361))</f>
        <v>52</v>
      </c>
      <c r="Z53" s="10" t="n">
        <f aca="true">INDIRECT("ECSEARRAY!$F"&amp;($J53+541))</f>
        <v>5</v>
      </c>
      <c r="AA53" s="10" t="n">
        <f aca="true">INDIRECT("ECSEARRAY!$G"&amp;($J53+541))</f>
        <v>79</v>
      </c>
    </row>
    <row r="54" customFormat="false" ht="26.25" hidden="false" customHeight="false" outlineLevel="0" collapsed="false">
      <c r="A54" s="10" t="n">
        <v>53</v>
      </c>
      <c r="B54" s="10" t="s">
        <v>380</v>
      </c>
      <c r="C54" s="10" t="n">
        <f aca="true">INDIRECT("BaseboardH!$C"&amp;($A54+1))</f>
        <v>2</v>
      </c>
      <c r="D54" s="10" t="n">
        <f aca="true">INDIRECT("BaseboardH!$D"&amp;($A54+1))</f>
        <v>1</v>
      </c>
      <c r="E54" s="10" t="n">
        <f aca="true">INDIRECT("BaseboardH!$E"&amp;($A54+1))</f>
        <v>13</v>
      </c>
      <c r="F54" s="10" t="str">
        <f aca="true">INDIRECT("FEB!$D"&amp;(40*($D54-1)+$E54+1))</f>
        <v>in13</v>
      </c>
      <c r="G54" s="10" t="n">
        <f aca="true">INDIRECT("FEB!$E"&amp;(40*($D54-1)+$E54+1))</f>
        <v>1</v>
      </c>
      <c r="H54" s="10" t="n">
        <f aca="true">INDIRECT("FEB!$F"&amp;(40*($D54-1)+$E54+1))</f>
        <v>6</v>
      </c>
      <c r="I54" s="10" t="n">
        <f aca="true">INDIRECT("FEB!$A"&amp;(40*($D54-1)+$E54+1))</f>
        <v>16</v>
      </c>
      <c r="J54" s="10" t="n">
        <f aca="true">INDIRECT("BackBoard!$C"&amp;(100*($C54-1)+$I54+1))</f>
        <v>36</v>
      </c>
      <c r="K54" s="10" t="n">
        <f aca="true">INDIRECT("ECSEARRAY!$C"&amp;($J54+1))</f>
        <v>0</v>
      </c>
      <c r="L54" s="10" t="str">
        <f aca="true">INDIRECT("ECSEARRAY!$D"&amp;($J54+1))</f>
        <v>D21</v>
      </c>
      <c r="M54" s="10" t="n">
        <f aca="true">INDIRECT("ECSEARRAY!$C"&amp;($J54+181))</f>
        <v>1</v>
      </c>
      <c r="N54" s="10" t="str">
        <f aca="true">INDIRECT("ECSEARRAY!$D"&amp;($J54+181))</f>
        <v>H26</v>
      </c>
      <c r="O54" s="10" t="n">
        <f aca="true">INDIRECT("ECSEARRAY!$C"&amp;($J54+361))</f>
        <v>2</v>
      </c>
      <c r="P54" s="10" t="str">
        <f aca="true">INDIRECT("ECSEARRAY!$D"&amp;($J54+361))</f>
        <v>R23</v>
      </c>
      <c r="Q54" s="10" t="n">
        <f aca="true">INDIRECT("ECSEARRAY!$C"&amp;($J54+541))</f>
        <v>2</v>
      </c>
      <c r="R54" s="10" t="str">
        <f aca="true">INDIRECT("ECSEARRAY!$D"&amp;($J54+541))</f>
        <v>A13</v>
      </c>
      <c r="S54" s="10"/>
      <c r="T54" s="10" t="n">
        <f aca="true">INDIRECT("ECSEARRAY!$F"&amp;($J54+1))</f>
        <v>1</v>
      </c>
      <c r="U54" s="10" t="n">
        <f aca="true">INDIRECT("ECSEARRAY!$G"&amp;($J54+1))</f>
        <v>36</v>
      </c>
      <c r="V54" s="10" t="n">
        <f aca="true">INDIRECT("ECSEARRAY!$F"&amp;($J54+181))</f>
        <v>3</v>
      </c>
      <c r="W54" s="10" t="n">
        <f aca="true">INDIRECT("ECSEARRAY!$G"&amp;($J54+181))</f>
        <v>25</v>
      </c>
      <c r="X54" s="10" t="n">
        <f aca="true">INDIRECT("ECSEARRAY!$F"&amp;($J54+361))</f>
        <v>4</v>
      </c>
      <c r="Y54" s="10" t="n">
        <f aca="true">INDIRECT("ECSEARRAY!$G"&amp;($J54+361))</f>
        <v>72</v>
      </c>
      <c r="Z54" s="10" t="n">
        <f aca="true">INDIRECT("ECSEARRAY!$F"&amp;($J54+541))</f>
        <v>5</v>
      </c>
      <c r="AA54" s="10" t="n">
        <f aca="true">INDIRECT("ECSEARRAY!$G"&amp;($J54+541))</f>
        <v>45</v>
      </c>
    </row>
    <row r="55" customFormat="false" ht="26.25" hidden="false" customHeight="false" outlineLevel="0" collapsed="false">
      <c r="A55" s="10" t="n">
        <v>54</v>
      </c>
      <c r="B55" s="10" t="s">
        <v>380</v>
      </c>
      <c r="C55" s="10" t="n">
        <f aca="true">INDIRECT("BaseboardH!$C"&amp;($A55+1))</f>
        <v>2</v>
      </c>
      <c r="D55" s="10" t="n">
        <f aca="true">INDIRECT("BaseboardH!$D"&amp;($A55+1))</f>
        <v>1</v>
      </c>
      <c r="E55" s="10" t="n">
        <f aca="true">INDIRECT("BaseboardH!$E"&amp;($A55+1))</f>
        <v>15</v>
      </c>
      <c r="F55" s="10" t="str">
        <f aca="true">INDIRECT("FEB!$D"&amp;(40*($D55-1)+$E55+1))</f>
        <v>in15</v>
      </c>
      <c r="G55" s="10" t="n">
        <f aca="true">INDIRECT("FEB!$E"&amp;(40*($D55-1)+$E55+1))</f>
        <v>1</v>
      </c>
      <c r="H55" s="10" t="n">
        <f aca="true">INDIRECT("FEB!$F"&amp;(40*($D55-1)+$E55+1))</f>
        <v>7</v>
      </c>
      <c r="I55" s="10" t="n">
        <f aca="true">INDIRECT("FEB!$A"&amp;(40*($D55-1)+$E55+1))</f>
        <v>18</v>
      </c>
      <c r="J55" s="10" t="n">
        <f aca="true">INDIRECT("BackBoard!$C"&amp;(100*($C55-1)+$I55+1))</f>
        <v>42</v>
      </c>
      <c r="K55" s="10" t="n">
        <f aca="true">INDIRECT("ECSEARRAY!$C"&amp;($J55+1))</f>
        <v>0</v>
      </c>
      <c r="L55" s="10" t="str">
        <f aca="true">INDIRECT("ECSEARRAY!$D"&amp;($J55+1))</f>
        <v>B22</v>
      </c>
      <c r="M55" s="10" t="n">
        <f aca="true">INDIRECT("ECSEARRAY!$C"&amp;($J55+181))</f>
        <v>1</v>
      </c>
      <c r="N55" s="10" t="str">
        <f aca="true">INDIRECT("ECSEARRAY!$D"&amp;($J55+181))</f>
        <v>H23</v>
      </c>
      <c r="O55" s="10" t="n">
        <f aca="true">INDIRECT("ECSEARRAY!$C"&amp;($J55+361))</f>
        <v>2</v>
      </c>
      <c r="P55" s="10" t="str">
        <f aca="true">INDIRECT("ECSEARRAY!$D"&amp;($J55+361))</f>
        <v>R22</v>
      </c>
      <c r="Q55" s="10" t="n">
        <f aca="true">INDIRECT("ECSEARRAY!$C"&amp;($J55+541))</f>
        <v>2</v>
      </c>
      <c r="R55" s="10" t="str">
        <f aca="true">INDIRECT("ECSEARRAY!$D"&amp;($J55+541))</f>
        <v>C14</v>
      </c>
      <c r="S55" s="10"/>
      <c r="T55" s="10" t="n">
        <f aca="true">INDIRECT("ECSEARRAY!$F"&amp;($J55+1))</f>
        <v>1</v>
      </c>
      <c r="U55" s="10" t="n">
        <f aca="true">INDIRECT("ECSEARRAY!$G"&amp;($J55+1))</f>
        <v>43</v>
      </c>
      <c r="V55" s="10" t="n">
        <f aca="true">INDIRECT("ECSEARRAY!$F"&amp;($J55+181))</f>
        <v>3</v>
      </c>
      <c r="W55" s="10" t="n">
        <f aca="true">INDIRECT("ECSEARRAY!$G"&amp;($J55+181))</f>
        <v>26</v>
      </c>
      <c r="X55" s="10" t="n">
        <f aca="true">INDIRECT("ECSEARRAY!$F"&amp;($J55+361))</f>
        <v>4</v>
      </c>
      <c r="Y55" s="10" t="n">
        <f aca="true">INDIRECT("ECSEARRAY!$G"&amp;($J55+361))</f>
        <v>73</v>
      </c>
      <c r="Z55" s="10" t="n">
        <f aca="true">INDIRECT("ECSEARRAY!$F"&amp;($J55+541))</f>
        <v>5</v>
      </c>
      <c r="AA55" s="10" t="n">
        <f aca="true">INDIRECT("ECSEARRAY!$G"&amp;($J55+541))</f>
        <v>55</v>
      </c>
    </row>
    <row r="56" customFormat="false" ht="26.25" hidden="false" customHeight="false" outlineLevel="0" collapsed="false">
      <c r="A56" s="10" t="n">
        <v>55</v>
      </c>
      <c r="B56" s="10" t="s">
        <v>380</v>
      </c>
      <c r="C56" s="10" t="n">
        <f aca="true">INDIRECT("BaseboardH!$C"&amp;($A56+1))</f>
        <v>2</v>
      </c>
      <c r="D56" s="10" t="n">
        <f aca="true">INDIRECT("BaseboardH!$D"&amp;($A56+1))</f>
        <v>1</v>
      </c>
      <c r="E56" s="10" t="n">
        <f aca="true">INDIRECT("BaseboardH!$E"&amp;($A56+1))</f>
        <v>16</v>
      </c>
      <c r="F56" s="10" t="str">
        <f aca="true">INDIRECT("FEB!$D"&amp;(40*($D56-1)+$E56+1))</f>
        <v>in14</v>
      </c>
      <c r="G56" s="10" t="n">
        <f aca="true">INDIRECT("FEB!$E"&amp;(40*($D56-1)+$E56+1))</f>
        <v>0</v>
      </c>
      <c r="H56" s="10" t="n">
        <f aca="true">INDIRECT("FEB!$F"&amp;(40*($D56-1)+$E56+1))</f>
        <v>0</v>
      </c>
      <c r="I56" s="10" t="n">
        <f aca="true">INDIRECT("FEB!$A"&amp;(40*($D56-1)+$E56+1))</f>
        <v>17</v>
      </c>
      <c r="J56" s="10" t="n">
        <f aca="true">INDIRECT("BackBoard!$C"&amp;(100*($C56-1)+$I56+1))</f>
        <v>41</v>
      </c>
      <c r="K56" s="10" t="n">
        <f aca="true">INDIRECT("ECSEARRAY!$C"&amp;($J56+1))</f>
        <v>0</v>
      </c>
      <c r="L56" s="10" t="str">
        <f aca="true">INDIRECT("ECSEARRAY!$D"&amp;($J56+1))</f>
        <v>C22</v>
      </c>
      <c r="M56" s="10" t="n">
        <f aca="true">INDIRECT("ECSEARRAY!$C"&amp;($J56+181))</f>
        <v>1</v>
      </c>
      <c r="N56" s="10" t="str">
        <f aca="true">INDIRECT("ECSEARRAY!$D"&amp;($J56+181))</f>
        <v>J26</v>
      </c>
      <c r="O56" s="10" t="n">
        <f aca="true">INDIRECT("ECSEARRAY!$C"&amp;($J56+361))</f>
        <v>2</v>
      </c>
      <c r="P56" s="10" t="str">
        <f aca="true">INDIRECT("ECSEARRAY!$D"&amp;($J56+361))</f>
        <v>T22</v>
      </c>
      <c r="Q56" s="10" t="n">
        <f aca="true">INDIRECT("ECSEARRAY!$C"&amp;($J56+541))</f>
        <v>2</v>
      </c>
      <c r="R56" s="10" t="str">
        <f aca="true">INDIRECT("ECSEARRAY!$D"&amp;($J56+541))</f>
        <v>A14</v>
      </c>
      <c r="S56" s="10"/>
      <c r="T56" s="10" t="n">
        <f aca="true">INDIRECT("ECSEARRAY!$F"&amp;($J56+1))</f>
        <v>1</v>
      </c>
      <c r="U56" s="10" t="n">
        <f aca="true">INDIRECT("ECSEARRAY!$G"&amp;($J56+1))</f>
        <v>35</v>
      </c>
      <c r="V56" s="10" t="n">
        <f aca="true">INDIRECT("ECSEARRAY!$F"&amp;($J56+181))</f>
        <v>3</v>
      </c>
      <c r="W56" s="10" t="n">
        <f aca="true">INDIRECT("ECSEARRAY!$G"&amp;($J56+181))</f>
        <v>24</v>
      </c>
      <c r="X56" s="10" t="n">
        <f aca="true">INDIRECT("ECSEARRAY!$F"&amp;($J56+361))</f>
        <v>4</v>
      </c>
      <c r="Y56" s="10" t="n">
        <f aca="true">INDIRECT("ECSEARRAY!$G"&amp;($J56+361))</f>
        <v>67</v>
      </c>
      <c r="Z56" s="10" t="n">
        <f aca="true">INDIRECT("ECSEARRAY!$F"&amp;($J56+541))</f>
        <v>5</v>
      </c>
      <c r="AA56" s="10" t="n">
        <f aca="true">INDIRECT("ECSEARRAY!$G"&amp;($J56+541))</f>
        <v>50</v>
      </c>
    </row>
    <row r="57" customFormat="false" ht="26.25" hidden="false" customHeight="false" outlineLevel="0" collapsed="false">
      <c r="A57" s="10" t="n">
        <v>56</v>
      </c>
      <c r="B57" s="10" t="s">
        <v>380</v>
      </c>
      <c r="C57" s="10" t="n">
        <f aca="true">INDIRECT("BaseboardH!$C"&amp;($A57+1))</f>
        <v>2</v>
      </c>
      <c r="D57" s="10" t="n">
        <f aca="true">INDIRECT("BaseboardH!$D"&amp;($A57+1))</f>
        <v>1</v>
      </c>
      <c r="E57" s="10" t="n">
        <f aca="true">INDIRECT("BaseboardH!$E"&amp;($A57+1))</f>
        <v>14</v>
      </c>
      <c r="F57" s="10" t="str">
        <f aca="true">INDIRECT("FEB!$D"&amp;(40*($D57-1)+$E57+1))</f>
        <v>in12</v>
      </c>
      <c r="G57" s="10" t="n">
        <f aca="true">INDIRECT("FEB!$E"&amp;(40*($D57-1)+$E57+1))</f>
        <v>0</v>
      </c>
      <c r="H57" s="10" t="n">
        <f aca="true">INDIRECT("FEB!$F"&amp;(40*($D57-1)+$E57+1))</f>
        <v>1</v>
      </c>
      <c r="I57" s="10" t="n">
        <f aca="true">INDIRECT("FEB!$A"&amp;(40*($D57-1)+$E57+1))</f>
        <v>15</v>
      </c>
      <c r="J57" s="10" t="n">
        <f aca="true">INDIRECT("BackBoard!$C"&amp;(100*($C57-1)+$I57+1))</f>
        <v>35</v>
      </c>
      <c r="K57" s="10" t="n">
        <f aca="true">INDIRECT("ECSEARRAY!$C"&amp;($J57+1))</f>
        <v>0</v>
      </c>
      <c r="L57" s="10" t="str">
        <f aca="true">INDIRECT("ECSEARRAY!$D"&amp;($J57+1))</f>
        <v>A22</v>
      </c>
      <c r="M57" s="10" t="n">
        <f aca="true">INDIRECT("ECSEARRAY!$C"&amp;($J57+181))</f>
        <v>1</v>
      </c>
      <c r="N57" s="10" t="str">
        <f aca="true">INDIRECT("ECSEARRAY!$D"&amp;($J57+181))</f>
        <v>H24</v>
      </c>
      <c r="O57" s="10" t="n">
        <f aca="true">INDIRECT("ECSEARRAY!$C"&amp;($J57+361))</f>
        <v>2</v>
      </c>
      <c r="P57" s="10" t="str">
        <f aca="true">INDIRECT("ECSEARRAY!$D"&amp;($J57+361))</f>
        <v>T23</v>
      </c>
      <c r="Q57" s="10" t="n">
        <f aca="true">INDIRECT("ECSEARRAY!$C"&amp;($J57+541))</f>
        <v>2</v>
      </c>
      <c r="R57" s="10" t="str">
        <f aca="true">INDIRECT("ECSEARRAY!$D"&amp;($J57+541))</f>
        <v>C13</v>
      </c>
      <c r="S57" s="10"/>
      <c r="T57" s="10" t="n">
        <f aca="true">INDIRECT("ECSEARRAY!$F"&amp;($J57+1))</f>
        <v>1</v>
      </c>
      <c r="U57" s="10" t="n">
        <f aca="true">INDIRECT("ECSEARRAY!$G"&amp;($J57+1))</f>
        <v>42</v>
      </c>
      <c r="V57" s="10" t="n">
        <f aca="true">INDIRECT("ECSEARRAY!$F"&amp;($J57+181))</f>
        <v>3</v>
      </c>
      <c r="W57" s="10" t="n">
        <f aca="true">INDIRECT("ECSEARRAY!$G"&amp;($J57+181))</f>
        <v>27</v>
      </c>
      <c r="X57" s="10" t="n">
        <f aca="true">INDIRECT("ECSEARRAY!$F"&amp;($J57+361))</f>
        <v>4</v>
      </c>
      <c r="Y57" s="10" t="n">
        <f aca="true">INDIRECT("ECSEARRAY!$G"&amp;($J57+361))</f>
        <v>66</v>
      </c>
      <c r="Z57" s="10" t="n">
        <f aca="true">INDIRECT("ECSEARRAY!$F"&amp;($J57+541))</f>
        <v>5</v>
      </c>
      <c r="AA57" s="10" t="n">
        <f aca="true">INDIRECT("ECSEARRAY!$G"&amp;($J57+541))</f>
        <v>54</v>
      </c>
    </row>
    <row r="58" customFormat="false" ht="26.25" hidden="false" customHeight="false" outlineLevel="0" collapsed="false">
      <c r="A58" s="10" t="n">
        <v>57</v>
      </c>
      <c r="B58" s="10" t="s">
        <v>380</v>
      </c>
      <c r="C58" s="10" t="n">
        <f aca="true">INDIRECT("BaseboardH!$C"&amp;($A58+1))</f>
        <v>1</v>
      </c>
      <c r="D58" s="10" t="n">
        <f aca="true">INDIRECT("BaseboardH!$D"&amp;($A58+1))</f>
        <v>1</v>
      </c>
      <c r="E58" s="10" t="n">
        <f aca="true">INDIRECT("BaseboardH!$E"&amp;($A58+1))</f>
        <v>1</v>
      </c>
      <c r="F58" s="10" t="str">
        <f aca="true">INDIRECT("FEB!$D"&amp;(40*($D58-1)+$E58+1))</f>
        <v>in1</v>
      </c>
      <c r="G58" s="10" t="n">
        <f aca="true">INDIRECT("FEB!$E"&amp;(40*($D58-1)+$E58+1))</f>
        <v>1</v>
      </c>
      <c r="H58" s="10" t="n">
        <f aca="true">INDIRECT("FEB!$F"&amp;(40*($D58-1)+$E58+1))</f>
        <v>0</v>
      </c>
      <c r="I58" s="10" t="n">
        <f aca="true">INDIRECT("FEB!$A"&amp;(40*($D58-1)+$E58+1))</f>
        <v>4</v>
      </c>
      <c r="J58" s="10" t="n">
        <f aca="true">INDIRECT("BackBoard!$C"&amp;(100*($C58-1)+$I58+1))</f>
        <v>3</v>
      </c>
      <c r="K58" s="10" t="n">
        <f aca="true">INDIRECT("ECSEARRAY!$C"&amp;($J58+1))</f>
        <v>0</v>
      </c>
      <c r="L58" s="10" t="str">
        <f aca="true">INDIRECT("ECSEARRAY!$D"&amp;($J58+1))</f>
        <v>K16</v>
      </c>
      <c r="M58" s="10" t="n">
        <f aca="true">INDIRECT("ECSEARRAY!$C"&amp;($J58+181))</f>
        <v>1</v>
      </c>
      <c r="N58" s="10" t="str">
        <f aca="true">INDIRECT("ECSEARRAY!$D"&amp;($J58+181))</f>
        <v>L18</v>
      </c>
      <c r="O58" s="10" t="n">
        <f aca="true">INDIRECT("ECSEARRAY!$C"&amp;($J58+361))</f>
        <v>2</v>
      </c>
      <c r="P58" s="10" t="str">
        <f aca="true">INDIRECT("ECSEARRAY!$D"&amp;($J58+361))</f>
        <v>L18</v>
      </c>
      <c r="Q58" s="10" t="n">
        <f aca="true">INDIRECT("ECSEARRAY!$C"&amp;($J58+541))</f>
        <v>2</v>
      </c>
      <c r="R58" s="10" t="str">
        <f aca="true">INDIRECT("ECSEARRAY!$D"&amp;($J58+541))</f>
        <v>E10</v>
      </c>
      <c r="S58" s="10"/>
      <c r="T58" s="10" t="n">
        <f aca="true">INDIRECT("ECSEARRAY!$F"&amp;($J58+1))</f>
        <v>0</v>
      </c>
      <c r="U58" s="10" t="n">
        <f aca="true">INDIRECT("ECSEARRAY!$G"&amp;($J58+1))</f>
        <v>7</v>
      </c>
      <c r="V58" s="10" t="n">
        <f aca="true">INDIRECT("ECSEARRAY!$F"&amp;($J58+181))</f>
        <v>2</v>
      </c>
      <c r="W58" s="10" t="n">
        <f aca="true">INDIRECT("ECSEARRAY!$G"&amp;($J58+181))</f>
        <v>4</v>
      </c>
      <c r="X58" s="10" t="n">
        <f aca="true">INDIRECT("ECSEARRAY!$F"&amp;($J58+361))</f>
        <v>4</v>
      </c>
      <c r="Y58" s="10" t="n">
        <f aca="true">INDIRECT("ECSEARRAY!$G"&amp;($J58+361))</f>
        <v>4</v>
      </c>
      <c r="Z58" s="10" t="n">
        <f aca="true">INDIRECT("ECSEARRAY!$F"&amp;($J58+541))</f>
        <v>5</v>
      </c>
      <c r="AA58" s="10" t="n">
        <f aca="true">INDIRECT("ECSEARRAY!$G"&amp;($J58+541))</f>
        <v>74</v>
      </c>
    </row>
    <row r="59" customFormat="false" ht="26.25" hidden="false" customHeight="false" outlineLevel="0" collapsed="false">
      <c r="A59" s="10" t="n">
        <v>58</v>
      </c>
      <c r="B59" s="10" t="s">
        <v>380</v>
      </c>
      <c r="C59" s="10" t="n">
        <f aca="true">INDIRECT("BaseboardH!$C"&amp;($A59+1))</f>
        <v>1</v>
      </c>
      <c r="D59" s="10" t="n">
        <f aca="true">INDIRECT("BaseboardH!$D"&amp;($A59+1))</f>
        <v>1</v>
      </c>
      <c r="E59" s="10" t="n">
        <f aca="true">INDIRECT("BaseboardH!$E"&amp;($A59+1))</f>
        <v>5</v>
      </c>
      <c r="F59" s="10" t="str">
        <f aca="true">INDIRECT("FEB!$D"&amp;(40*($D59-1)+$E59+1))</f>
        <v>in5</v>
      </c>
      <c r="G59" s="10" t="n">
        <f aca="true">INDIRECT("FEB!$E"&amp;(40*($D59-1)+$E59+1))</f>
        <v>1</v>
      </c>
      <c r="H59" s="10" t="n">
        <f aca="true">INDIRECT("FEB!$F"&amp;(40*($D59-1)+$E59+1))</f>
        <v>2</v>
      </c>
      <c r="I59" s="10" t="n">
        <f aca="true">INDIRECT("FEB!$A"&amp;(40*($D59-1)+$E59+1))</f>
        <v>8</v>
      </c>
      <c r="J59" s="10" t="n">
        <f aca="true">INDIRECT("BackBoard!$C"&amp;(100*($C59-1)+$I59+1))</f>
        <v>8</v>
      </c>
      <c r="K59" s="10" t="n">
        <f aca="true">INDIRECT("ECSEARRAY!$C"&amp;($J59+1))</f>
        <v>0</v>
      </c>
      <c r="L59" s="10" t="str">
        <f aca="true">INDIRECT("ECSEARRAY!$D"&amp;($J59+1))</f>
        <v>L19</v>
      </c>
      <c r="M59" s="10" t="n">
        <f aca="true">INDIRECT("ECSEARRAY!$C"&amp;($J59+181))</f>
        <v>1</v>
      </c>
      <c r="N59" s="10" t="str">
        <f aca="true">INDIRECT("ECSEARRAY!$D"&amp;($J59+181))</f>
        <v>L17</v>
      </c>
      <c r="O59" s="10" t="n">
        <f aca="true">INDIRECT("ECSEARRAY!$C"&amp;($J59+361))</f>
        <v>2</v>
      </c>
      <c r="P59" s="10" t="str">
        <f aca="true">INDIRECT("ECSEARRAY!$D"&amp;($J59+361))</f>
        <v>L17</v>
      </c>
      <c r="Q59" s="10" t="n">
        <f aca="true">INDIRECT("ECSEARRAY!$C"&amp;($J59+541))</f>
        <v>2</v>
      </c>
      <c r="R59" s="10" t="str">
        <f aca="true">INDIRECT("ECSEARRAY!$D"&amp;($J59+541))</f>
        <v>D10</v>
      </c>
      <c r="S59" s="10"/>
      <c r="T59" s="10" t="n">
        <f aca="true">INDIRECT("ECSEARRAY!$F"&amp;($J59+1))</f>
        <v>0</v>
      </c>
      <c r="U59" s="10" t="n">
        <f aca="true">INDIRECT("ECSEARRAY!$G"&amp;($J59+1))</f>
        <v>9</v>
      </c>
      <c r="V59" s="10" t="n">
        <f aca="true">INDIRECT("ECSEARRAY!$F"&amp;($J59+181))</f>
        <v>2</v>
      </c>
      <c r="W59" s="10" t="n">
        <f aca="true">INDIRECT("ECSEARRAY!$G"&amp;($J59+181))</f>
        <v>3</v>
      </c>
      <c r="X59" s="10" t="n">
        <f aca="true">INDIRECT("ECSEARRAY!$F"&amp;($J59+361))</f>
        <v>4</v>
      </c>
      <c r="Y59" s="10" t="n">
        <f aca="true">INDIRECT("ECSEARRAY!$G"&amp;($J59+361))</f>
        <v>3</v>
      </c>
      <c r="Z59" s="10" t="n">
        <f aca="true">INDIRECT("ECSEARRAY!$F"&amp;($J59+541))</f>
        <v>5</v>
      </c>
      <c r="AA59" s="10" t="n">
        <f aca="true">INDIRECT("ECSEARRAY!$G"&amp;($J59+541))</f>
        <v>73</v>
      </c>
    </row>
    <row r="60" customFormat="false" ht="26.25" hidden="false" customHeight="false" outlineLevel="0" collapsed="false">
      <c r="A60" s="10" t="n">
        <v>59</v>
      </c>
      <c r="B60" s="10" t="s">
        <v>380</v>
      </c>
      <c r="C60" s="10" t="n">
        <f aca="true">INDIRECT("BaseboardH!$C"&amp;($A60+1))</f>
        <v>1</v>
      </c>
      <c r="D60" s="10" t="n">
        <f aca="true">INDIRECT("BaseboardH!$D"&amp;($A60+1))</f>
        <v>1</v>
      </c>
      <c r="E60" s="10" t="n">
        <f aca="true">INDIRECT("BaseboardH!$E"&amp;($A60+1))</f>
        <v>6</v>
      </c>
      <c r="F60" s="10" t="str">
        <f aca="true">INDIRECT("FEB!$D"&amp;(40*($D60-1)+$E60+1))</f>
        <v>in4</v>
      </c>
      <c r="G60" s="10" t="n">
        <f aca="true">INDIRECT("FEB!$E"&amp;(40*($D60-1)+$E60+1))</f>
        <v>0</v>
      </c>
      <c r="H60" s="10" t="n">
        <f aca="true">INDIRECT("FEB!$F"&amp;(40*($D60-1)+$E60+1))</f>
        <v>5</v>
      </c>
      <c r="I60" s="10" t="n">
        <f aca="true">INDIRECT("FEB!$A"&amp;(40*($D60-1)+$E60+1))</f>
        <v>7</v>
      </c>
      <c r="J60" s="10" t="n">
        <f aca="true">INDIRECT("BackBoard!$C"&amp;(100*($C60-1)+$I60+1))</f>
        <v>7</v>
      </c>
      <c r="K60" s="10" t="n">
        <f aca="true">INDIRECT("ECSEARRAY!$C"&amp;($J60+1))</f>
        <v>0</v>
      </c>
      <c r="L60" s="10" t="str">
        <f aca="true">INDIRECT("ECSEARRAY!$D"&amp;($J60+1))</f>
        <v>M17</v>
      </c>
      <c r="M60" s="10" t="n">
        <f aca="true">INDIRECT("ECSEARRAY!$C"&amp;($J60+181))</f>
        <v>1</v>
      </c>
      <c r="N60" s="10" t="str">
        <f aca="true">INDIRECT("ECSEARRAY!$D"&amp;($J60+181))</f>
        <v>L19</v>
      </c>
      <c r="O60" s="10" t="n">
        <f aca="true">INDIRECT("ECSEARRAY!$C"&amp;($J60+361))</f>
        <v>2</v>
      </c>
      <c r="P60" s="10" t="str">
        <f aca="true">INDIRECT("ECSEARRAY!$D"&amp;($J60+361))</f>
        <v>L19</v>
      </c>
      <c r="Q60" s="10" t="n">
        <f aca="true">INDIRECT("ECSEARRAY!$C"&amp;($J60+541))</f>
        <v>2</v>
      </c>
      <c r="R60" s="10" t="str">
        <f aca="true">INDIRECT("ECSEARRAY!$D"&amp;($J60+541))</f>
        <v>D11</v>
      </c>
      <c r="S60" s="10"/>
      <c r="T60" s="10" t="n">
        <f aca="true">INDIRECT("ECSEARRAY!$F"&amp;($J60+1))</f>
        <v>0</v>
      </c>
      <c r="U60" s="10" t="n">
        <f aca="true">INDIRECT("ECSEARRAY!$G"&amp;($J60+1))</f>
        <v>5</v>
      </c>
      <c r="V60" s="10" t="n">
        <f aca="true">INDIRECT("ECSEARRAY!$F"&amp;($J60+181))</f>
        <v>2</v>
      </c>
      <c r="W60" s="10" t="n">
        <f aca="true">INDIRECT("ECSEARRAY!$G"&amp;($J60+181))</f>
        <v>9</v>
      </c>
      <c r="X60" s="10" t="n">
        <f aca="true">INDIRECT("ECSEARRAY!$F"&amp;($J60+361))</f>
        <v>4</v>
      </c>
      <c r="Y60" s="10" t="n">
        <f aca="true">INDIRECT("ECSEARRAY!$G"&amp;($J60+361))</f>
        <v>9</v>
      </c>
      <c r="Z60" s="10" t="n">
        <f aca="true">INDIRECT("ECSEARRAY!$F"&amp;($J60+541))</f>
        <v>5</v>
      </c>
      <c r="AA60" s="10" t="n">
        <f aca="true">INDIRECT("ECSEARRAY!$G"&amp;($J60+541))</f>
        <v>71</v>
      </c>
    </row>
    <row r="61" customFormat="false" ht="26.25" hidden="false" customHeight="false" outlineLevel="0" collapsed="false">
      <c r="A61" s="10" t="n">
        <v>60</v>
      </c>
      <c r="B61" s="10" t="s">
        <v>380</v>
      </c>
      <c r="C61" s="10" t="n">
        <f aca="true">INDIRECT("BaseboardH!$C"&amp;($A61+1))</f>
        <v>1</v>
      </c>
      <c r="D61" s="10" t="n">
        <f aca="true">INDIRECT("BaseboardH!$D"&amp;($A61+1))</f>
        <v>1</v>
      </c>
      <c r="E61" s="10" t="n">
        <f aca="true">INDIRECT("BaseboardH!$E"&amp;($A61+1))</f>
        <v>2</v>
      </c>
      <c r="F61" s="10" t="str">
        <f aca="true">INDIRECT("FEB!$D"&amp;(40*($D61-1)+$E61+1))</f>
        <v>in0</v>
      </c>
      <c r="G61" s="10" t="n">
        <f aca="true">INDIRECT("FEB!$E"&amp;(40*($D61-1)+$E61+1))</f>
        <v>0</v>
      </c>
      <c r="H61" s="10" t="n">
        <f aca="true">INDIRECT("FEB!$F"&amp;(40*($D61-1)+$E61+1))</f>
        <v>7</v>
      </c>
      <c r="I61" s="10" t="n">
        <f aca="true">INDIRECT("FEB!$A"&amp;(40*($D61-1)+$E61+1))</f>
        <v>3</v>
      </c>
      <c r="J61" s="10" t="n">
        <f aca="true">INDIRECT("BackBoard!$C"&amp;(100*($C61-1)+$I61+1))</f>
        <v>9</v>
      </c>
      <c r="K61" s="10" t="n">
        <f aca="true">INDIRECT("ECSEARRAY!$C"&amp;($J61+1))</f>
        <v>0</v>
      </c>
      <c r="L61" s="10" t="str">
        <f aca="true">INDIRECT("ECSEARRAY!$D"&amp;($J61+1))</f>
        <v>L18</v>
      </c>
      <c r="M61" s="10" t="n">
        <f aca="true">INDIRECT("ECSEARRAY!$C"&amp;($J61+181))</f>
        <v>1</v>
      </c>
      <c r="N61" s="10" t="str">
        <f aca="true">INDIRECT("ECSEARRAY!$D"&amp;($J61+181))</f>
        <v>M17</v>
      </c>
      <c r="O61" s="10" t="n">
        <f aca="true">INDIRECT("ECSEARRAY!$C"&amp;($J61+361))</f>
        <v>2</v>
      </c>
      <c r="P61" s="10" t="str">
        <f aca="true">INDIRECT("ECSEARRAY!$D"&amp;($J61+361))</f>
        <v>M17</v>
      </c>
      <c r="Q61" s="10" t="n">
        <f aca="true">INDIRECT("ECSEARRAY!$C"&amp;($J61+541))</f>
        <v>2</v>
      </c>
      <c r="R61" s="10" t="str">
        <f aca="true">INDIRECT("ECSEARRAY!$D"&amp;($J61+541))</f>
        <v>F10</v>
      </c>
      <c r="S61" s="10"/>
      <c r="T61" s="10" t="n">
        <f aca="true">INDIRECT("ECSEARRAY!$F"&amp;($J61+1))</f>
        <v>0</v>
      </c>
      <c r="U61" s="10" t="n">
        <f aca="true">INDIRECT("ECSEARRAY!$G"&amp;($J61+1))</f>
        <v>4</v>
      </c>
      <c r="V61" s="10" t="n">
        <f aca="true">INDIRECT("ECSEARRAY!$F"&amp;($J61+181))</f>
        <v>2</v>
      </c>
      <c r="W61" s="10" t="n">
        <f aca="true">INDIRECT("ECSEARRAY!$G"&amp;($J61+181))</f>
        <v>5</v>
      </c>
      <c r="X61" s="10" t="n">
        <f aca="true">INDIRECT("ECSEARRAY!$F"&amp;($J61+361))</f>
        <v>4</v>
      </c>
      <c r="Y61" s="10" t="n">
        <f aca="true">INDIRECT("ECSEARRAY!$G"&amp;($J61+361))</f>
        <v>5</v>
      </c>
      <c r="Z61" s="10" t="n">
        <f aca="true">INDIRECT("ECSEARRAY!$F"&amp;($J61+541))</f>
        <v>5</v>
      </c>
      <c r="AA61" s="10" t="n">
        <f aca="true">INDIRECT("ECSEARRAY!$G"&amp;($J61+541))</f>
        <v>75</v>
      </c>
    </row>
    <row r="62" customFormat="false" ht="26.25" hidden="false" customHeight="false" outlineLevel="0" collapsed="false">
      <c r="A62" s="10" t="n">
        <v>61</v>
      </c>
      <c r="B62" s="10" t="s">
        <v>380</v>
      </c>
      <c r="C62" s="10" t="n">
        <f aca="true">INDIRECT("BaseboardH!$C"&amp;($A62+1))</f>
        <v>2</v>
      </c>
      <c r="D62" s="10" t="n">
        <f aca="true">INDIRECT("BaseboardH!$D"&amp;($A62+1))</f>
        <v>1</v>
      </c>
      <c r="E62" s="10" t="n">
        <f aca="true">INDIRECT("BaseboardH!$E"&amp;($A62+1))</f>
        <v>1</v>
      </c>
      <c r="F62" s="10" t="str">
        <f aca="true">INDIRECT("FEB!$D"&amp;(40*($D62-1)+$E62+1))</f>
        <v>in1</v>
      </c>
      <c r="G62" s="10" t="n">
        <f aca="true">INDIRECT("FEB!$E"&amp;(40*($D62-1)+$E62+1))</f>
        <v>1</v>
      </c>
      <c r="H62" s="10" t="n">
        <f aca="true">INDIRECT("FEB!$F"&amp;(40*($D62-1)+$E62+1))</f>
        <v>0</v>
      </c>
      <c r="I62" s="10" t="n">
        <f aca="true">INDIRECT("FEB!$A"&amp;(40*($D62-1)+$E62+1))</f>
        <v>4</v>
      </c>
      <c r="J62" s="10" t="n">
        <f aca="true">INDIRECT("BackBoard!$C"&amp;(100*($C62-1)+$I62+1))</f>
        <v>4</v>
      </c>
      <c r="K62" s="10" t="n">
        <f aca="true">INDIRECT("ECSEARRAY!$C"&amp;($J62+1))</f>
        <v>0</v>
      </c>
      <c r="L62" s="10" t="str">
        <f aca="true">INDIRECT("ECSEARRAY!$D"&amp;($J62+1))</f>
        <v>C16</v>
      </c>
      <c r="M62" s="10" t="n">
        <f aca="true">INDIRECT("ECSEARRAY!$C"&amp;($J62+181))</f>
        <v>1</v>
      </c>
      <c r="N62" s="10" t="str">
        <f aca="true">INDIRECT("ECSEARRAY!$D"&amp;($J62+181))</f>
        <v>C26</v>
      </c>
      <c r="O62" s="10" t="n">
        <f aca="true">INDIRECT("ECSEARRAY!$C"&amp;($J62+361))</f>
        <v>2</v>
      </c>
      <c r="P62" s="10" t="str">
        <f aca="true">INDIRECT("ECSEARRAY!$D"&amp;($J62+361))</f>
        <v>M25</v>
      </c>
      <c r="Q62" s="10" t="n">
        <f aca="true">INDIRECT("ECSEARRAY!$C"&amp;($J62+541))</f>
        <v>2</v>
      </c>
      <c r="R62" s="10" t="str">
        <f aca="true">INDIRECT("ECSEARRAY!$D"&amp;($J62+541))</f>
        <v>A8</v>
      </c>
      <c r="S62" s="10"/>
      <c r="T62" s="10" t="n">
        <f aca="true">INDIRECT("ECSEARRAY!$F"&amp;($J62+1))</f>
        <v>0</v>
      </c>
      <c r="U62" s="10" t="n">
        <f aca="true">INDIRECT("ECSEARRAY!$G"&amp;($J62+1))</f>
        <v>49</v>
      </c>
      <c r="V62" s="10" t="n">
        <f aca="true">INDIRECT("ECSEARRAY!$F"&amp;($J62+181))</f>
        <v>3</v>
      </c>
      <c r="W62" s="10" t="n">
        <f aca="true">INDIRECT("ECSEARRAY!$G"&amp;($J62+181))</f>
        <v>38</v>
      </c>
      <c r="X62" s="10" t="n">
        <f aca="true">INDIRECT("ECSEARRAY!$F"&amp;($J62+361))</f>
        <v>5</v>
      </c>
      <c r="Y62" s="10" t="n">
        <f aca="true">INDIRECT("ECSEARRAY!$G"&amp;($J62+361))</f>
        <v>9</v>
      </c>
      <c r="Z62" s="10" t="n">
        <f aca="true">INDIRECT("ECSEARRAY!$F"&amp;($J62+541))</f>
        <v>4</v>
      </c>
      <c r="AA62" s="10" t="n">
        <f aca="true">INDIRECT("ECSEARRAY!$G"&amp;($J62+541))</f>
        <v>65</v>
      </c>
    </row>
    <row r="63" customFormat="false" ht="26.25" hidden="false" customHeight="false" outlineLevel="0" collapsed="false">
      <c r="A63" s="10" t="n">
        <v>62</v>
      </c>
      <c r="B63" s="10" t="s">
        <v>380</v>
      </c>
      <c r="C63" s="10" t="n">
        <f aca="true">INDIRECT("BaseboardH!$C"&amp;($A63+1))</f>
        <v>2</v>
      </c>
      <c r="D63" s="10" t="n">
        <f aca="true">INDIRECT("BaseboardH!$D"&amp;($A63+1))</f>
        <v>1</v>
      </c>
      <c r="E63" s="10" t="n">
        <f aca="true">INDIRECT("BaseboardH!$E"&amp;($A63+1))</f>
        <v>5</v>
      </c>
      <c r="F63" s="10" t="str">
        <f aca="true">INDIRECT("FEB!$D"&amp;(40*($D63-1)+$E63+1))</f>
        <v>in5</v>
      </c>
      <c r="G63" s="10" t="n">
        <f aca="true">INDIRECT("FEB!$E"&amp;(40*($D63-1)+$E63+1))</f>
        <v>1</v>
      </c>
      <c r="H63" s="10" t="n">
        <f aca="true">INDIRECT("FEB!$F"&amp;(40*($D63-1)+$E63+1))</f>
        <v>2</v>
      </c>
      <c r="I63" s="10" t="n">
        <f aca="true">INDIRECT("FEB!$A"&amp;(40*($D63-1)+$E63+1))</f>
        <v>8</v>
      </c>
      <c r="J63" s="10" t="n">
        <f aca="true">INDIRECT("BackBoard!$C"&amp;(100*($C63-1)+$I63+1))</f>
        <v>12</v>
      </c>
      <c r="K63" s="10" t="n">
        <f aca="true">INDIRECT("ECSEARRAY!$C"&amp;($J63+1))</f>
        <v>0</v>
      </c>
      <c r="L63" s="10" t="str">
        <f aca="true">INDIRECT("ECSEARRAY!$D"&amp;($J63+1))</f>
        <v>A18</v>
      </c>
      <c r="M63" s="10" t="n">
        <f aca="true">INDIRECT("ECSEARRAY!$C"&amp;($J63+181))</f>
        <v>1</v>
      </c>
      <c r="N63" s="10" t="str">
        <f aca="true">INDIRECT("ECSEARRAY!$D"&amp;($J63+181))</f>
        <v>D25</v>
      </c>
      <c r="O63" s="10" t="n">
        <f aca="true">INDIRECT("ECSEARRAY!$C"&amp;($J63+361))</f>
        <v>2</v>
      </c>
      <c r="P63" s="10" t="str">
        <f aca="true">INDIRECT("ECSEARRAY!$D"&amp;($J63+361))</f>
        <v>N23</v>
      </c>
      <c r="Q63" s="10" t="n">
        <f aca="true">INDIRECT("ECSEARRAY!$C"&amp;($J63+541))</f>
        <v>2</v>
      </c>
      <c r="R63" s="10" t="str">
        <f aca="true">INDIRECT("ECSEARRAY!$D"&amp;($J63+541))</f>
        <v>B9</v>
      </c>
      <c r="S63" s="10"/>
      <c r="T63" s="10" t="n">
        <f aca="true">INDIRECT("ECSEARRAY!$F"&amp;($J63+1))</f>
        <v>0</v>
      </c>
      <c r="U63" s="10" t="n">
        <f aca="true">INDIRECT("ECSEARRAY!$G"&amp;($J63+1))</f>
        <v>47</v>
      </c>
      <c r="V63" s="10" t="n">
        <f aca="true">INDIRECT("ECSEARRAY!$F"&amp;($J63+181))</f>
        <v>3</v>
      </c>
      <c r="W63" s="10" t="n">
        <f aca="true">INDIRECT("ECSEARRAY!$G"&amp;($J63+181))</f>
        <v>19</v>
      </c>
      <c r="X63" s="10" t="n">
        <f aca="true">INDIRECT("ECSEARRAY!$F"&amp;($J63+361))</f>
        <v>4</v>
      </c>
      <c r="Y63" s="10" t="n">
        <f aca="true">INDIRECT("ECSEARRAY!$G"&amp;($J63+361))</f>
        <v>78</v>
      </c>
      <c r="Z63" s="10" t="n">
        <f aca="true">INDIRECT("ECSEARRAY!$F"&amp;($J63+541))</f>
        <v>5</v>
      </c>
      <c r="AA63" s="10" t="n">
        <f aca="true">INDIRECT("ECSEARRAY!$G"&amp;($J63+541))</f>
        <v>58</v>
      </c>
    </row>
    <row r="64" customFormat="false" ht="26.25" hidden="false" customHeight="false" outlineLevel="0" collapsed="false">
      <c r="A64" s="10" t="n">
        <v>63</v>
      </c>
      <c r="B64" s="10" t="s">
        <v>380</v>
      </c>
      <c r="C64" s="10" t="n">
        <f aca="true">INDIRECT("BaseboardH!$C"&amp;($A64+1))</f>
        <v>2</v>
      </c>
      <c r="D64" s="10" t="n">
        <f aca="true">INDIRECT("BaseboardH!$D"&amp;($A64+1))</f>
        <v>1</v>
      </c>
      <c r="E64" s="10" t="n">
        <f aca="true">INDIRECT("BaseboardH!$E"&amp;($A64+1))</f>
        <v>6</v>
      </c>
      <c r="F64" s="10" t="str">
        <f aca="true">INDIRECT("FEB!$D"&amp;(40*($D64-1)+$E64+1))</f>
        <v>in4</v>
      </c>
      <c r="G64" s="10" t="n">
        <f aca="true">INDIRECT("FEB!$E"&amp;(40*($D64-1)+$E64+1))</f>
        <v>0</v>
      </c>
      <c r="H64" s="10" t="n">
        <f aca="true">INDIRECT("FEB!$F"&amp;(40*($D64-1)+$E64+1))</f>
        <v>5</v>
      </c>
      <c r="I64" s="10" t="n">
        <f aca="true">INDIRECT("FEB!$A"&amp;(40*($D64-1)+$E64+1))</f>
        <v>7</v>
      </c>
      <c r="J64" s="10" t="n">
        <f aca="true">INDIRECT("BackBoard!$C"&amp;(100*($C64-1)+$I64+1))</f>
        <v>11</v>
      </c>
      <c r="K64" s="10" t="n">
        <f aca="true">INDIRECT("ECSEARRAY!$C"&amp;($J64+1))</f>
        <v>0</v>
      </c>
      <c r="L64" s="10" t="str">
        <f aca="true">INDIRECT("ECSEARRAY!$D"&amp;($J64+1))</f>
        <v>A19</v>
      </c>
      <c r="M64" s="10" t="n">
        <f aca="true">INDIRECT("ECSEARRAY!$C"&amp;($J64+181))</f>
        <v>1</v>
      </c>
      <c r="N64" s="10" t="str">
        <f aca="true">INDIRECT("ECSEARRAY!$D"&amp;($J64+181))</f>
        <v>E25</v>
      </c>
      <c r="O64" s="10" t="n">
        <f aca="true">INDIRECT("ECSEARRAY!$C"&amp;($J64+361))</f>
        <v>2</v>
      </c>
      <c r="P64" s="10" t="str">
        <f aca="true">INDIRECT("ECSEARRAY!$D"&amp;($J64+361))</f>
        <v>P26</v>
      </c>
      <c r="Q64" s="10" t="n">
        <f aca="true">INDIRECT("ECSEARRAY!$C"&amp;($J64+541))</f>
        <v>2</v>
      </c>
      <c r="R64" s="10" t="str">
        <f aca="true">INDIRECT("ECSEARRAY!$D"&amp;($J64+541))</f>
        <v>B10</v>
      </c>
      <c r="S64" s="10"/>
      <c r="T64" s="10" t="n">
        <f aca="true">INDIRECT("ECSEARRAY!$F"&amp;($J64+1))</f>
        <v>0</v>
      </c>
      <c r="U64" s="10" t="n">
        <f aca="true">INDIRECT("ECSEARRAY!$G"&amp;($J64+1))</f>
        <v>46</v>
      </c>
      <c r="V64" s="10" t="n">
        <f aca="true">INDIRECT("ECSEARRAY!$F"&amp;($J64+181))</f>
        <v>3</v>
      </c>
      <c r="W64" s="10" t="n">
        <f aca="true">INDIRECT("ECSEARRAY!$G"&amp;($J64+181))</f>
        <v>18</v>
      </c>
      <c r="X64" s="10" t="n">
        <f aca="true">INDIRECT("ECSEARRAY!$F"&amp;($J64+361))</f>
        <v>5</v>
      </c>
      <c r="Y64" s="10" t="n">
        <f aca="true">INDIRECT("ECSEARRAY!$G"&amp;($J64+361))</f>
        <v>10</v>
      </c>
      <c r="Z64" s="10" t="n">
        <f aca="true">INDIRECT("ECSEARRAY!$F"&amp;($J64+541))</f>
        <v>5</v>
      </c>
      <c r="AA64" s="10" t="n">
        <f aca="true">INDIRECT("ECSEARRAY!$G"&amp;($J64+541))</f>
        <v>49</v>
      </c>
    </row>
    <row r="65" customFormat="false" ht="26.25" hidden="false" customHeight="false" outlineLevel="0" collapsed="false">
      <c r="A65" s="10" t="n">
        <v>64</v>
      </c>
      <c r="B65" s="10" t="s">
        <v>380</v>
      </c>
      <c r="C65" s="10" t="n">
        <f aca="true">INDIRECT("BaseboardH!$C"&amp;($A65+1))</f>
        <v>2</v>
      </c>
      <c r="D65" s="10" t="n">
        <f aca="true">INDIRECT("BaseboardH!$D"&amp;($A65+1))</f>
        <v>1</v>
      </c>
      <c r="E65" s="10" t="n">
        <f aca="true">INDIRECT("BaseboardH!$E"&amp;($A65+1))</f>
        <v>2</v>
      </c>
      <c r="F65" s="10" t="str">
        <f aca="true">INDIRECT("FEB!$D"&amp;(40*($D65-1)+$E65+1))</f>
        <v>in0</v>
      </c>
      <c r="G65" s="10" t="n">
        <f aca="true">INDIRECT("FEB!$E"&amp;(40*($D65-1)+$E65+1))</f>
        <v>0</v>
      </c>
      <c r="H65" s="10" t="n">
        <f aca="true">INDIRECT("FEB!$F"&amp;(40*($D65-1)+$E65+1))</f>
        <v>7</v>
      </c>
      <c r="I65" s="10" t="n">
        <f aca="true">INDIRECT("FEB!$A"&amp;(40*($D65-1)+$E65+1))</f>
        <v>3</v>
      </c>
      <c r="J65" s="10" t="n">
        <f aca="true">INDIRECT("BackBoard!$C"&amp;(100*($C65-1)+$I65+1))</f>
        <v>10</v>
      </c>
      <c r="K65" s="10" t="n">
        <f aca="true">INDIRECT("ECSEARRAY!$C"&amp;($J65+1))</f>
        <v>0</v>
      </c>
      <c r="L65" s="10" t="str">
        <f aca="true">INDIRECT("ECSEARRAY!$D"&amp;($J65+1))</f>
        <v>A17</v>
      </c>
      <c r="M65" s="10" t="n">
        <f aca="true">INDIRECT("ECSEARRAY!$C"&amp;($J65+181))</f>
        <v>1</v>
      </c>
      <c r="N65" s="10" t="str">
        <f aca="true">INDIRECT("ECSEARRAY!$D"&amp;($J65+181))</f>
        <v>C24</v>
      </c>
      <c r="O65" s="10" t="n">
        <f aca="true">INDIRECT("ECSEARRAY!$C"&amp;($J65+361))</f>
        <v>2</v>
      </c>
      <c r="P65" s="10" t="str">
        <f aca="true">INDIRECT("ECSEARRAY!$D"&amp;($J65+361))</f>
        <v>M26</v>
      </c>
      <c r="Q65" s="10" t="n">
        <f aca="true">INDIRECT("ECSEARRAY!$C"&amp;($J65+541))</f>
        <v>2</v>
      </c>
      <c r="R65" s="10" t="str">
        <f aca="true">INDIRECT("ECSEARRAY!$D"&amp;($J65+541))</f>
        <v>D9</v>
      </c>
      <c r="S65" s="10"/>
      <c r="T65" s="10" t="n">
        <f aca="true">INDIRECT("ECSEARRAY!$F"&amp;($J65+1))</f>
        <v>0</v>
      </c>
      <c r="U65" s="10" t="n">
        <f aca="true">INDIRECT("ECSEARRAY!$G"&amp;($J65+1))</f>
        <v>44</v>
      </c>
      <c r="V65" s="10" t="n">
        <f aca="true">INDIRECT("ECSEARRAY!$F"&amp;($J65+181))</f>
        <v>3</v>
      </c>
      <c r="W65" s="10" t="n">
        <f aca="true">INDIRECT("ECSEARRAY!$G"&amp;($J65+181))</f>
        <v>37</v>
      </c>
      <c r="X65" s="10" t="n">
        <f aca="true">INDIRECT("ECSEARRAY!$F"&amp;($J65+361))</f>
        <v>5</v>
      </c>
      <c r="Y65" s="10" t="n">
        <f aca="true">INDIRECT("ECSEARRAY!$G"&amp;($J65+361))</f>
        <v>4</v>
      </c>
      <c r="Z65" s="10" t="n">
        <f aca="true">INDIRECT("ECSEARRAY!$F"&amp;($J65+541))</f>
        <v>5</v>
      </c>
      <c r="AA65" s="10" t="n">
        <f aca="true">INDIRECT("ECSEARRAY!$G"&amp;($J65+541))</f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65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pane xSplit="0" ySplit="1" topLeftCell="A2" activePane="bottomLeft" state="frozen"/>
      <selection pane="topLeft" activeCell="A1" activeCellId="0" sqref="A1"/>
      <selection pane="bottomLeft" activeCell="AF30" activeCellId="0" sqref="AF30"/>
    </sheetView>
  </sheetViews>
  <sheetFormatPr defaultColWidth="8.75" defaultRowHeight="26.25" zeroHeight="false" outlineLevelRow="0" outlineLevelCol="0"/>
  <cols>
    <col collapsed="false" customWidth="true" hidden="false" outlineLevel="0" max="3" min="1" style="1" width="11.57"/>
    <col collapsed="false" customWidth="true" hidden="false" outlineLevel="0" max="4" min="4" style="2" width="11.57"/>
    <col collapsed="false" customWidth="true" hidden="false" outlineLevel="0" max="10" min="5" style="1" width="11.57"/>
    <col collapsed="false" customWidth="true" hidden="false" outlineLevel="0" max="11" min="11" style="3" width="11.57"/>
    <col collapsed="false" customWidth="true" hidden="false" outlineLevel="0" max="36" min="12" style="1" width="9.13"/>
  </cols>
  <sheetData>
    <row r="1" customFormat="false" ht="129.75" hidden="false" customHeight="true" outlineLevel="0" collapsed="false">
      <c r="A1" s="25" t="s">
        <v>1</v>
      </c>
      <c r="B1" s="25" t="s">
        <v>0</v>
      </c>
      <c r="C1" s="25" t="s">
        <v>359</v>
      </c>
      <c r="D1" s="25" t="s">
        <v>360</v>
      </c>
      <c r="E1" s="25" t="s">
        <v>361</v>
      </c>
      <c r="F1" s="25" t="s">
        <v>5</v>
      </c>
      <c r="G1" s="25" t="s">
        <v>6</v>
      </c>
      <c r="H1" s="25" t="s">
        <v>7</v>
      </c>
      <c r="I1" s="25" t="s">
        <v>362</v>
      </c>
      <c r="J1" s="25" t="s">
        <v>9</v>
      </c>
      <c r="K1" s="25" t="s">
        <v>363</v>
      </c>
      <c r="L1" s="25" t="s">
        <v>364</v>
      </c>
      <c r="M1" s="25" t="s">
        <v>365</v>
      </c>
      <c r="N1" s="25" t="s">
        <v>366</v>
      </c>
      <c r="O1" s="25" t="s">
        <v>367</v>
      </c>
      <c r="P1" s="25" t="s">
        <v>368</v>
      </c>
      <c r="Q1" s="25" t="s">
        <v>369</v>
      </c>
      <c r="R1" s="25" t="s">
        <v>370</v>
      </c>
      <c r="T1" s="25" t="s">
        <v>371</v>
      </c>
      <c r="U1" s="25" t="s">
        <v>372</v>
      </c>
      <c r="V1" s="25" t="s">
        <v>373</v>
      </c>
      <c r="W1" s="25" t="s">
        <v>374</v>
      </c>
      <c r="X1" s="25" t="s">
        <v>375</v>
      </c>
      <c r="Y1" s="25" t="s">
        <v>376</v>
      </c>
      <c r="Z1" s="25" t="s">
        <v>377</v>
      </c>
      <c r="AA1" s="25" t="s">
        <v>378</v>
      </c>
      <c r="AB1" s="26"/>
      <c r="AC1" s="26"/>
      <c r="AD1" s="26"/>
      <c r="AE1" s="26"/>
      <c r="AF1" s="26"/>
      <c r="AG1" s="26"/>
      <c r="AH1" s="26"/>
      <c r="AI1" s="26"/>
      <c r="AJ1" s="26"/>
    </row>
    <row r="2" customFormat="false" ht="24.45" hidden="false" customHeight="false" outlineLevel="0" collapsed="false">
      <c r="A2" s="10" t="n">
        <v>1</v>
      </c>
      <c r="B2" s="10" t="s">
        <v>380</v>
      </c>
      <c r="C2" s="10" t="n">
        <f aca="true">INDIRECT("BaseboardH!$C"&amp;($A2+1))</f>
        <v>1</v>
      </c>
      <c r="D2" s="10" t="n">
        <f aca="true">INDIRECT("BaseboardH!$D"&amp;($A2+1))</f>
        <v>2</v>
      </c>
      <c r="E2" s="10" t="n">
        <f aca="true">INDIRECT("BaseboardH!$E"&amp;($A2+1))</f>
        <v>2</v>
      </c>
      <c r="F2" s="10" t="str">
        <f aca="true">INDIRECT("FEB!$D"&amp;(40*($D2-1)+$E2+1))</f>
        <v>in63</v>
      </c>
      <c r="G2" s="10" t="n">
        <f aca="true">INDIRECT("FEB!$E"&amp;(40*($D2-1)+$E2+1))</f>
        <v>7</v>
      </c>
      <c r="H2" s="10" t="n">
        <f aca="true">INDIRECT("FEB!$F"&amp;(40*($D2-1)+$E2+1))</f>
        <v>7</v>
      </c>
      <c r="I2" s="10" t="n">
        <f aca="true">INDIRECT("FEB!$A"&amp;(40*($D2-1)+$E2+1))</f>
        <v>98</v>
      </c>
      <c r="J2" s="10" t="n">
        <f aca="true">INDIRECT("BackBoard!$C"&amp;(100*($C2-1)+$I2+1))</f>
        <v>177</v>
      </c>
      <c r="K2" s="10" t="n">
        <f aca="true">INDIRECT("ECSEARRAYH!$C"&amp;($J2+1))</f>
        <v>0</v>
      </c>
      <c r="L2" s="10" t="str">
        <f aca="true">INDIRECT("ECSEARRAYH!$D"&amp;($J2+1))</f>
        <v>T22</v>
      </c>
      <c r="M2" s="10" t="n">
        <f aca="true">INDIRECT("ECSEARRAYH!$C"&amp;($J2+181))</f>
        <v>0</v>
      </c>
      <c r="N2" s="10" t="str">
        <f aca="true">INDIRECT("ECSEARRAYH!$D"&amp;($J2+181))</f>
        <v>A23</v>
      </c>
      <c r="O2" s="10" t="n">
        <f aca="true">INDIRECT("ECSEARRAYH!$C"&amp;($J2+361))</f>
        <v>2</v>
      </c>
      <c r="P2" s="10" t="str">
        <f aca="true">INDIRECT("ECSEARRAYH!$D"&amp;($J2+361))</f>
        <v>T22</v>
      </c>
      <c r="Q2" s="10" t="n">
        <f aca="true">INDIRECT("ECSEARRAYH!$C"&amp;($J2+541))</f>
        <v>2</v>
      </c>
      <c r="R2" s="10" t="str">
        <f aca="true">INDIRECT("ECSEARRAYH!$D"&amp;($J2+541))</f>
        <v>A23</v>
      </c>
      <c r="T2" s="31" t="n">
        <f aca="true">INDIRECT("ECSEARRAYH!$F"&amp;($J2+1))</f>
        <v>0</v>
      </c>
      <c r="U2" s="31" t="n">
        <f aca="true">INDIRECT("ECSEARRAYH!$G"&amp;($J2+1))</f>
        <v>67</v>
      </c>
      <c r="V2" s="10" t="n">
        <f aca="true">INDIRECT("ECSEARRAYH!$F"&amp;($J2+181))</f>
        <v>1</v>
      </c>
      <c r="W2" s="10" t="n">
        <f aca="true">INDIRECT("ECSEARRAYH!$G"&amp;($J2+181))</f>
        <v>40</v>
      </c>
      <c r="X2" s="10" t="n">
        <f aca="true">INDIRECT("ECSEARRAYH!$F"&amp;($J2+361))</f>
        <v>4</v>
      </c>
      <c r="Y2" s="10" t="n">
        <f aca="true">INDIRECT("ECSEARRAYH!$G"&amp;($J2+361))</f>
        <v>67</v>
      </c>
      <c r="Z2" s="10" t="n">
        <f aca="true">INDIRECT("ECSEARRAYH!$F"&amp;($J2+541))</f>
        <v>5</v>
      </c>
      <c r="AA2" s="10" t="n">
        <f aca="true">INDIRECT("ECSEARRAYH!$G"&amp;($J2+541))</f>
        <v>40</v>
      </c>
    </row>
    <row r="3" customFormat="false" ht="24.45" hidden="false" customHeight="false" outlineLevel="0" collapsed="false">
      <c r="A3" s="10" t="n">
        <v>2</v>
      </c>
      <c r="B3" s="10" t="s">
        <v>380</v>
      </c>
      <c r="C3" s="10" t="n">
        <f aca="true">INDIRECT("BaseboardH!$C"&amp;($A3+1))</f>
        <v>1</v>
      </c>
      <c r="D3" s="10" t="n">
        <f aca="true">INDIRECT("BaseboardH!$D"&amp;($A3+1))</f>
        <v>2</v>
      </c>
      <c r="E3" s="10" t="n">
        <f aca="true">INDIRECT("BaseboardH!$E"&amp;($A3+1))</f>
        <v>6</v>
      </c>
      <c r="F3" s="10" t="str">
        <f aca="true">INDIRECT("FEB!$D"&amp;(40*($D3-1)+$E3+1))</f>
        <v>in59</v>
      </c>
      <c r="G3" s="10" t="n">
        <f aca="true">INDIRECT("FEB!$E"&amp;(40*($D3-1)+$E3+1))</f>
        <v>7</v>
      </c>
      <c r="H3" s="10" t="n">
        <f aca="true">INDIRECT("FEB!$F"&amp;(40*($D3-1)+$E3+1))</f>
        <v>5</v>
      </c>
      <c r="I3" s="10" t="n">
        <f aca="true">INDIRECT("FEB!$A"&amp;(40*($D3-1)+$E3+1))</f>
        <v>94</v>
      </c>
      <c r="J3" s="10" t="n">
        <f aca="true">INDIRECT("BackBoard!$C"&amp;(100*($C3-1)+$I3+1))</f>
        <v>170</v>
      </c>
      <c r="K3" s="10" t="n">
        <f aca="true">INDIRECT("ECSEARRAYH!$C"&amp;($J3+1))</f>
        <v>0</v>
      </c>
      <c r="L3" s="10" t="str">
        <f aca="true">INDIRECT("ECSEARRAYH!$D"&amp;($J3+1))</f>
        <v>T20</v>
      </c>
      <c r="M3" s="10" t="n">
        <f aca="true">INDIRECT("ECSEARRAYH!$C"&amp;($J3+181))</f>
        <v>0</v>
      </c>
      <c r="N3" s="10" t="str">
        <f aca="true">INDIRECT("ECSEARRAYH!$D"&amp;($J3+181))</f>
        <v>B24</v>
      </c>
      <c r="O3" s="10" t="n">
        <f aca="true">INDIRECT("ECSEARRAYH!$C"&amp;($J3+361))</f>
        <v>2</v>
      </c>
      <c r="P3" s="10" t="str">
        <f aca="true">INDIRECT("ECSEARRAYH!$D"&amp;($J3+361))</f>
        <v>T20</v>
      </c>
      <c r="Q3" s="10" t="n">
        <f aca="true">INDIRECT("ECSEARRAYH!$C"&amp;($J3+541))</f>
        <v>2</v>
      </c>
      <c r="R3" s="10" t="str">
        <f aca="true">INDIRECT("ECSEARRAYH!$D"&amp;($J3+541))</f>
        <v>B24</v>
      </c>
      <c r="T3" s="10" t="n">
        <f aca="true">INDIRECT("ECSEARRAYH!$F"&amp;($J3+1))</f>
        <v>0</v>
      </c>
      <c r="U3" s="10" t="n">
        <f aca="true">INDIRECT("ECSEARRAYH!$G"&amp;($J3+1))</f>
        <v>69</v>
      </c>
      <c r="V3" s="10" t="n">
        <f aca="true">INDIRECT("ECSEARRAYH!$F"&amp;($J3+181))</f>
        <v>0</v>
      </c>
      <c r="W3" s="10" t="n">
        <f aca="true">INDIRECT("ECSEARRAYH!$G"&amp;($J3+181))</f>
        <v>15</v>
      </c>
      <c r="X3" s="10" t="n">
        <f aca="true">INDIRECT("ECSEARRAYH!$F"&amp;($J3+361))</f>
        <v>4</v>
      </c>
      <c r="Y3" s="10" t="n">
        <f aca="true">INDIRECT("ECSEARRAYH!$G"&amp;($J3+361))</f>
        <v>69</v>
      </c>
      <c r="Z3" s="10" t="n">
        <f aca="true">INDIRECT("ECSEARRAYH!$F"&amp;($J3+541))</f>
        <v>4</v>
      </c>
      <c r="AA3" s="10" t="n">
        <f aca="true">INDIRECT("ECSEARRAYH!$G"&amp;($J3+541))</f>
        <v>15</v>
      </c>
    </row>
    <row r="4" customFormat="false" ht="24.45" hidden="false" customHeight="false" outlineLevel="0" collapsed="false">
      <c r="A4" s="10" t="n">
        <v>3</v>
      </c>
      <c r="B4" s="10" t="s">
        <v>380</v>
      </c>
      <c r="C4" s="10" t="n">
        <f aca="true">INDIRECT("BaseboardH!$C"&amp;($A4+1))</f>
        <v>1</v>
      </c>
      <c r="D4" s="10" t="n">
        <f aca="true">INDIRECT("BaseboardH!$D"&amp;($A4+1))</f>
        <v>2</v>
      </c>
      <c r="E4" s="10" t="n">
        <f aca="true">INDIRECT("BaseboardH!$E"&amp;($A4+1))</f>
        <v>5</v>
      </c>
      <c r="F4" s="10" t="str">
        <f aca="true">INDIRECT("FEB!$D"&amp;(40*($D4-1)+$E4+1))</f>
        <v>in58</v>
      </c>
      <c r="G4" s="10" t="n">
        <f aca="true">INDIRECT("FEB!$E"&amp;(40*($D4-1)+$E4+1))</f>
        <v>6</v>
      </c>
      <c r="H4" s="10" t="n">
        <f aca="true">INDIRECT("FEB!$F"&amp;(40*($D4-1)+$E4+1))</f>
        <v>2</v>
      </c>
      <c r="I4" s="10" t="n">
        <f aca="true">INDIRECT("FEB!$A"&amp;(40*($D4-1)+$E4+1))</f>
        <v>93</v>
      </c>
      <c r="J4" s="10" t="n">
        <f aca="true">INDIRECT("BackBoard!$C"&amp;(100*($C4-1)+$I4+1))</f>
        <v>169</v>
      </c>
      <c r="K4" s="10" t="n">
        <f aca="true">INDIRECT("ECSEARRAYH!$C"&amp;($J4+1))</f>
        <v>0</v>
      </c>
      <c r="L4" s="10" t="str">
        <f aca="true">INDIRECT("ECSEARRAYH!$D"&amp;($J4+1))</f>
        <v>U20</v>
      </c>
      <c r="M4" s="10" t="n">
        <f aca="true">INDIRECT("ECSEARRAYH!$C"&amp;($J4+181))</f>
        <v>0</v>
      </c>
      <c r="N4" s="10" t="str">
        <f aca="true">INDIRECT("ECSEARRAYH!$D"&amp;($J4+181))</f>
        <v>C23</v>
      </c>
      <c r="O4" s="10" t="n">
        <f aca="true">INDIRECT("ECSEARRAYH!$C"&amp;($J4+361))</f>
        <v>2</v>
      </c>
      <c r="P4" s="10" t="str">
        <f aca="true">INDIRECT("ECSEARRAYH!$D"&amp;($J4+361))</f>
        <v>U20</v>
      </c>
      <c r="Q4" s="10" t="n">
        <f aca="true">INDIRECT("ECSEARRAYH!$C"&amp;($J4+541))</f>
        <v>2</v>
      </c>
      <c r="R4" s="10" t="str">
        <f aca="true">INDIRECT("ECSEARRAYH!$D"&amp;($J4+541))</f>
        <v>C23</v>
      </c>
      <c r="T4" s="10" t="n">
        <f aca="true">INDIRECT("ECSEARRAYH!$F"&amp;($J4+1))</f>
        <v>0</v>
      </c>
      <c r="U4" s="10" t="n">
        <f aca="true">INDIRECT("ECSEARRAYH!$G"&amp;($J4+1))</f>
        <v>64</v>
      </c>
      <c r="V4" s="10" t="n">
        <f aca="true">INDIRECT("ECSEARRAYH!$F"&amp;($J4+181))</f>
        <v>0</v>
      </c>
      <c r="W4" s="10" t="n">
        <f aca="true">INDIRECT("ECSEARRAYH!$G"&amp;($J4+181))</f>
        <v>16</v>
      </c>
      <c r="X4" s="10" t="n">
        <f aca="true">INDIRECT("ECSEARRAYH!$F"&amp;($J4+361))</f>
        <v>4</v>
      </c>
      <c r="Y4" s="10" t="n">
        <f aca="true">INDIRECT("ECSEARRAYH!$G"&amp;($J4+361))</f>
        <v>64</v>
      </c>
      <c r="Z4" s="10" t="n">
        <f aca="true">INDIRECT("ECSEARRAYH!$F"&amp;($J4+541))</f>
        <v>4</v>
      </c>
      <c r="AA4" s="10" t="n">
        <f aca="true">INDIRECT("ECSEARRAYH!$G"&amp;($J4+541))</f>
        <v>16</v>
      </c>
    </row>
    <row r="5" customFormat="false" ht="24.45" hidden="false" customHeight="false" outlineLevel="0" collapsed="false">
      <c r="A5" s="10" t="n">
        <v>4</v>
      </c>
      <c r="B5" s="10" t="s">
        <v>380</v>
      </c>
      <c r="C5" s="10" t="n">
        <f aca="true">INDIRECT("BaseboardH!$C"&amp;($A5+1))</f>
        <v>1</v>
      </c>
      <c r="D5" s="10" t="n">
        <f aca="true">INDIRECT("BaseboardH!$D"&amp;($A5+1))</f>
        <v>2</v>
      </c>
      <c r="E5" s="10" t="n">
        <f aca="true">INDIRECT("BaseboardH!$E"&amp;($A5+1))</f>
        <v>1</v>
      </c>
      <c r="F5" s="10" t="str">
        <f aca="true">INDIRECT("FEB!$D"&amp;(40*($D5-1)+$E5+1))</f>
        <v>in62</v>
      </c>
      <c r="G5" s="10" t="n">
        <f aca="true">INDIRECT("FEB!$E"&amp;(40*($D5-1)+$E5+1))</f>
        <v>6</v>
      </c>
      <c r="H5" s="10" t="n">
        <f aca="true">INDIRECT("FEB!$F"&amp;(40*($D5-1)+$E5+1))</f>
        <v>0</v>
      </c>
      <c r="I5" s="10" t="n">
        <f aca="true">INDIRECT("FEB!$A"&amp;(40*($D5-1)+$E5+1))</f>
        <v>97</v>
      </c>
      <c r="J5" s="10" t="n">
        <f aca="true">INDIRECT("BackBoard!$C"&amp;(100*($C5-1)+$I5+1))</f>
        <v>171</v>
      </c>
      <c r="K5" s="10" t="n">
        <f aca="true">INDIRECT("ECSEARRAYH!$C"&amp;($J5+1))</f>
        <v>0</v>
      </c>
      <c r="L5" s="10" t="str">
        <f aca="true">INDIRECT("ECSEARRAYH!$D"&amp;($J5+1))</f>
        <v>R22</v>
      </c>
      <c r="M5" s="10" t="n">
        <f aca="true">INDIRECT("ECSEARRAYH!$C"&amp;($J5+181))</f>
        <v>0</v>
      </c>
      <c r="N5" s="10" t="str">
        <f aca="true">INDIRECT("ECSEARRAYH!$D"&amp;($J5+181))</f>
        <v>C22</v>
      </c>
      <c r="O5" s="10" t="n">
        <f aca="true">INDIRECT("ECSEARRAYH!$C"&amp;($J5+361))</f>
        <v>2</v>
      </c>
      <c r="P5" s="10" t="str">
        <f aca="true">INDIRECT("ECSEARRAYH!$D"&amp;($J5+361))</f>
        <v>R22</v>
      </c>
      <c r="Q5" s="10" t="n">
        <f aca="true">INDIRECT("ECSEARRAYH!$C"&amp;($J5+541))</f>
        <v>2</v>
      </c>
      <c r="R5" s="10" t="str">
        <f aca="true">INDIRECT("ECSEARRAYH!$D"&amp;($J5+541))</f>
        <v>C22</v>
      </c>
      <c r="T5" s="10" t="n">
        <f aca="true">INDIRECT("ECSEARRAYH!$F"&amp;($J5+1))</f>
        <v>0</v>
      </c>
      <c r="U5" s="10" t="n">
        <f aca="true">INDIRECT("ECSEARRAYH!$G"&amp;($J5+1))</f>
        <v>73</v>
      </c>
      <c r="V5" s="10" t="n">
        <f aca="true">INDIRECT("ECSEARRAYH!$F"&amp;($J5+181))</f>
        <v>1</v>
      </c>
      <c r="W5" s="10" t="n">
        <f aca="true">INDIRECT("ECSEARRAYH!$G"&amp;($J5+181))</f>
        <v>35</v>
      </c>
      <c r="X5" s="10" t="n">
        <f aca="true">INDIRECT("ECSEARRAYH!$F"&amp;($J5+361))</f>
        <v>4</v>
      </c>
      <c r="Y5" s="10" t="n">
        <f aca="true">INDIRECT("ECSEARRAYH!$G"&amp;($J5+361))</f>
        <v>73</v>
      </c>
      <c r="Z5" s="10" t="n">
        <f aca="true">INDIRECT("ECSEARRAYH!$F"&amp;($J5+541))</f>
        <v>5</v>
      </c>
      <c r="AA5" s="10" t="n">
        <f aca="true">INDIRECT("ECSEARRAYH!$G"&amp;($J5+541))</f>
        <v>35</v>
      </c>
    </row>
    <row r="6" customFormat="false" ht="24.45" hidden="false" customHeight="false" outlineLevel="0" collapsed="false">
      <c r="A6" s="10" t="n">
        <v>5</v>
      </c>
      <c r="B6" s="10" t="s">
        <v>380</v>
      </c>
      <c r="C6" s="10" t="n">
        <f aca="true">INDIRECT("BaseboardH!$C"&amp;($A6+1))</f>
        <v>2</v>
      </c>
      <c r="D6" s="10" t="n">
        <f aca="true">INDIRECT("BaseboardH!$D"&amp;($A6+1))</f>
        <v>2</v>
      </c>
      <c r="E6" s="10" t="n">
        <f aca="true">INDIRECT("BaseboardH!$E"&amp;($A6+1))</f>
        <v>2</v>
      </c>
      <c r="F6" s="10" t="str">
        <f aca="true">INDIRECT("FEB!$D"&amp;(40*($D6-1)+$E6+1))</f>
        <v>in63</v>
      </c>
      <c r="G6" s="10" t="n">
        <f aca="true">INDIRECT("FEB!$E"&amp;(40*($D6-1)+$E6+1))</f>
        <v>7</v>
      </c>
      <c r="H6" s="10" t="n">
        <f aca="true">INDIRECT("FEB!$F"&amp;(40*($D6-1)+$E6+1))</f>
        <v>7</v>
      </c>
      <c r="I6" s="10" t="n">
        <f aca="true">INDIRECT("FEB!$A"&amp;(40*($D6-1)+$E6+1))</f>
        <v>98</v>
      </c>
      <c r="J6" s="10" t="n">
        <f aca="true">INDIRECT("BackBoard!$C"&amp;(100*($C6-1)+$I6+1))</f>
        <v>178</v>
      </c>
      <c r="K6" s="10" t="n">
        <f aca="true">INDIRECT("ECSEARRAYH!$C"&amp;($J6+1))</f>
        <v>0</v>
      </c>
      <c r="L6" s="10" t="str">
        <f aca="true">INDIRECT("ECSEARRAYH!$D"&amp;($J6+1))</f>
        <v>T23</v>
      </c>
      <c r="M6" s="10" t="n">
        <f aca="true">INDIRECT("ECSEARRAYH!$C"&amp;($J6+181))</f>
        <v>0</v>
      </c>
      <c r="N6" s="10" t="str">
        <f aca="true">INDIRECT("ECSEARRAYH!$D"&amp;($J6+181))</f>
        <v>B22</v>
      </c>
      <c r="O6" s="10" t="n">
        <f aca="true">INDIRECT("ECSEARRAYH!$C"&amp;($J6+361))</f>
        <v>2</v>
      </c>
      <c r="P6" s="10" t="str">
        <f aca="true">INDIRECT("ECSEARRAYH!$D"&amp;($J6+361))</f>
        <v>T23</v>
      </c>
      <c r="Q6" s="10" t="n">
        <f aca="true">INDIRECT("ECSEARRAYH!$C"&amp;($J6+541))</f>
        <v>2</v>
      </c>
      <c r="R6" s="10" t="str">
        <f aca="true">INDIRECT("ECSEARRAYH!$D"&amp;($J6+541))</f>
        <v>B22</v>
      </c>
      <c r="T6" s="10" t="n">
        <f aca="true">INDIRECT("ECSEARRAYH!$F"&amp;($J6+1))</f>
        <v>0</v>
      </c>
      <c r="U6" s="10" t="n">
        <f aca="true">INDIRECT("ECSEARRAYH!$G"&amp;($J6+1))</f>
        <v>66</v>
      </c>
      <c r="V6" s="10" t="n">
        <f aca="true">INDIRECT("ECSEARRAYH!$F"&amp;($J6+181))</f>
        <v>1</v>
      </c>
      <c r="W6" s="10" t="n">
        <f aca="true">INDIRECT("ECSEARRAYH!$G"&amp;($J6+181))</f>
        <v>43</v>
      </c>
      <c r="X6" s="10" t="n">
        <f aca="true">INDIRECT("ECSEARRAYH!$F"&amp;($J6+361))</f>
        <v>4</v>
      </c>
      <c r="Y6" s="10" t="n">
        <f aca="true">INDIRECT("ECSEARRAYH!$G"&amp;($J6+361))</f>
        <v>66</v>
      </c>
      <c r="Z6" s="10" t="n">
        <f aca="true">INDIRECT("ECSEARRAYH!$F"&amp;($J6+541))</f>
        <v>5</v>
      </c>
      <c r="AA6" s="10" t="n">
        <f aca="true">INDIRECT("ECSEARRAYH!$G"&amp;($J6+541))</f>
        <v>43</v>
      </c>
    </row>
    <row r="7" customFormat="false" ht="24.45" hidden="false" customHeight="false" outlineLevel="0" collapsed="false">
      <c r="A7" s="10" t="n">
        <v>6</v>
      </c>
      <c r="B7" s="10" t="s">
        <v>380</v>
      </c>
      <c r="C7" s="10" t="n">
        <f aca="true">INDIRECT("BaseboardH!$C"&amp;($A7+1))</f>
        <v>2</v>
      </c>
      <c r="D7" s="10" t="n">
        <f aca="true">INDIRECT("BaseboardH!$D"&amp;($A7+1))</f>
        <v>2</v>
      </c>
      <c r="E7" s="10" t="n">
        <f aca="true">INDIRECT("BaseboardH!$E"&amp;($A7+1))</f>
        <v>6</v>
      </c>
      <c r="F7" s="10" t="str">
        <f aca="true">INDIRECT("FEB!$D"&amp;(40*($D7-1)+$E7+1))</f>
        <v>in59</v>
      </c>
      <c r="G7" s="10" t="n">
        <f aca="true">INDIRECT("FEB!$E"&amp;(40*($D7-1)+$E7+1))</f>
        <v>7</v>
      </c>
      <c r="H7" s="10" t="n">
        <f aca="true">INDIRECT("FEB!$F"&amp;(40*($D7-1)+$E7+1))</f>
        <v>5</v>
      </c>
      <c r="I7" s="10" t="n">
        <f aca="true">INDIRECT("FEB!$A"&amp;(40*($D7-1)+$E7+1))</f>
        <v>94</v>
      </c>
      <c r="J7" s="10" t="n">
        <f aca="true">INDIRECT("BackBoard!$C"&amp;(100*($C7-1)+$I7+1))</f>
        <v>174</v>
      </c>
      <c r="K7" s="10" t="n">
        <f aca="true">INDIRECT("ECSEARRAYH!$C"&amp;($J7+1))</f>
        <v>0</v>
      </c>
      <c r="L7" s="10" t="str">
        <f aca="true">INDIRECT("ECSEARRAYH!$D"&amp;($J7+1))</f>
        <v>T25</v>
      </c>
      <c r="M7" s="10" t="n">
        <f aca="true">INDIRECT("ECSEARRAYH!$C"&amp;($J7+181))</f>
        <v>0</v>
      </c>
      <c r="N7" s="10" t="str">
        <f aca="true">INDIRECT("ECSEARRAYH!$D"&amp;($J7+181))</f>
        <v>B21</v>
      </c>
      <c r="O7" s="10" t="n">
        <f aca="true">INDIRECT("ECSEARRAYH!$C"&amp;($J7+361))</f>
        <v>2</v>
      </c>
      <c r="P7" s="10" t="str">
        <f aca="true">INDIRECT("ECSEARRAYH!$D"&amp;($J7+361))</f>
        <v>T25</v>
      </c>
      <c r="Q7" s="10" t="n">
        <f aca="true">INDIRECT("ECSEARRAYH!$C"&amp;($J7+541))</f>
        <v>2</v>
      </c>
      <c r="R7" s="10" t="str">
        <f aca="true">INDIRECT("ECSEARRAYH!$D"&amp;($J7+541))</f>
        <v>B21</v>
      </c>
      <c r="T7" s="10" t="n">
        <f aca="true">INDIRECT("ECSEARRAYH!$F"&amp;($J7+1))</f>
        <v>0</v>
      </c>
      <c r="U7" s="10" t="n">
        <f aca="true">INDIRECT("ECSEARRAYH!$G"&amp;($J7+1))</f>
        <v>70</v>
      </c>
      <c r="V7" s="10" t="n">
        <f aca="true">INDIRECT("ECSEARRAYH!$F"&amp;($J7+181))</f>
        <v>1</v>
      </c>
      <c r="W7" s="10" t="n">
        <f aca="true">INDIRECT("ECSEARRAYH!$G"&amp;($J7+181))</f>
        <v>31</v>
      </c>
      <c r="X7" s="10" t="n">
        <f aca="true">INDIRECT("ECSEARRAYH!$F"&amp;($J7+361))</f>
        <v>4</v>
      </c>
      <c r="Y7" s="10" t="n">
        <f aca="true">INDIRECT("ECSEARRAYH!$G"&amp;($J7+361))</f>
        <v>70</v>
      </c>
      <c r="Z7" s="10" t="n">
        <f aca="true">INDIRECT("ECSEARRAYH!$F"&amp;($J7+541))</f>
        <v>5</v>
      </c>
      <c r="AA7" s="10" t="n">
        <f aca="true">INDIRECT("ECSEARRAYH!$G"&amp;($J7+541))</f>
        <v>31</v>
      </c>
    </row>
    <row r="8" customFormat="false" ht="24.45" hidden="false" customHeight="false" outlineLevel="0" collapsed="false">
      <c r="A8" s="10" t="n">
        <v>7</v>
      </c>
      <c r="B8" s="10" t="s">
        <v>380</v>
      </c>
      <c r="C8" s="10" t="n">
        <f aca="true">INDIRECT("BaseboardH!$C"&amp;($A8+1))</f>
        <v>2</v>
      </c>
      <c r="D8" s="10" t="n">
        <f aca="true">INDIRECT("BaseboardH!$D"&amp;($A8+1))</f>
        <v>2</v>
      </c>
      <c r="E8" s="10" t="n">
        <f aca="true">INDIRECT("BaseboardH!$E"&amp;($A8+1))</f>
        <v>5</v>
      </c>
      <c r="F8" s="10" t="str">
        <f aca="true">INDIRECT("FEB!$D"&amp;(40*($D8-1)+$E8+1))</f>
        <v>in58</v>
      </c>
      <c r="G8" s="10" t="n">
        <f aca="true">INDIRECT("FEB!$E"&amp;(40*($D8-1)+$E8+1))</f>
        <v>6</v>
      </c>
      <c r="H8" s="10" t="n">
        <f aca="true">INDIRECT("FEB!$F"&amp;(40*($D8-1)+$E8+1))</f>
        <v>2</v>
      </c>
      <c r="I8" s="10" t="n">
        <f aca="true">INDIRECT("FEB!$A"&amp;(40*($D8-1)+$E8+1))</f>
        <v>93</v>
      </c>
      <c r="J8" s="10" t="n">
        <f aca="true">INDIRECT("BackBoard!$C"&amp;(100*($C8-1)+$I8+1))</f>
        <v>173</v>
      </c>
      <c r="K8" s="10" t="n">
        <f aca="true">INDIRECT("ECSEARRAYH!$C"&amp;($J8+1))</f>
        <v>0</v>
      </c>
      <c r="L8" s="10" t="str">
        <f aca="true">INDIRECT("ECSEARRAYH!$D"&amp;($J8+1))</f>
        <v>T24</v>
      </c>
      <c r="M8" s="10" t="n">
        <f aca="true">INDIRECT("ECSEARRAYH!$C"&amp;($J8+181))</f>
        <v>0</v>
      </c>
      <c r="N8" s="10" t="str">
        <f aca="true">INDIRECT("ECSEARRAYH!$D"&amp;($J8+181))</f>
        <v>C21</v>
      </c>
      <c r="O8" s="10" t="n">
        <f aca="true">INDIRECT("ECSEARRAYH!$C"&amp;($J8+361))</f>
        <v>2</v>
      </c>
      <c r="P8" s="10" t="str">
        <f aca="true">INDIRECT("ECSEARRAYH!$D"&amp;($J8+361))</f>
        <v>T24</v>
      </c>
      <c r="Q8" s="10" t="n">
        <f aca="true">INDIRECT("ECSEARRAYH!$C"&amp;($J8+541))</f>
        <v>2</v>
      </c>
      <c r="R8" s="10" t="str">
        <f aca="true">INDIRECT("ECSEARRAYH!$D"&amp;($J8+541))</f>
        <v>C21</v>
      </c>
      <c r="T8" s="10" t="n">
        <f aca="true">INDIRECT("ECSEARRAYH!$F"&amp;($J8+1))</f>
        <v>0</v>
      </c>
      <c r="U8" s="10" t="n">
        <f aca="true">INDIRECT("ECSEARRAYH!$G"&amp;($J8+1))</f>
        <v>71</v>
      </c>
      <c r="V8" s="10" t="n">
        <f aca="true">INDIRECT("ECSEARRAYH!$F"&amp;($J8+181))</f>
        <v>1</v>
      </c>
      <c r="W8" s="10" t="n">
        <f aca="true">INDIRECT("ECSEARRAYH!$G"&amp;($J8+181))</f>
        <v>32</v>
      </c>
      <c r="X8" s="10" t="n">
        <f aca="true">INDIRECT("ECSEARRAYH!$F"&amp;($J8+361))</f>
        <v>4</v>
      </c>
      <c r="Y8" s="10" t="n">
        <f aca="true">INDIRECT("ECSEARRAYH!$G"&amp;($J8+361))</f>
        <v>71</v>
      </c>
      <c r="Z8" s="10" t="n">
        <f aca="true">INDIRECT("ECSEARRAYH!$F"&amp;($J8+541))</f>
        <v>5</v>
      </c>
      <c r="AA8" s="10" t="n">
        <f aca="true">INDIRECT("ECSEARRAYH!$G"&amp;($J8+541))</f>
        <v>32</v>
      </c>
    </row>
    <row r="9" customFormat="false" ht="24.45" hidden="false" customHeight="false" outlineLevel="0" collapsed="false">
      <c r="A9" s="10" t="n">
        <v>8</v>
      </c>
      <c r="B9" s="10" t="s">
        <v>380</v>
      </c>
      <c r="C9" s="10" t="n">
        <f aca="true">INDIRECT("BaseboardH!$C"&amp;($A9+1))</f>
        <v>2</v>
      </c>
      <c r="D9" s="10" t="n">
        <f aca="true">INDIRECT("BaseboardH!$D"&amp;($A9+1))</f>
        <v>2</v>
      </c>
      <c r="E9" s="10" t="n">
        <f aca="true">INDIRECT("BaseboardH!$E"&amp;($A9+1))</f>
        <v>1</v>
      </c>
      <c r="F9" s="10" t="str">
        <f aca="true">INDIRECT("FEB!$D"&amp;(40*($D9-1)+$E9+1))</f>
        <v>in62</v>
      </c>
      <c r="G9" s="10" t="n">
        <f aca="true">INDIRECT("FEB!$E"&amp;(40*($D9-1)+$E9+1))</f>
        <v>6</v>
      </c>
      <c r="H9" s="10" t="n">
        <f aca="true">INDIRECT("FEB!$F"&amp;(40*($D9-1)+$E9+1))</f>
        <v>0</v>
      </c>
      <c r="I9" s="10" t="n">
        <f aca="true">INDIRECT("FEB!$A"&amp;(40*($D9-1)+$E9+1))</f>
        <v>97</v>
      </c>
      <c r="J9" s="10" t="n">
        <f aca="true">INDIRECT("BackBoard!$C"&amp;(100*($C9-1)+$I9+1))</f>
        <v>172</v>
      </c>
      <c r="K9" s="10" t="n">
        <f aca="true">INDIRECT("ECSEARRAYH!$C"&amp;($J9+1))</f>
        <v>0</v>
      </c>
      <c r="L9" s="10" t="str">
        <f aca="true">INDIRECT("ECSEARRAYH!$D"&amp;($J9+1))</f>
        <v>R23</v>
      </c>
      <c r="M9" s="10" t="n">
        <f aca="true">INDIRECT("ECSEARRAYH!$C"&amp;($J9+181))</f>
        <v>0</v>
      </c>
      <c r="N9" s="10" t="str">
        <f aca="true">INDIRECT("ECSEARRAYH!$D"&amp;($J9+181))</f>
        <v>D21</v>
      </c>
      <c r="O9" s="10" t="n">
        <f aca="true">INDIRECT("ECSEARRAYH!$C"&amp;($J9+361))</f>
        <v>2</v>
      </c>
      <c r="P9" s="10" t="str">
        <f aca="true">INDIRECT("ECSEARRAYH!$D"&amp;($J9+361))</f>
        <v>R23</v>
      </c>
      <c r="Q9" s="10" t="n">
        <f aca="true">INDIRECT("ECSEARRAYH!$C"&amp;($J9+541))</f>
        <v>2</v>
      </c>
      <c r="R9" s="10" t="str">
        <f aca="true">INDIRECT("ECSEARRAYH!$D"&amp;($J9+541))</f>
        <v>D21</v>
      </c>
      <c r="T9" s="10" t="n">
        <f aca="true">INDIRECT("ECSEARRAYH!$F"&amp;($J9+1))</f>
        <v>0</v>
      </c>
      <c r="U9" s="10" t="n">
        <f aca="true">INDIRECT("ECSEARRAYH!$G"&amp;($J9+1))</f>
        <v>72</v>
      </c>
      <c r="V9" s="10" t="n">
        <f aca="true">INDIRECT("ECSEARRAYH!$F"&amp;($J9+181))</f>
        <v>1</v>
      </c>
      <c r="W9" s="10" t="n">
        <f aca="true">INDIRECT("ECSEARRAYH!$G"&amp;($J9+181))</f>
        <v>36</v>
      </c>
      <c r="X9" s="10" t="n">
        <f aca="true">INDIRECT("ECSEARRAYH!$F"&amp;($J9+361))</f>
        <v>4</v>
      </c>
      <c r="Y9" s="10" t="n">
        <f aca="true">INDIRECT("ECSEARRAYH!$G"&amp;($J9+361))</f>
        <v>72</v>
      </c>
      <c r="Z9" s="10" t="n">
        <f aca="true">INDIRECT("ECSEARRAYH!$F"&amp;($J9+541))</f>
        <v>5</v>
      </c>
      <c r="AA9" s="10" t="n">
        <f aca="true">INDIRECT("ECSEARRAYH!$G"&amp;($J9+541))</f>
        <v>36</v>
      </c>
    </row>
    <row r="10" customFormat="false" ht="24.45" hidden="false" customHeight="false" outlineLevel="0" collapsed="false">
      <c r="A10" s="10" t="n">
        <v>9</v>
      </c>
      <c r="B10" s="10" t="s">
        <v>380</v>
      </c>
      <c r="C10" s="10" t="n">
        <f aca="true">INDIRECT("BaseboardH!$C"&amp;($A10+1))</f>
        <v>1</v>
      </c>
      <c r="D10" s="10" t="n">
        <f aca="true">INDIRECT("BaseboardH!$D"&amp;($A10+1))</f>
        <v>2</v>
      </c>
      <c r="E10" s="10" t="n">
        <f aca="true">INDIRECT("BaseboardH!$E"&amp;($A10+1))</f>
        <v>14</v>
      </c>
      <c r="F10" s="10" t="str">
        <f aca="true">INDIRECT("FEB!$D"&amp;(40*($D10-1)+$E10+1))</f>
        <v>in51</v>
      </c>
      <c r="G10" s="10" t="n">
        <f aca="true">INDIRECT("FEB!$E"&amp;(40*($D10-1)+$E10+1))</f>
        <v>7</v>
      </c>
      <c r="H10" s="10" t="n">
        <f aca="true">INDIRECT("FEB!$F"&amp;(40*($D10-1)+$E10+1))</f>
        <v>1</v>
      </c>
      <c r="I10" s="10" t="n">
        <f aca="true">INDIRECT("FEB!$A"&amp;(40*($D10-1)+$E10+1))</f>
        <v>86</v>
      </c>
      <c r="J10" s="10" t="n">
        <f aca="true">INDIRECT("BackBoard!$C"&amp;(100*($C10-1)+$I10+1))</f>
        <v>146</v>
      </c>
      <c r="K10" s="10" t="n">
        <f aca="true">INDIRECT("ECSEARRAYH!$C"&amp;($J10+1))</f>
        <v>0</v>
      </c>
      <c r="L10" s="10" t="str">
        <f aca="true">INDIRECT("ECSEARRAYH!$D"&amp;($J10+1))</f>
        <v>R16</v>
      </c>
      <c r="M10" s="10" t="n">
        <f aca="true">INDIRECT("ECSEARRAYH!$C"&amp;($J10+181))</f>
        <v>0</v>
      </c>
      <c r="N10" s="10" t="str">
        <f aca="true">INDIRECT("ECSEARRAYH!$D"&amp;($J10+181))</f>
        <v>D19</v>
      </c>
      <c r="O10" s="10" t="n">
        <f aca="true">INDIRECT("ECSEARRAYH!$C"&amp;($J10+361))</f>
        <v>2</v>
      </c>
      <c r="P10" s="10" t="str">
        <f aca="true">INDIRECT("ECSEARRAYH!$D"&amp;($J10+361))</f>
        <v>R16</v>
      </c>
      <c r="Q10" s="10" t="n">
        <f aca="true">INDIRECT("ECSEARRAYH!$C"&amp;($J10+541))</f>
        <v>2</v>
      </c>
      <c r="R10" s="10" t="str">
        <f aca="true">INDIRECT("ECSEARRAYH!$D"&amp;($J10+541))</f>
        <v>D19</v>
      </c>
      <c r="T10" s="10" t="n">
        <f aca="true">INDIRECT("ECSEARRAYH!$F"&amp;($J10+1))</f>
        <v>0</v>
      </c>
      <c r="U10" s="10" t="n">
        <f aca="true">INDIRECT("ECSEARRAYH!$G"&amp;($J10+1))</f>
        <v>59</v>
      </c>
      <c r="V10" s="10" t="n">
        <f aca="true">INDIRECT("ECSEARRAYH!$F"&amp;($J10+181))</f>
        <v>0</v>
      </c>
      <c r="W10" s="10" t="n">
        <f aca="true">INDIRECT("ECSEARRAYH!$G"&amp;($J10+181))</f>
        <v>21</v>
      </c>
      <c r="X10" s="10" t="n">
        <f aca="true">INDIRECT("ECSEARRAYH!$F"&amp;($J10+361))</f>
        <v>4</v>
      </c>
      <c r="Y10" s="10" t="n">
        <f aca="true">INDIRECT("ECSEARRAYH!$G"&amp;($J10+361))</f>
        <v>59</v>
      </c>
      <c r="Z10" s="10" t="n">
        <f aca="true">INDIRECT("ECSEARRAYH!$F"&amp;($J10+541))</f>
        <v>4</v>
      </c>
      <c r="AA10" s="10" t="n">
        <f aca="true">INDIRECT("ECSEARRAYH!$G"&amp;($J10+541))</f>
        <v>21</v>
      </c>
    </row>
    <row r="11" customFormat="false" ht="24.45" hidden="false" customHeight="false" outlineLevel="0" collapsed="false">
      <c r="A11" s="10" t="n">
        <v>10</v>
      </c>
      <c r="B11" s="10" t="s">
        <v>380</v>
      </c>
      <c r="C11" s="10" t="n">
        <f aca="true">INDIRECT("BaseboardH!$C"&amp;($A11+1))</f>
        <v>1</v>
      </c>
      <c r="D11" s="10" t="n">
        <f aca="true">INDIRECT("BaseboardH!$D"&amp;($A11+1))</f>
        <v>2</v>
      </c>
      <c r="E11" s="10" t="n">
        <f aca="true">INDIRECT("BaseboardH!$E"&amp;($A11+1))</f>
        <v>16</v>
      </c>
      <c r="F11" s="10" t="str">
        <f aca="true">INDIRECT("FEB!$D"&amp;(40*($D11-1)+$E11+1))</f>
        <v>in49</v>
      </c>
      <c r="G11" s="10" t="n">
        <f aca="true">INDIRECT("FEB!$E"&amp;(40*($D11-1)+$E11+1))</f>
        <v>7</v>
      </c>
      <c r="H11" s="10" t="n">
        <f aca="true">INDIRECT("FEB!$F"&amp;(40*($D11-1)+$E11+1))</f>
        <v>0</v>
      </c>
      <c r="I11" s="10" t="n">
        <f aca="true">INDIRECT("FEB!$A"&amp;(40*($D11-1)+$E11+1))</f>
        <v>84</v>
      </c>
      <c r="J11" s="10" t="n">
        <f aca="true">INDIRECT("BackBoard!$C"&amp;(100*($C11-1)+$I11+1))</f>
        <v>140</v>
      </c>
      <c r="K11" s="10" t="n">
        <f aca="true">INDIRECT("ECSEARRAYH!$C"&amp;($J11+1))</f>
        <v>0</v>
      </c>
      <c r="L11" s="10" t="str">
        <f aca="true">INDIRECT("ECSEARRAYH!$D"&amp;($J11+1))</f>
        <v>R17</v>
      </c>
      <c r="M11" s="10" t="n">
        <f aca="true">INDIRECT("ECSEARRAYH!$C"&amp;($J11+181))</f>
        <v>0</v>
      </c>
      <c r="N11" s="10" t="str">
        <f aca="true">INDIRECT("ECSEARRAYH!$D"&amp;($J11+181))</f>
        <v>D18</v>
      </c>
      <c r="O11" s="10" t="n">
        <f aca="true">INDIRECT("ECSEARRAYH!$C"&amp;($J11+361))</f>
        <v>2</v>
      </c>
      <c r="P11" s="10" t="str">
        <f aca="true">INDIRECT("ECSEARRAYH!$D"&amp;($J11+361))</f>
        <v>R17</v>
      </c>
      <c r="Q11" s="10" t="n">
        <f aca="true">INDIRECT("ECSEARRAYH!$C"&amp;($J11+541))</f>
        <v>2</v>
      </c>
      <c r="R11" s="10" t="str">
        <f aca="true">INDIRECT("ECSEARRAYH!$D"&amp;($J11+541))</f>
        <v>D18</v>
      </c>
      <c r="T11" s="10" t="n">
        <f aca="true">INDIRECT("ECSEARRAYH!$F"&amp;($J11+1))</f>
        <v>0</v>
      </c>
      <c r="U11" s="10" t="n">
        <f aca="true">INDIRECT("ECSEARRAYH!$G"&amp;($J11+1))</f>
        <v>58</v>
      </c>
      <c r="V11" s="10" t="n">
        <f aca="true">INDIRECT("ECSEARRAYH!$F"&amp;($J11+181))</f>
        <v>0</v>
      </c>
      <c r="W11" s="10" t="n">
        <f aca="true">INDIRECT("ECSEARRAYH!$G"&amp;($J11+181))</f>
        <v>24</v>
      </c>
      <c r="X11" s="10" t="n">
        <f aca="true">INDIRECT("ECSEARRAYH!$F"&amp;($J11+361))</f>
        <v>4</v>
      </c>
      <c r="Y11" s="10" t="n">
        <f aca="true">INDIRECT("ECSEARRAYH!$G"&amp;($J11+361))</f>
        <v>58</v>
      </c>
      <c r="Z11" s="10" t="n">
        <f aca="true">INDIRECT("ECSEARRAYH!$F"&amp;($J11+541))</f>
        <v>4</v>
      </c>
      <c r="AA11" s="10" t="n">
        <f aca="true">INDIRECT("ECSEARRAYH!$G"&amp;($J11+541))</f>
        <v>24</v>
      </c>
    </row>
    <row r="12" customFormat="false" ht="24.45" hidden="false" customHeight="false" outlineLevel="0" collapsed="false">
      <c r="A12" s="10" t="n">
        <v>11</v>
      </c>
      <c r="B12" s="10" t="s">
        <v>380</v>
      </c>
      <c r="C12" s="10" t="n">
        <f aca="true">INDIRECT("BaseboardH!$C"&amp;($A12+1))</f>
        <v>1</v>
      </c>
      <c r="D12" s="10" t="n">
        <f aca="true">INDIRECT("BaseboardH!$D"&amp;($A12+1))</f>
        <v>2</v>
      </c>
      <c r="E12" s="10" t="n">
        <f aca="true">INDIRECT("BaseboardH!$E"&amp;($A12+1))</f>
        <v>15</v>
      </c>
      <c r="F12" s="10" t="str">
        <f aca="true">INDIRECT("FEB!$D"&amp;(40*($D12-1)+$E12+1))</f>
        <v>in48</v>
      </c>
      <c r="G12" s="10" t="n">
        <f aca="true">INDIRECT("FEB!$E"&amp;(40*($D12-1)+$E12+1))</f>
        <v>6</v>
      </c>
      <c r="H12" s="10" t="n">
        <f aca="true">INDIRECT("FEB!$F"&amp;(40*($D12-1)+$E12+1))</f>
        <v>7</v>
      </c>
      <c r="I12" s="10" t="n">
        <f aca="true">INDIRECT("FEB!$A"&amp;(40*($D12-1)+$E12+1))</f>
        <v>83</v>
      </c>
      <c r="J12" s="10" t="n">
        <f aca="true">INDIRECT("BackBoard!$C"&amp;(100*($C12-1)+$I12+1))</f>
        <v>139</v>
      </c>
      <c r="K12" s="10" t="n">
        <f aca="true">INDIRECT("ECSEARRAYH!$C"&amp;($J12+1))</f>
        <v>0</v>
      </c>
      <c r="L12" s="10" t="str">
        <f aca="true">INDIRECT("ECSEARRAYH!$D"&amp;($J12+1))</f>
        <v>P16</v>
      </c>
      <c r="M12" s="10" t="n">
        <f aca="true">INDIRECT("ECSEARRAYH!$C"&amp;($J12+181))</f>
        <v>0</v>
      </c>
      <c r="N12" s="10" t="str">
        <f aca="true">INDIRECT("ECSEARRAYH!$D"&amp;($J12+181))</f>
        <v>E18</v>
      </c>
      <c r="O12" s="10" t="n">
        <f aca="true">INDIRECT("ECSEARRAYH!$C"&amp;($J12+361))</f>
        <v>2</v>
      </c>
      <c r="P12" s="10" t="str">
        <f aca="true">INDIRECT("ECSEARRAYH!$D"&amp;($J12+361))</f>
        <v>P16</v>
      </c>
      <c r="Q12" s="10" t="n">
        <f aca="true">INDIRECT("ECSEARRAYH!$C"&amp;($J12+541))</f>
        <v>2</v>
      </c>
      <c r="R12" s="10" t="str">
        <f aca="true">INDIRECT("ECSEARRAYH!$D"&amp;($J12+541))</f>
        <v>E18</v>
      </c>
      <c r="T12" s="10" t="n">
        <f aca="true">INDIRECT("ECSEARRAYH!$F"&amp;($J12+1))</f>
        <v>0</v>
      </c>
      <c r="U12" s="10" t="n">
        <f aca="true">INDIRECT("ECSEARRAYH!$G"&amp;($J12+1))</f>
        <v>61</v>
      </c>
      <c r="V12" s="10" t="n">
        <f aca="true">INDIRECT("ECSEARRAYH!$F"&amp;($J12+181))</f>
        <v>0</v>
      </c>
      <c r="W12" s="10" t="n">
        <f aca="true">INDIRECT("ECSEARRAYH!$G"&amp;($J12+181))</f>
        <v>25</v>
      </c>
      <c r="X12" s="10" t="n">
        <f aca="true">INDIRECT("ECSEARRAYH!$F"&amp;($J12+361))</f>
        <v>4</v>
      </c>
      <c r="Y12" s="10" t="n">
        <f aca="true">INDIRECT("ECSEARRAYH!$G"&amp;($J12+361))</f>
        <v>61</v>
      </c>
      <c r="Z12" s="10" t="n">
        <f aca="true">INDIRECT("ECSEARRAYH!$F"&amp;($J12+541))</f>
        <v>4</v>
      </c>
      <c r="AA12" s="10" t="n">
        <f aca="true">INDIRECT("ECSEARRAYH!$G"&amp;($J12+541))</f>
        <v>25</v>
      </c>
    </row>
    <row r="13" customFormat="false" ht="24.45" hidden="false" customHeight="false" outlineLevel="0" collapsed="false">
      <c r="A13" s="10" t="n">
        <v>12</v>
      </c>
      <c r="B13" s="10" t="s">
        <v>380</v>
      </c>
      <c r="C13" s="10" t="n">
        <f aca="true">INDIRECT("BaseboardH!$C"&amp;($A13+1))</f>
        <v>1</v>
      </c>
      <c r="D13" s="10" t="n">
        <f aca="true">INDIRECT("BaseboardH!$D"&amp;($A13+1))</f>
        <v>2</v>
      </c>
      <c r="E13" s="10" t="n">
        <f aca="true">INDIRECT("BaseboardH!$E"&amp;($A13+1))</f>
        <v>13</v>
      </c>
      <c r="F13" s="10" t="str">
        <f aca="true">INDIRECT("FEB!$D"&amp;(40*($D13-1)+$E13+1))</f>
        <v>in50</v>
      </c>
      <c r="G13" s="10" t="n">
        <f aca="true">INDIRECT("FEB!$E"&amp;(40*($D13-1)+$E13+1))</f>
        <v>6</v>
      </c>
      <c r="H13" s="10" t="n">
        <f aca="true">INDIRECT("FEB!$F"&amp;(40*($D13-1)+$E13+1))</f>
        <v>6</v>
      </c>
      <c r="I13" s="10" t="n">
        <f aca="true">INDIRECT("FEB!$A"&amp;(40*($D13-1)+$E13+1))</f>
        <v>85</v>
      </c>
      <c r="J13" s="10" t="n">
        <f aca="true">INDIRECT("BackBoard!$C"&amp;(100*($C13-1)+$I13+1))</f>
        <v>145</v>
      </c>
      <c r="K13" s="10" t="n">
        <f aca="true">INDIRECT("ECSEARRAYH!$C"&amp;($J13+1))</f>
        <v>0</v>
      </c>
      <c r="L13" s="10" t="str">
        <f aca="true">INDIRECT("ECSEARRAYH!$D"&amp;($J13+1))</f>
        <v>N16</v>
      </c>
      <c r="M13" s="10" t="n">
        <f aca="true">INDIRECT("ECSEARRAYH!$C"&amp;($J13+181))</f>
        <v>0</v>
      </c>
      <c r="N13" s="10" t="str">
        <f aca="true">INDIRECT("ECSEARRAYH!$D"&amp;($J13+181))</f>
        <v>F18</v>
      </c>
      <c r="O13" s="10" t="n">
        <f aca="true">INDIRECT("ECSEARRAYH!$C"&amp;($J13+361))</f>
        <v>2</v>
      </c>
      <c r="P13" s="10" t="str">
        <f aca="true">INDIRECT("ECSEARRAYH!$D"&amp;($J13+361))</f>
        <v>N16</v>
      </c>
      <c r="Q13" s="10" t="n">
        <f aca="true">INDIRECT("ECSEARRAYH!$C"&amp;($J13+541))</f>
        <v>2</v>
      </c>
      <c r="R13" s="10" t="str">
        <f aca="true">INDIRECT("ECSEARRAYH!$D"&amp;($J13+541))</f>
        <v>F18</v>
      </c>
      <c r="T13" s="10" t="n">
        <f aca="true">INDIRECT("ECSEARRAYH!$F"&amp;($J13+1))</f>
        <v>1</v>
      </c>
      <c r="U13" s="10" t="n">
        <f aca="true">INDIRECT("ECSEARRAYH!$G"&amp;($J13+1))</f>
        <v>14</v>
      </c>
      <c r="V13" s="10" t="n">
        <f aca="true">INDIRECT("ECSEARRAYH!$F"&amp;($J13+181))</f>
        <v>0</v>
      </c>
      <c r="W13" s="10" t="n">
        <f aca="true">INDIRECT("ECSEARRAYH!$G"&amp;($J13+181))</f>
        <v>28</v>
      </c>
      <c r="X13" s="10" t="n">
        <f aca="true">INDIRECT("ECSEARRAYH!$F"&amp;($J13+361))</f>
        <v>5</v>
      </c>
      <c r="Y13" s="10" t="n">
        <f aca="true">INDIRECT("ECSEARRAYH!$G"&amp;($J13+361))</f>
        <v>14</v>
      </c>
      <c r="Z13" s="10" t="n">
        <f aca="true">INDIRECT("ECSEARRAYH!$F"&amp;($J13+541))</f>
        <v>4</v>
      </c>
      <c r="AA13" s="10" t="n">
        <f aca="true">INDIRECT("ECSEARRAYH!$G"&amp;($J13+541))</f>
        <v>28</v>
      </c>
    </row>
    <row r="14" customFormat="false" ht="24.45" hidden="false" customHeight="false" outlineLevel="0" collapsed="false">
      <c r="A14" s="10" t="n">
        <v>13</v>
      </c>
      <c r="B14" s="10" t="s">
        <v>380</v>
      </c>
      <c r="C14" s="10" t="n">
        <f aca="true">INDIRECT("BaseboardH!$C"&amp;($A14+1))</f>
        <v>2</v>
      </c>
      <c r="D14" s="10" t="n">
        <f aca="true">INDIRECT("BaseboardH!$D"&amp;($A14+1))</f>
        <v>2</v>
      </c>
      <c r="E14" s="10" t="n">
        <f aca="true">INDIRECT("BaseboardH!$E"&amp;($A14+1))</f>
        <v>14</v>
      </c>
      <c r="F14" s="10" t="str">
        <f aca="true">INDIRECT("FEB!$D"&amp;(40*($D14-1)+$E14+1))</f>
        <v>in51</v>
      </c>
      <c r="G14" s="10" t="n">
        <f aca="true">INDIRECT("FEB!$E"&amp;(40*($D14-1)+$E14+1))</f>
        <v>7</v>
      </c>
      <c r="H14" s="10" t="n">
        <f aca="true">INDIRECT("FEB!$F"&amp;(40*($D14-1)+$E14+1))</f>
        <v>1</v>
      </c>
      <c r="I14" s="10" t="n">
        <f aca="true">INDIRECT("FEB!$A"&amp;(40*($D14-1)+$E14+1))</f>
        <v>86</v>
      </c>
      <c r="J14" s="10" t="n">
        <f aca="true">INDIRECT("BackBoard!$C"&amp;(100*($C14-1)+$I14+1))</f>
        <v>150</v>
      </c>
      <c r="K14" s="10" t="n">
        <f aca="true">INDIRECT("ECSEARRAYH!$C"&amp;($J14+1))</f>
        <v>0</v>
      </c>
      <c r="L14" s="10" t="str">
        <f aca="true">INDIRECT("ECSEARRAYH!$D"&amp;($J14+1))</f>
        <v>R26</v>
      </c>
      <c r="M14" s="10" t="n">
        <f aca="true">INDIRECT("ECSEARRAYH!$C"&amp;($J14+181))</f>
        <v>0</v>
      </c>
      <c r="N14" s="10" t="str">
        <f aca="true">INDIRECT("ECSEARRAYH!$D"&amp;($J14+181))</f>
        <v>A20</v>
      </c>
      <c r="O14" s="10" t="n">
        <f aca="true">INDIRECT("ECSEARRAYH!$C"&amp;($J14+361))</f>
        <v>2</v>
      </c>
      <c r="P14" s="10" t="str">
        <f aca="true">INDIRECT("ECSEARRAYH!$D"&amp;($J14+361))</f>
        <v>R26</v>
      </c>
      <c r="Q14" s="10" t="n">
        <f aca="true">INDIRECT("ECSEARRAYH!$C"&amp;($J14+541))</f>
        <v>2</v>
      </c>
      <c r="R14" s="10" t="str">
        <f aca="true">INDIRECT("ECSEARRAYH!$D"&amp;($J14+541))</f>
        <v>A20</v>
      </c>
      <c r="T14" s="10" t="n">
        <f aca="true">INDIRECT("ECSEARRAYH!$F"&amp;($J14+1))</f>
        <v>1</v>
      </c>
      <c r="U14" s="10" t="n">
        <f aca="true">INDIRECT("ECSEARRAYH!$G"&amp;($J14+1))</f>
        <v>11</v>
      </c>
      <c r="V14" s="10" t="n">
        <f aca="true">INDIRECT("ECSEARRAYH!$F"&amp;($J14+181))</f>
        <v>1</v>
      </c>
      <c r="W14" s="10" t="n">
        <f aca="true">INDIRECT("ECSEARRAYH!$G"&amp;($J14+181))</f>
        <v>33</v>
      </c>
      <c r="X14" s="10" t="n">
        <f aca="true">INDIRECT("ECSEARRAYH!$F"&amp;($J14+361))</f>
        <v>5</v>
      </c>
      <c r="Y14" s="10" t="n">
        <f aca="true">INDIRECT("ECSEARRAYH!$G"&amp;($J14+361))</f>
        <v>11</v>
      </c>
      <c r="Z14" s="10" t="n">
        <f aca="true">INDIRECT("ECSEARRAYH!$F"&amp;($J14+541))</f>
        <v>5</v>
      </c>
      <c r="AA14" s="10" t="n">
        <f aca="true">INDIRECT("ECSEARRAYH!$G"&amp;($J14+541))</f>
        <v>33</v>
      </c>
    </row>
    <row r="15" customFormat="false" ht="24.45" hidden="false" customHeight="false" outlineLevel="0" collapsed="false">
      <c r="A15" s="10" t="n">
        <v>14</v>
      </c>
      <c r="B15" s="10" t="s">
        <v>380</v>
      </c>
      <c r="C15" s="10" t="n">
        <f aca="true">INDIRECT("BaseboardH!$C"&amp;($A15+1))</f>
        <v>2</v>
      </c>
      <c r="D15" s="10" t="n">
        <f aca="true">INDIRECT("BaseboardH!$D"&amp;($A15+1))</f>
        <v>2</v>
      </c>
      <c r="E15" s="10" t="n">
        <f aca="true">INDIRECT("BaseboardH!$E"&amp;($A15+1))</f>
        <v>16</v>
      </c>
      <c r="F15" s="10" t="str">
        <f aca="true">INDIRECT("FEB!$D"&amp;(40*($D15-1)+$E15+1))</f>
        <v>in49</v>
      </c>
      <c r="G15" s="10" t="n">
        <f aca="true">INDIRECT("FEB!$E"&amp;(40*($D15-1)+$E15+1))</f>
        <v>7</v>
      </c>
      <c r="H15" s="10" t="n">
        <f aca="true">INDIRECT("FEB!$F"&amp;(40*($D15-1)+$E15+1))</f>
        <v>0</v>
      </c>
      <c r="I15" s="10" t="n">
        <f aca="true">INDIRECT("FEB!$A"&amp;(40*($D15-1)+$E15+1))</f>
        <v>84</v>
      </c>
      <c r="J15" s="10" t="n">
        <f aca="true">INDIRECT("BackBoard!$C"&amp;(100*($C15-1)+$I15+1))</f>
        <v>144</v>
      </c>
      <c r="K15" s="10" t="n">
        <f aca="true">INDIRECT("ECSEARRAYH!$C"&amp;($J15+1))</f>
        <v>0</v>
      </c>
      <c r="L15" s="10" t="str">
        <f aca="true">INDIRECT("ECSEARRAYH!$D"&amp;($J15+1))</f>
        <v>P25</v>
      </c>
      <c r="M15" s="10" t="n">
        <f aca="true">INDIRECT("ECSEARRAYH!$C"&amp;($J15+181))</f>
        <v>0</v>
      </c>
      <c r="N15" s="10" t="str">
        <f aca="true">INDIRECT("ECSEARRAYH!$D"&amp;($J15+181))</f>
        <v>B19</v>
      </c>
      <c r="O15" s="10" t="n">
        <f aca="true">INDIRECT("ECSEARRAYH!$C"&amp;($J15+361))</f>
        <v>2</v>
      </c>
      <c r="P15" s="10" t="str">
        <f aca="true">INDIRECT("ECSEARRAYH!$D"&amp;($J15+361))</f>
        <v>P25</v>
      </c>
      <c r="Q15" s="10" t="n">
        <f aca="true">INDIRECT("ECSEARRAYH!$C"&amp;($J15+541))</f>
        <v>2</v>
      </c>
      <c r="R15" s="10" t="str">
        <f aca="true">INDIRECT("ECSEARRAYH!$D"&amp;($J15+541))</f>
        <v>B19</v>
      </c>
      <c r="T15" s="10" t="n">
        <f aca="true">INDIRECT("ECSEARRAYH!$F"&amp;($J15+1))</f>
        <v>1</v>
      </c>
      <c r="U15" s="10" t="n">
        <f aca="true">INDIRECT("ECSEARRAYH!$G"&amp;($J15+1))</f>
        <v>2</v>
      </c>
      <c r="V15" s="10" t="n">
        <f aca="true">INDIRECT("ECSEARRAYH!$F"&amp;($J15+181))</f>
        <v>0</v>
      </c>
      <c r="W15" s="10" t="n">
        <f aca="true">INDIRECT("ECSEARRAYH!$G"&amp;($J15+181))</f>
        <v>42</v>
      </c>
      <c r="X15" s="10" t="n">
        <f aca="true">INDIRECT("ECSEARRAYH!$F"&amp;($J15+361))</f>
        <v>5</v>
      </c>
      <c r="Y15" s="10" t="n">
        <f aca="true">INDIRECT("ECSEARRAYH!$G"&amp;($J15+361))</f>
        <v>2</v>
      </c>
      <c r="Z15" s="10" t="n">
        <f aca="true">INDIRECT("ECSEARRAYH!$F"&amp;($J15+541))</f>
        <v>4</v>
      </c>
      <c r="AA15" s="10" t="n">
        <f aca="true">INDIRECT("ECSEARRAYH!$G"&amp;($J15+541))</f>
        <v>42</v>
      </c>
    </row>
    <row r="16" customFormat="false" ht="24.45" hidden="false" customHeight="false" outlineLevel="0" collapsed="false">
      <c r="A16" s="10" t="n">
        <v>15</v>
      </c>
      <c r="B16" s="10" t="s">
        <v>380</v>
      </c>
      <c r="C16" s="10" t="n">
        <f aca="true">INDIRECT("BaseboardH!$C"&amp;($A16+1))</f>
        <v>2</v>
      </c>
      <c r="D16" s="10" t="n">
        <f aca="true">INDIRECT("BaseboardH!$D"&amp;($A16+1))</f>
        <v>2</v>
      </c>
      <c r="E16" s="10" t="n">
        <f aca="true">INDIRECT("BaseboardH!$E"&amp;($A16+1))</f>
        <v>15</v>
      </c>
      <c r="F16" s="10" t="str">
        <f aca="true">INDIRECT("FEB!$D"&amp;(40*($D16-1)+$E16+1))</f>
        <v>in48</v>
      </c>
      <c r="G16" s="10" t="n">
        <f aca="true">INDIRECT("FEB!$E"&amp;(40*($D16-1)+$E16+1))</f>
        <v>6</v>
      </c>
      <c r="H16" s="10" t="n">
        <f aca="true">INDIRECT("FEB!$F"&amp;(40*($D16-1)+$E16+1))</f>
        <v>7</v>
      </c>
      <c r="I16" s="10" t="n">
        <f aca="true">INDIRECT("FEB!$A"&amp;(40*($D16-1)+$E16+1))</f>
        <v>83</v>
      </c>
      <c r="J16" s="10" t="n">
        <f aca="true">INDIRECT("BackBoard!$C"&amp;(100*($C16-1)+$I16+1))</f>
        <v>143</v>
      </c>
      <c r="K16" s="10" t="n">
        <f aca="true">INDIRECT("ECSEARRAYH!$C"&amp;($J16+1))</f>
        <v>0</v>
      </c>
      <c r="L16" s="10" t="str">
        <f aca="true">INDIRECT("ECSEARRAYH!$D"&amp;($J16+1))</f>
        <v>P24</v>
      </c>
      <c r="M16" s="10" t="n">
        <f aca="true">INDIRECT("ECSEARRAYH!$C"&amp;($J16+181))</f>
        <v>0</v>
      </c>
      <c r="N16" s="10" t="str">
        <f aca="true">INDIRECT("ECSEARRAYH!$D"&amp;($J16+181))</f>
        <v>C19</v>
      </c>
      <c r="O16" s="10" t="n">
        <f aca="true">INDIRECT("ECSEARRAYH!$C"&amp;($J16+361))</f>
        <v>2</v>
      </c>
      <c r="P16" s="10" t="str">
        <f aca="true">INDIRECT("ECSEARRAYH!$D"&amp;($J16+361))</f>
        <v>P24</v>
      </c>
      <c r="Q16" s="10" t="n">
        <f aca="true">INDIRECT("ECSEARRAYH!$C"&amp;($J16+541))</f>
        <v>2</v>
      </c>
      <c r="R16" s="10" t="str">
        <f aca="true">INDIRECT("ECSEARRAYH!$D"&amp;($J16+541))</f>
        <v>C19</v>
      </c>
      <c r="T16" s="10" t="n">
        <f aca="true">INDIRECT("ECSEARRAYH!$F"&amp;($J16+1))</f>
        <v>1</v>
      </c>
      <c r="U16" s="10" t="n">
        <f aca="true">INDIRECT("ECSEARRAYH!$G"&amp;($J16+1))</f>
        <v>7</v>
      </c>
      <c r="V16" s="10" t="n">
        <f aca="true">INDIRECT("ECSEARRAYH!$F"&amp;($J16+181))</f>
        <v>0</v>
      </c>
      <c r="W16" s="10" t="n">
        <f aca="true">INDIRECT("ECSEARRAYH!$G"&amp;($J16+181))</f>
        <v>43</v>
      </c>
      <c r="X16" s="10" t="n">
        <f aca="true">INDIRECT("ECSEARRAYH!$F"&amp;($J16+361))</f>
        <v>5</v>
      </c>
      <c r="Y16" s="10" t="n">
        <f aca="true">INDIRECT("ECSEARRAYH!$G"&amp;($J16+361))</f>
        <v>7</v>
      </c>
      <c r="Z16" s="10" t="n">
        <f aca="true">INDIRECT("ECSEARRAYH!$F"&amp;($J16+541))</f>
        <v>4</v>
      </c>
      <c r="AA16" s="10" t="n">
        <f aca="true">INDIRECT("ECSEARRAYH!$G"&amp;($J16+541))</f>
        <v>43</v>
      </c>
    </row>
    <row r="17" customFormat="false" ht="24.45" hidden="false" customHeight="false" outlineLevel="0" collapsed="false">
      <c r="A17" s="10" t="n">
        <v>16</v>
      </c>
      <c r="B17" s="10" t="s">
        <v>380</v>
      </c>
      <c r="C17" s="10" t="n">
        <f aca="true">INDIRECT("BaseboardH!$C"&amp;($A17+1))</f>
        <v>2</v>
      </c>
      <c r="D17" s="10" t="n">
        <f aca="true">INDIRECT("BaseboardH!$D"&amp;($A17+1))</f>
        <v>2</v>
      </c>
      <c r="E17" s="10" t="n">
        <f aca="true">INDIRECT("BaseboardH!$E"&amp;($A17+1))</f>
        <v>13</v>
      </c>
      <c r="F17" s="10" t="str">
        <f aca="true">INDIRECT("FEB!$D"&amp;(40*($D17-1)+$E17+1))</f>
        <v>in50</v>
      </c>
      <c r="G17" s="10" t="n">
        <f aca="true">INDIRECT("FEB!$E"&amp;(40*($D17-1)+$E17+1))</f>
        <v>6</v>
      </c>
      <c r="H17" s="10" t="n">
        <f aca="true">INDIRECT("FEB!$F"&amp;(40*($D17-1)+$E17+1))</f>
        <v>6</v>
      </c>
      <c r="I17" s="10" t="n">
        <f aca="true">INDIRECT("FEB!$A"&amp;(40*($D17-1)+$E17+1))</f>
        <v>85</v>
      </c>
      <c r="J17" s="10" t="n">
        <f aca="true">INDIRECT("BackBoard!$C"&amp;(100*($C17-1)+$I17+1))</f>
        <v>149</v>
      </c>
      <c r="K17" s="10" t="n">
        <f aca="true">INDIRECT("ECSEARRAYH!$C"&amp;($J17+1))</f>
        <v>0</v>
      </c>
      <c r="L17" s="10" t="str">
        <f aca="true">INDIRECT("ECSEARRAYH!$D"&amp;($J17+1))</f>
        <v>R25</v>
      </c>
      <c r="M17" s="10" t="n">
        <f aca="true">INDIRECT("ECSEARRAYH!$C"&amp;($J17+181))</f>
        <v>0</v>
      </c>
      <c r="N17" s="10" t="str">
        <f aca="true">INDIRECT("ECSEARRAYH!$D"&amp;($J17+181))</f>
        <v>B20</v>
      </c>
      <c r="O17" s="10" t="n">
        <f aca="true">INDIRECT("ECSEARRAYH!$C"&amp;($J17+361))</f>
        <v>2</v>
      </c>
      <c r="P17" s="10" t="str">
        <f aca="true">INDIRECT("ECSEARRAYH!$D"&amp;($J17+361))</f>
        <v>R25</v>
      </c>
      <c r="Q17" s="10" t="n">
        <f aca="true">INDIRECT("ECSEARRAYH!$C"&amp;($J17+541))</f>
        <v>2</v>
      </c>
      <c r="R17" s="10" t="str">
        <f aca="true">INDIRECT("ECSEARRAYH!$D"&amp;($J17+541))</f>
        <v>B20</v>
      </c>
      <c r="T17" s="10" t="n">
        <f aca="true">INDIRECT("ECSEARRAYH!$F"&amp;($J17+1))</f>
        <v>1</v>
      </c>
      <c r="U17" s="10" t="n">
        <f aca="true">INDIRECT("ECSEARRAYH!$G"&amp;($J17+1))</f>
        <v>3</v>
      </c>
      <c r="V17" s="10" t="n">
        <f aca="true">INDIRECT("ECSEARRAYH!$F"&amp;($J17+181))</f>
        <v>1</v>
      </c>
      <c r="W17" s="10" t="n">
        <f aca="true">INDIRECT("ECSEARRAYH!$G"&amp;($J17+181))</f>
        <v>34</v>
      </c>
      <c r="X17" s="10" t="n">
        <f aca="true">INDIRECT("ECSEARRAYH!$F"&amp;($J17+361))</f>
        <v>5</v>
      </c>
      <c r="Y17" s="10" t="n">
        <f aca="true">INDIRECT("ECSEARRAYH!$G"&amp;($J17+361))</f>
        <v>3</v>
      </c>
      <c r="Z17" s="10" t="n">
        <f aca="true">INDIRECT("ECSEARRAYH!$F"&amp;($J17+541))</f>
        <v>5</v>
      </c>
      <c r="AA17" s="10" t="n">
        <f aca="true">INDIRECT("ECSEARRAYH!$G"&amp;($J17+541))</f>
        <v>34</v>
      </c>
    </row>
    <row r="18" customFormat="false" ht="24.45" hidden="false" customHeight="false" outlineLevel="0" collapsed="false">
      <c r="A18" s="10" t="n">
        <v>17</v>
      </c>
      <c r="B18" s="10" t="s">
        <v>380</v>
      </c>
      <c r="C18" s="10" t="n">
        <f aca="true">INDIRECT("BaseboardH!$C"&amp;($A18+1))</f>
        <v>1</v>
      </c>
      <c r="D18" s="10" t="n">
        <f aca="true">INDIRECT("BaseboardH!$D"&amp;($A18+1))</f>
        <v>2</v>
      </c>
      <c r="E18" s="10" t="n">
        <f aca="true">INDIRECT("BaseboardH!$E"&amp;($A18+1))</f>
        <v>28</v>
      </c>
      <c r="F18" s="10" t="str">
        <f aca="true">INDIRECT("FEB!$D"&amp;(40*($D18-1)+$E18+1))</f>
        <v>in45</v>
      </c>
      <c r="G18" s="10" t="n">
        <f aca="true">INDIRECT("FEB!$E"&amp;(40*($D18-1)+$E18+1))</f>
        <v>5</v>
      </c>
      <c r="H18" s="10" t="n">
        <f aca="true">INDIRECT("FEB!$F"&amp;(40*($D18-1)+$E18+1))</f>
        <v>6</v>
      </c>
      <c r="I18" s="10" t="n">
        <f aca="true">INDIRECT("FEB!$A"&amp;(40*($D18-1)+$E18+1))</f>
        <v>80</v>
      </c>
      <c r="J18" s="10" t="n">
        <f aca="true">INDIRECT("BackBoard!$C"&amp;(100*($C18-1)+$I18+1))</f>
        <v>128</v>
      </c>
      <c r="K18" s="10" t="n">
        <f aca="true">INDIRECT("ECSEARRAYH!$C"&amp;($J18+1))</f>
        <v>0</v>
      </c>
      <c r="L18" s="10" t="str">
        <f aca="true">INDIRECT("ECSEARRAYH!$D"&amp;($J18+1))</f>
        <v>R18</v>
      </c>
      <c r="M18" s="10" t="n">
        <f aca="true">INDIRECT("ECSEARRAYH!$C"&amp;($J18+181))</f>
        <v>0</v>
      </c>
      <c r="N18" s="10" t="str">
        <f aca="true">INDIRECT("ECSEARRAYH!$D"&amp;($J18+181))</f>
        <v>E17</v>
      </c>
      <c r="O18" s="10" t="n">
        <f aca="true">INDIRECT("ECSEARRAYH!$C"&amp;($J18+361))</f>
        <v>2</v>
      </c>
      <c r="P18" s="10" t="str">
        <f aca="true">INDIRECT("ECSEARRAYH!$D"&amp;($J18+361))</f>
        <v>R18</v>
      </c>
      <c r="Q18" s="10" t="n">
        <f aca="true">INDIRECT("ECSEARRAYH!$C"&amp;($J18+541))</f>
        <v>2</v>
      </c>
      <c r="R18" s="10" t="str">
        <f aca="true">INDIRECT("ECSEARRAYH!$D"&amp;($J18+541))</f>
        <v>E17</v>
      </c>
      <c r="T18" s="10" t="n">
        <f aca="true">INDIRECT("ECSEARRAYH!$F"&amp;($J18+1))</f>
        <v>0</v>
      </c>
      <c r="U18" s="10" t="n">
        <f aca="true">INDIRECT("ECSEARRAYH!$G"&amp;($J18+1))</f>
        <v>53</v>
      </c>
      <c r="V18" s="10" t="n">
        <f aca="true">INDIRECT("ECSEARRAYH!$F"&amp;($J18+181))</f>
        <v>0</v>
      </c>
      <c r="W18" s="10" t="n">
        <f aca="true">INDIRECT("ECSEARRAYH!$G"&amp;($J18+181))</f>
        <v>26</v>
      </c>
      <c r="X18" s="10" t="n">
        <f aca="true">INDIRECT("ECSEARRAYH!$F"&amp;($J18+361))</f>
        <v>4</v>
      </c>
      <c r="Y18" s="10" t="n">
        <f aca="true">INDIRECT("ECSEARRAYH!$G"&amp;($J18+361))</f>
        <v>53</v>
      </c>
      <c r="Z18" s="10" t="n">
        <f aca="true">INDIRECT("ECSEARRAYH!$F"&amp;($J18+541))</f>
        <v>4</v>
      </c>
      <c r="AA18" s="10" t="n">
        <f aca="true">INDIRECT("ECSEARRAYH!$G"&amp;($J18+541))</f>
        <v>26</v>
      </c>
    </row>
    <row r="19" customFormat="false" ht="24.45" hidden="false" customHeight="false" outlineLevel="0" collapsed="false">
      <c r="A19" s="10" t="n">
        <v>18</v>
      </c>
      <c r="B19" s="10" t="s">
        <v>380</v>
      </c>
      <c r="C19" s="10" t="n">
        <f aca="true">INDIRECT("BaseboardH!$C"&amp;($A19+1))</f>
        <v>1</v>
      </c>
      <c r="D19" s="10" t="n">
        <f aca="true">INDIRECT("BaseboardH!$D"&amp;($A19+1))</f>
        <v>2</v>
      </c>
      <c r="E19" s="10" t="n">
        <f aca="true">INDIRECT("BaseboardH!$E"&amp;($A19+1))</f>
        <v>32</v>
      </c>
      <c r="F19" s="10" t="str">
        <f aca="true">INDIRECT("FEB!$D"&amp;(40*($D19-1)+$E19+1))</f>
        <v>in41</v>
      </c>
      <c r="G19" s="10" t="n">
        <f aca="true">INDIRECT("FEB!$E"&amp;(40*($D19-1)+$E19+1))</f>
        <v>5</v>
      </c>
      <c r="H19" s="10" t="n">
        <f aca="true">INDIRECT("FEB!$F"&amp;(40*($D19-1)+$E19+1))</f>
        <v>4</v>
      </c>
      <c r="I19" s="10" t="n">
        <f aca="true">INDIRECT("FEB!$A"&amp;(40*($D19-1)+$E19+1))</f>
        <v>76</v>
      </c>
      <c r="J19" s="10" t="n">
        <f aca="true">INDIRECT("BackBoard!$C"&amp;(100*($C19-1)+$I19+1))</f>
        <v>116</v>
      </c>
      <c r="K19" s="10" t="n">
        <f aca="true">INDIRECT("ECSEARRAYH!$C"&amp;($J19+1))</f>
        <v>0</v>
      </c>
      <c r="L19" s="10" t="str">
        <f aca="true">INDIRECT("ECSEARRAYH!$D"&amp;($J19+1))</f>
        <v>P19</v>
      </c>
      <c r="M19" s="10" t="n">
        <f aca="true">INDIRECT("ECSEARRAYH!$C"&amp;($J19+181))</f>
        <v>0</v>
      </c>
      <c r="N19" s="10" t="str">
        <f aca="true">INDIRECT("ECSEARRAYH!$D"&amp;($J19+181))</f>
        <v>F15</v>
      </c>
      <c r="O19" s="10" t="n">
        <f aca="true">INDIRECT("ECSEARRAYH!$C"&amp;($J19+361))</f>
        <v>2</v>
      </c>
      <c r="P19" s="10" t="str">
        <f aca="true">INDIRECT("ECSEARRAYH!$D"&amp;($J19+361))</f>
        <v>P19</v>
      </c>
      <c r="Q19" s="10" t="n">
        <f aca="true">INDIRECT("ECSEARRAYH!$C"&amp;($J19+541))</f>
        <v>2</v>
      </c>
      <c r="R19" s="10" t="str">
        <f aca="true">INDIRECT("ECSEARRAYH!$D"&amp;($J19+541))</f>
        <v>F15</v>
      </c>
      <c r="T19" s="10" t="n">
        <f aca="true">INDIRECT("ECSEARRAYH!$F"&amp;($J19+1))</f>
        <v>0</v>
      </c>
      <c r="U19" s="10" t="n">
        <f aca="true">INDIRECT("ECSEARRAYH!$G"&amp;($J19+1))</f>
        <v>83</v>
      </c>
      <c r="V19" s="10" t="n">
        <f aca="true">INDIRECT("ECSEARRAYH!$F"&amp;($J19+181))</f>
        <v>0</v>
      </c>
      <c r="W19" s="10" t="n">
        <f aca="true">INDIRECT("ECSEARRAYH!$G"&amp;($J19+181))</f>
        <v>34</v>
      </c>
      <c r="X19" s="10" t="n">
        <f aca="true">INDIRECT("ECSEARRAYH!$F"&amp;($J19+361))</f>
        <v>4</v>
      </c>
      <c r="Y19" s="10" t="n">
        <f aca="true">INDIRECT("ECSEARRAYH!$G"&amp;($J19+361))</f>
        <v>83</v>
      </c>
      <c r="Z19" s="10" t="n">
        <f aca="true">INDIRECT("ECSEARRAYH!$F"&amp;($J19+541))</f>
        <v>4</v>
      </c>
      <c r="AA19" s="10" t="n">
        <f aca="true">INDIRECT("ECSEARRAYH!$G"&amp;($J19+541))</f>
        <v>34</v>
      </c>
    </row>
    <row r="20" customFormat="false" ht="24.45" hidden="false" customHeight="false" outlineLevel="0" collapsed="false">
      <c r="A20" s="10" t="n">
        <v>19</v>
      </c>
      <c r="B20" s="10" t="s">
        <v>380</v>
      </c>
      <c r="C20" s="10" t="n">
        <f aca="true">INDIRECT("BaseboardH!$C"&amp;($A20+1))</f>
        <v>1</v>
      </c>
      <c r="D20" s="10" t="n">
        <f aca="true">INDIRECT("BaseboardH!$D"&amp;($A20+1))</f>
        <v>2</v>
      </c>
      <c r="E20" s="10" t="n">
        <f aca="true">INDIRECT("BaseboardH!$E"&amp;($A20+1))</f>
        <v>31</v>
      </c>
      <c r="F20" s="10" t="str">
        <f aca="true">INDIRECT("FEB!$D"&amp;(40*($D20-1)+$E20+1))</f>
        <v>in40</v>
      </c>
      <c r="G20" s="10" t="n">
        <f aca="true">INDIRECT("FEB!$E"&amp;(40*($D20-1)+$E20+1))</f>
        <v>4</v>
      </c>
      <c r="H20" s="10" t="n">
        <f aca="true">INDIRECT("FEB!$F"&amp;(40*($D20-1)+$E20+1))</f>
        <v>3</v>
      </c>
      <c r="I20" s="10" t="n">
        <f aca="true">INDIRECT("FEB!$A"&amp;(40*($D20-1)+$E20+1))</f>
        <v>75</v>
      </c>
      <c r="J20" s="10" t="n">
        <f aca="true">INDIRECT("BackBoard!$C"&amp;(100*($C20-1)+$I20+1))</f>
        <v>115</v>
      </c>
      <c r="K20" s="10" t="n">
        <f aca="true">INDIRECT("ECSEARRAYH!$C"&amp;($J20+1))</f>
        <v>0</v>
      </c>
      <c r="L20" s="10" t="str">
        <f aca="true">INDIRECT("ECSEARRAYH!$D"&amp;($J20+1))</f>
        <v>P18</v>
      </c>
      <c r="M20" s="10" t="n">
        <f aca="true">INDIRECT("ECSEARRAYH!$C"&amp;($J20+181))</f>
        <v>0</v>
      </c>
      <c r="N20" s="10" t="str">
        <f aca="true">INDIRECT("ECSEARRAYH!$D"&amp;($J20+181))</f>
        <v>E16</v>
      </c>
      <c r="O20" s="10" t="n">
        <f aca="true">INDIRECT("ECSEARRAYH!$C"&amp;($J20+361))</f>
        <v>2</v>
      </c>
      <c r="P20" s="10" t="str">
        <f aca="true">INDIRECT("ECSEARRAYH!$D"&amp;($J20+361))</f>
        <v>P18</v>
      </c>
      <c r="Q20" s="10" t="n">
        <f aca="true">INDIRECT("ECSEARRAYH!$C"&amp;($J20+541))</f>
        <v>2</v>
      </c>
      <c r="R20" s="10" t="str">
        <f aca="true">INDIRECT("ECSEARRAYH!$D"&amp;($J20+541))</f>
        <v>E16</v>
      </c>
      <c r="T20" s="10" t="n">
        <f aca="true">INDIRECT("ECSEARRAYH!$F"&amp;($J20+1))</f>
        <v>0</v>
      </c>
      <c r="U20" s="10" t="n">
        <f aca="true">INDIRECT("ECSEARRAYH!$G"&amp;($J20+1))</f>
        <v>52</v>
      </c>
      <c r="V20" s="10" t="n">
        <f aca="true">INDIRECT("ECSEARRAYH!$F"&amp;($J20+181))</f>
        <v>0</v>
      </c>
      <c r="W20" s="10" t="n">
        <f aca="true">INDIRECT("ECSEARRAYH!$G"&amp;($J20+181))</f>
        <v>30</v>
      </c>
      <c r="X20" s="10" t="n">
        <f aca="true">INDIRECT("ECSEARRAYH!$F"&amp;($J20+361))</f>
        <v>4</v>
      </c>
      <c r="Y20" s="10" t="n">
        <f aca="true">INDIRECT("ECSEARRAYH!$G"&amp;($J20+361))</f>
        <v>52</v>
      </c>
      <c r="Z20" s="10" t="n">
        <f aca="true">INDIRECT("ECSEARRAYH!$F"&amp;($J20+541))</f>
        <v>4</v>
      </c>
      <c r="AA20" s="10" t="n">
        <f aca="true">INDIRECT("ECSEARRAYH!$G"&amp;($J20+541))</f>
        <v>30</v>
      </c>
    </row>
    <row r="21" customFormat="false" ht="24.45" hidden="false" customHeight="false" outlineLevel="0" collapsed="false">
      <c r="A21" s="10" t="n">
        <v>20</v>
      </c>
      <c r="B21" s="10" t="s">
        <v>380</v>
      </c>
      <c r="C21" s="10" t="n">
        <f aca="true">INDIRECT("BaseboardH!$C"&amp;($A21+1))</f>
        <v>1</v>
      </c>
      <c r="D21" s="10" t="n">
        <f aca="true">INDIRECT("BaseboardH!$D"&amp;($A21+1))</f>
        <v>2</v>
      </c>
      <c r="E21" s="10" t="n">
        <f aca="true">INDIRECT("BaseboardH!$E"&amp;($A21+1))</f>
        <v>27</v>
      </c>
      <c r="F21" s="10" t="str">
        <f aca="true">INDIRECT("FEB!$D"&amp;(40*($D21-1)+$E21+1))</f>
        <v>in44</v>
      </c>
      <c r="G21" s="10" t="n">
        <f aca="true">INDIRECT("FEB!$E"&amp;(40*($D21-1)+$E21+1))</f>
        <v>4</v>
      </c>
      <c r="H21" s="10" t="n">
        <f aca="true">INDIRECT("FEB!$F"&amp;(40*($D21-1)+$E21+1))</f>
        <v>1</v>
      </c>
      <c r="I21" s="10" t="n">
        <f aca="true">INDIRECT("FEB!$A"&amp;(40*($D21-1)+$E21+1))</f>
        <v>79</v>
      </c>
      <c r="J21" s="10" t="n">
        <f aca="true">INDIRECT("BackBoard!$C"&amp;(100*($C21-1)+$I21+1))</f>
        <v>127</v>
      </c>
      <c r="K21" s="10" t="n">
        <f aca="true">INDIRECT("ECSEARRAYH!$C"&amp;($J21+1))</f>
        <v>0</v>
      </c>
      <c r="L21" s="10" t="str">
        <f aca="true">INDIRECT("ECSEARRAYH!$D"&amp;($J21+1))</f>
        <v>N17</v>
      </c>
      <c r="M21" s="10" t="n">
        <f aca="true">INDIRECT("ECSEARRAYH!$C"&amp;($J21+181))</f>
        <v>0</v>
      </c>
      <c r="N21" s="10" t="str">
        <f aca="true">INDIRECT("ECSEARRAYH!$D"&amp;($J21+181))</f>
        <v>C18</v>
      </c>
      <c r="O21" s="10" t="n">
        <f aca="true">INDIRECT("ECSEARRAYH!$C"&amp;($J21+361))</f>
        <v>2</v>
      </c>
      <c r="P21" s="10" t="str">
        <f aca="true">INDIRECT("ECSEARRAYH!$D"&amp;($J21+361))</f>
        <v>N17</v>
      </c>
      <c r="Q21" s="10" t="n">
        <f aca="true">INDIRECT("ECSEARRAYH!$C"&amp;($J21+541))</f>
        <v>2</v>
      </c>
      <c r="R21" s="10" t="str">
        <f aca="true">INDIRECT("ECSEARRAYH!$D"&amp;($J21+541))</f>
        <v>C18</v>
      </c>
      <c r="T21" s="10" t="n">
        <f aca="true">INDIRECT("ECSEARRAYH!$F"&amp;($J21+1))</f>
        <v>0</v>
      </c>
      <c r="U21" s="10" t="n">
        <f aca="true">INDIRECT("ECSEARRAYH!$G"&amp;($J21+1))</f>
        <v>60</v>
      </c>
      <c r="V21" s="10" t="n">
        <f aca="true">INDIRECT("ECSEARRAYH!$F"&amp;($J21+181))</f>
        <v>0</v>
      </c>
      <c r="W21" s="10" t="n">
        <f aca="true">INDIRECT("ECSEARRAYH!$G"&amp;($J21+181))</f>
        <v>40</v>
      </c>
      <c r="X21" s="10" t="n">
        <f aca="true">INDIRECT("ECSEARRAYH!$F"&amp;($J21+361))</f>
        <v>4</v>
      </c>
      <c r="Y21" s="10" t="n">
        <f aca="true">INDIRECT("ECSEARRAYH!$G"&amp;($J21+361))</f>
        <v>60</v>
      </c>
      <c r="Z21" s="10" t="n">
        <f aca="true">INDIRECT("ECSEARRAYH!$F"&amp;($J21+541))</f>
        <v>4</v>
      </c>
      <c r="AA21" s="10" t="n">
        <f aca="true">INDIRECT("ECSEARRAYH!$G"&amp;($J21+541))</f>
        <v>40</v>
      </c>
    </row>
    <row r="22" customFormat="false" ht="24.45" hidden="false" customHeight="false" outlineLevel="0" collapsed="false">
      <c r="A22" s="10" t="n">
        <v>21</v>
      </c>
      <c r="B22" s="10" t="s">
        <v>380</v>
      </c>
      <c r="C22" s="10" t="n">
        <f aca="true">INDIRECT("BaseboardH!$C"&amp;($A22+1))</f>
        <v>2</v>
      </c>
      <c r="D22" s="10" t="n">
        <f aca="true">INDIRECT("BaseboardH!$D"&amp;($A22+1))</f>
        <v>2</v>
      </c>
      <c r="E22" s="10" t="n">
        <f aca="true">INDIRECT("BaseboardH!$E"&amp;($A22+1))</f>
        <v>28</v>
      </c>
      <c r="F22" s="10" t="str">
        <f aca="true">INDIRECT("FEB!$D"&amp;(40*($D22-1)+$E22+1))</f>
        <v>in45</v>
      </c>
      <c r="G22" s="10" t="n">
        <f aca="true">INDIRECT("FEB!$E"&amp;(40*($D22-1)+$E22+1))</f>
        <v>5</v>
      </c>
      <c r="H22" s="10" t="n">
        <f aca="true">INDIRECT("FEB!$F"&amp;(40*($D22-1)+$E22+1))</f>
        <v>6</v>
      </c>
      <c r="I22" s="10" t="n">
        <f aca="true">INDIRECT("FEB!$A"&amp;(40*($D22-1)+$E22+1))</f>
        <v>80</v>
      </c>
      <c r="J22" s="10" t="n">
        <f aca="true">INDIRECT("BackBoard!$C"&amp;(100*($C22-1)+$I22+1))</f>
        <v>132</v>
      </c>
      <c r="K22" s="10" t="n">
        <f aca="true">INDIRECT("ECSEARRAYH!$C"&amp;($J22+1))</f>
        <v>0</v>
      </c>
      <c r="L22" s="10" t="str">
        <f aca="true">INDIRECT("ECSEARRAYH!$D"&amp;($J22+1))</f>
        <v>N23</v>
      </c>
      <c r="M22" s="10" t="n">
        <f aca="true">INDIRECT("ECSEARRAYH!$C"&amp;($J22+181))</f>
        <v>0</v>
      </c>
      <c r="N22" s="10" t="str">
        <f aca="true">INDIRECT("ECSEARRAYH!$D"&amp;($J22+181))</f>
        <v>A18</v>
      </c>
      <c r="O22" s="10" t="n">
        <f aca="true">INDIRECT("ECSEARRAYH!$C"&amp;($J22+361))</f>
        <v>2</v>
      </c>
      <c r="P22" s="10" t="str">
        <f aca="true">INDIRECT("ECSEARRAYH!$D"&amp;($J22+361))</f>
        <v>N23</v>
      </c>
      <c r="Q22" s="10" t="n">
        <f aca="true">INDIRECT("ECSEARRAYH!$C"&amp;($J22+541))</f>
        <v>2</v>
      </c>
      <c r="R22" s="10" t="str">
        <f aca="true">INDIRECT("ECSEARRAYH!$D"&amp;($J22+541))</f>
        <v>A18</v>
      </c>
      <c r="T22" s="10" t="n">
        <f aca="true">INDIRECT("ECSEARRAYH!$F"&amp;($J22+1))</f>
        <v>0</v>
      </c>
      <c r="U22" s="10" t="n">
        <f aca="true">INDIRECT("ECSEARRAYH!$G"&amp;($J22+1))</f>
        <v>78</v>
      </c>
      <c r="V22" s="10" t="n">
        <f aca="true">INDIRECT("ECSEARRAYH!$F"&amp;($J22+181))</f>
        <v>0</v>
      </c>
      <c r="W22" s="10" t="n">
        <f aca="true">INDIRECT("ECSEARRAYH!$G"&amp;($J22+181))</f>
        <v>47</v>
      </c>
      <c r="X22" s="10" t="n">
        <f aca="true">INDIRECT("ECSEARRAYH!$F"&amp;($J22+361))</f>
        <v>4</v>
      </c>
      <c r="Y22" s="10" t="n">
        <f aca="true">INDIRECT("ECSEARRAYH!$G"&amp;($J22+361))</f>
        <v>78</v>
      </c>
      <c r="Z22" s="10" t="n">
        <f aca="true">INDIRECT("ECSEARRAYH!$F"&amp;($J22+541))</f>
        <v>4</v>
      </c>
      <c r="AA22" s="10" t="n">
        <f aca="true">INDIRECT("ECSEARRAYH!$G"&amp;($J22+541))</f>
        <v>47</v>
      </c>
    </row>
    <row r="23" customFormat="false" ht="24.45" hidden="false" customHeight="false" outlineLevel="0" collapsed="false">
      <c r="A23" s="10" t="n">
        <v>22</v>
      </c>
      <c r="B23" s="10" t="s">
        <v>380</v>
      </c>
      <c r="C23" s="10" t="n">
        <f aca="true">INDIRECT("BaseboardH!$C"&amp;($A23+1))</f>
        <v>2</v>
      </c>
      <c r="D23" s="10" t="n">
        <f aca="true">INDIRECT("BaseboardH!$D"&amp;($A23+1))</f>
        <v>2</v>
      </c>
      <c r="E23" s="10" t="n">
        <f aca="true">INDIRECT("BaseboardH!$E"&amp;($A23+1))</f>
        <v>32</v>
      </c>
      <c r="F23" s="10" t="str">
        <f aca="true">INDIRECT("FEB!$D"&amp;(40*($D23-1)+$E23+1))</f>
        <v>in41</v>
      </c>
      <c r="G23" s="10" t="n">
        <f aca="true">INDIRECT("FEB!$E"&amp;(40*($D23-1)+$E23+1))</f>
        <v>5</v>
      </c>
      <c r="H23" s="10" t="n">
        <f aca="true">INDIRECT("FEB!$F"&amp;(40*($D23-1)+$E23+1))</f>
        <v>4</v>
      </c>
      <c r="I23" s="10" t="n">
        <f aca="true">INDIRECT("FEB!$A"&amp;(40*($D23-1)+$E23+1))</f>
        <v>76</v>
      </c>
      <c r="J23" s="10" t="n">
        <f aca="true">INDIRECT("BackBoard!$C"&amp;(100*($C23-1)+$I23+1))</f>
        <v>120</v>
      </c>
      <c r="K23" s="10" t="n">
        <f aca="true">INDIRECT("ECSEARRAYH!$C"&amp;($J23+1))</f>
        <v>0</v>
      </c>
      <c r="L23" s="10" t="str">
        <f aca="true">INDIRECT("ECSEARRAYH!$D"&amp;($J23+1))</f>
        <v>N26</v>
      </c>
      <c r="M23" s="10" t="n">
        <f aca="true">INDIRECT("ECSEARRAYH!$C"&amp;($J23+181))</f>
        <v>0</v>
      </c>
      <c r="N23" s="10" t="str">
        <f aca="true">INDIRECT("ECSEARRAYH!$D"&amp;($J23+181))</f>
        <v>B17</v>
      </c>
      <c r="O23" s="10" t="n">
        <f aca="true">INDIRECT("ECSEARRAYH!$C"&amp;($J23+361))</f>
        <v>2</v>
      </c>
      <c r="P23" s="10" t="str">
        <f aca="true">INDIRECT("ECSEARRAYH!$D"&amp;($J23+361))</f>
        <v>N26</v>
      </c>
      <c r="Q23" s="10" t="n">
        <f aca="true">INDIRECT("ECSEARRAYH!$C"&amp;($J23+541))</f>
        <v>2</v>
      </c>
      <c r="R23" s="10" t="str">
        <f aca="true">INDIRECT("ECSEARRAYH!$D"&amp;($J23+541))</f>
        <v>B17</v>
      </c>
      <c r="T23" s="10" t="n">
        <f aca="true">INDIRECT("ECSEARRAYH!$F"&amp;($J23+1))</f>
        <v>1</v>
      </c>
      <c r="U23" s="10" t="n">
        <f aca="true">INDIRECT("ECSEARRAYH!$G"&amp;($J23+1))</f>
        <v>5</v>
      </c>
      <c r="V23" s="10" t="n">
        <f aca="true">INDIRECT("ECSEARRAYH!$F"&amp;($J23+181))</f>
        <v>0</v>
      </c>
      <c r="W23" s="10" t="n">
        <f aca="true">INDIRECT("ECSEARRAYH!$G"&amp;($J23+181))</f>
        <v>45</v>
      </c>
      <c r="X23" s="10" t="n">
        <f aca="true">INDIRECT("ECSEARRAYH!$F"&amp;($J23+361))</f>
        <v>5</v>
      </c>
      <c r="Y23" s="10" t="n">
        <f aca="true">INDIRECT("ECSEARRAYH!$G"&amp;($J23+361))</f>
        <v>5</v>
      </c>
      <c r="Z23" s="10" t="n">
        <f aca="true">INDIRECT("ECSEARRAYH!$F"&amp;($J23+541))</f>
        <v>4</v>
      </c>
      <c r="AA23" s="10" t="n">
        <f aca="true">INDIRECT("ECSEARRAYH!$G"&amp;($J23+541))</f>
        <v>45</v>
      </c>
    </row>
    <row r="24" customFormat="false" ht="24.45" hidden="false" customHeight="false" outlineLevel="0" collapsed="false">
      <c r="A24" s="10" t="n">
        <v>23</v>
      </c>
      <c r="B24" s="10" t="s">
        <v>380</v>
      </c>
      <c r="C24" s="10" t="n">
        <f aca="true">INDIRECT("BaseboardH!$C"&amp;($A24+1))</f>
        <v>2</v>
      </c>
      <c r="D24" s="10" t="n">
        <f aca="true">INDIRECT("BaseboardH!$D"&amp;($A24+1))</f>
        <v>2</v>
      </c>
      <c r="E24" s="10" t="n">
        <f aca="true">INDIRECT("BaseboardH!$E"&amp;($A24+1))</f>
        <v>31</v>
      </c>
      <c r="F24" s="10" t="str">
        <f aca="true">INDIRECT("FEB!$D"&amp;(40*($D24-1)+$E24+1))</f>
        <v>in40</v>
      </c>
      <c r="G24" s="10" t="n">
        <f aca="true">INDIRECT("FEB!$E"&amp;(40*($D24-1)+$E24+1))</f>
        <v>4</v>
      </c>
      <c r="H24" s="10" t="n">
        <f aca="true">INDIRECT("FEB!$F"&amp;(40*($D24-1)+$E24+1))</f>
        <v>3</v>
      </c>
      <c r="I24" s="10" t="n">
        <f aca="true">INDIRECT("FEB!$A"&amp;(40*($D24-1)+$E24+1))</f>
        <v>75</v>
      </c>
      <c r="J24" s="10" t="n">
        <f aca="true">INDIRECT("BackBoard!$C"&amp;(100*($C24-1)+$I24+1))</f>
        <v>119</v>
      </c>
      <c r="K24" s="10" t="n">
        <f aca="true">INDIRECT("ECSEARRAYH!$C"&amp;($J24+1))</f>
        <v>0</v>
      </c>
      <c r="L24" s="10" t="str">
        <f aca="true">INDIRECT("ECSEARRAYH!$D"&amp;($J24+1))</f>
        <v>N24</v>
      </c>
      <c r="M24" s="10" t="n">
        <f aca="true">INDIRECT("ECSEARRAYH!$C"&amp;($J24+181))</f>
        <v>0</v>
      </c>
      <c r="N24" s="10" t="str">
        <f aca="true">INDIRECT("ECSEARRAYH!$D"&amp;($J24+181))</f>
        <v>C17</v>
      </c>
      <c r="O24" s="10" t="n">
        <f aca="true">INDIRECT("ECSEARRAYH!$C"&amp;($J24+361))</f>
        <v>2</v>
      </c>
      <c r="P24" s="10" t="str">
        <f aca="true">INDIRECT("ECSEARRAYH!$D"&amp;($J24+361))</f>
        <v>N24</v>
      </c>
      <c r="Q24" s="10" t="n">
        <f aca="true">INDIRECT("ECSEARRAYH!$C"&amp;($J24+541))</f>
        <v>2</v>
      </c>
      <c r="R24" s="10" t="str">
        <f aca="true">INDIRECT("ECSEARRAYH!$D"&amp;($J24+541))</f>
        <v>C17</v>
      </c>
      <c r="T24" s="10" t="n">
        <f aca="true">INDIRECT("ECSEARRAYH!$F"&amp;($J24+1))</f>
        <v>1</v>
      </c>
      <c r="U24" s="10" t="n">
        <f aca="true">INDIRECT("ECSEARRAYH!$G"&amp;($J24+1))</f>
        <v>6</v>
      </c>
      <c r="V24" s="10" t="n">
        <f aca="true">INDIRECT("ECSEARRAYH!$F"&amp;($J24+181))</f>
        <v>0</v>
      </c>
      <c r="W24" s="10" t="n">
        <f aca="true">INDIRECT("ECSEARRAYH!$G"&amp;($J24+181))</f>
        <v>41</v>
      </c>
      <c r="X24" s="10" t="n">
        <f aca="true">INDIRECT("ECSEARRAYH!$F"&amp;($J24+361))</f>
        <v>5</v>
      </c>
      <c r="Y24" s="10" t="n">
        <f aca="true">INDIRECT("ECSEARRAYH!$G"&amp;($J24+361))</f>
        <v>6</v>
      </c>
      <c r="Z24" s="10" t="n">
        <f aca="true">INDIRECT("ECSEARRAYH!$F"&amp;($J24+541))</f>
        <v>4</v>
      </c>
      <c r="AA24" s="10" t="n">
        <f aca="true">INDIRECT("ECSEARRAYH!$G"&amp;($J24+541))</f>
        <v>41</v>
      </c>
    </row>
    <row r="25" customFormat="false" ht="24.45" hidden="false" customHeight="false" outlineLevel="0" collapsed="false">
      <c r="A25" s="10" t="n">
        <v>24</v>
      </c>
      <c r="B25" s="10" t="s">
        <v>380</v>
      </c>
      <c r="C25" s="10" t="n">
        <f aca="true">INDIRECT("BaseboardH!$C"&amp;($A25+1))</f>
        <v>2</v>
      </c>
      <c r="D25" s="10" t="n">
        <f aca="true">INDIRECT("BaseboardH!$D"&amp;($A25+1))</f>
        <v>2</v>
      </c>
      <c r="E25" s="10" t="n">
        <f aca="true">INDIRECT("BaseboardH!$E"&amp;($A25+1))</f>
        <v>27</v>
      </c>
      <c r="F25" s="10" t="str">
        <f aca="true">INDIRECT("FEB!$D"&amp;(40*($D25-1)+$E25+1))</f>
        <v>in44</v>
      </c>
      <c r="G25" s="10" t="n">
        <f aca="true">INDIRECT("FEB!$E"&amp;(40*($D25-1)+$E25+1))</f>
        <v>4</v>
      </c>
      <c r="H25" s="10" t="n">
        <f aca="true">INDIRECT("FEB!$F"&amp;(40*($D25-1)+$E25+1))</f>
        <v>1</v>
      </c>
      <c r="I25" s="10" t="n">
        <f aca="true">INDIRECT("FEB!$A"&amp;(40*($D25-1)+$E25+1))</f>
        <v>79</v>
      </c>
      <c r="J25" s="10" t="n">
        <f aca="true">INDIRECT("BackBoard!$C"&amp;(100*($C25-1)+$I25+1))</f>
        <v>131</v>
      </c>
      <c r="K25" s="10" t="n">
        <f aca="true">INDIRECT("ECSEARRAYH!$C"&amp;($J25+1))</f>
        <v>0</v>
      </c>
      <c r="L25" s="10" t="str">
        <f aca="true">INDIRECT("ECSEARRAYH!$D"&amp;($J25+1))</f>
        <v>P26</v>
      </c>
      <c r="M25" s="10" t="n">
        <f aca="true">INDIRECT("ECSEARRAYH!$C"&amp;($J25+181))</f>
        <v>0</v>
      </c>
      <c r="N25" s="10" t="str">
        <f aca="true">INDIRECT("ECSEARRAYH!$D"&amp;($J25+181))</f>
        <v>A19</v>
      </c>
      <c r="O25" s="10" t="n">
        <f aca="true">INDIRECT("ECSEARRAYH!$C"&amp;($J25+361))</f>
        <v>2</v>
      </c>
      <c r="P25" s="10" t="str">
        <f aca="true">INDIRECT("ECSEARRAYH!$D"&amp;($J25+361))</f>
        <v>P26</v>
      </c>
      <c r="Q25" s="10" t="n">
        <f aca="true">INDIRECT("ECSEARRAYH!$C"&amp;($J25+541))</f>
        <v>2</v>
      </c>
      <c r="R25" s="10" t="str">
        <f aca="true">INDIRECT("ECSEARRAYH!$D"&amp;($J25+541))</f>
        <v>A19</v>
      </c>
      <c r="T25" s="10" t="n">
        <f aca="true">INDIRECT("ECSEARRAYH!$F"&amp;($J25+1))</f>
        <v>1</v>
      </c>
      <c r="U25" s="10" t="n">
        <f aca="true">INDIRECT("ECSEARRAYH!$G"&amp;($J25+1))</f>
        <v>10</v>
      </c>
      <c r="V25" s="10" t="n">
        <f aca="true">INDIRECT("ECSEARRAYH!$F"&amp;($J25+181))</f>
        <v>0</v>
      </c>
      <c r="W25" s="10" t="n">
        <f aca="true">INDIRECT("ECSEARRAYH!$G"&amp;($J25+181))</f>
        <v>46</v>
      </c>
      <c r="X25" s="10" t="n">
        <f aca="true">INDIRECT("ECSEARRAYH!$F"&amp;($J25+361))</f>
        <v>5</v>
      </c>
      <c r="Y25" s="10" t="n">
        <f aca="true">INDIRECT("ECSEARRAYH!$G"&amp;($J25+361))</f>
        <v>10</v>
      </c>
      <c r="Z25" s="10" t="n">
        <f aca="true">INDIRECT("ECSEARRAYH!$F"&amp;($J25+541))</f>
        <v>4</v>
      </c>
      <c r="AA25" s="10" t="n">
        <f aca="true">INDIRECT("ECSEARRAYH!$G"&amp;($J25+541))</f>
        <v>46</v>
      </c>
    </row>
    <row r="26" customFormat="false" ht="24.45" hidden="false" customHeight="false" outlineLevel="0" collapsed="false">
      <c r="A26" s="10" t="n">
        <v>25</v>
      </c>
      <c r="B26" s="10" t="s">
        <v>380</v>
      </c>
      <c r="C26" s="10" t="n">
        <f aca="true">INDIRECT("BaseboardH!$C"&amp;($A26+1))</f>
        <v>1</v>
      </c>
      <c r="D26" s="10" t="n">
        <f aca="true">INDIRECT("BaseboardH!$D"&amp;($A26+1))</f>
        <v>2</v>
      </c>
      <c r="E26" s="10" t="n">
        <f aca="true">INDIRECT("BaseboardH!$E"&amp;($A26+1))</f>
        <v>36</v>
      </c>
      <c r="F26" s="10" t="str">
        <f aca="true">INDIRECT("FEB!$D"&amp;(40*($D26-1)+$E26+1))</f>
        <v>in37</v>
      </c>
      <c r="G26" s="10" t="n">
        <f aca="true">INDIRECT("FEB!$E"&amp;(40*($D26-1)+$E26+1))</f>
        <v>5</v>
      </c>
      <c r="H26" s="10" t="n">
        <f aca="true">INDIRECT("FEB!$F"&amp;(40*($D26-1)+$E26+1))</f>
        <v>2</v>
      </c>
      <c r="I26" s="10" t="n">
        <f aca="true">INDIRECT("FEB!$A"&amp;(40*($D26-1)+$E26+1))</f>
        <v>72</v>
      </c>
      <c r="J26" s="10" t="n">
        <f aca="true">INDIRECT("BackBoard!$C"&amp;(100*($C26-1)+$I26+1))</f>
        <v>104</v>
      </c>
      <c r="K26" s="10" t="n">
        <f aca="true">INDIRECT("ECSEARRAYH!$C"&amp;($J26+1))</f>
        <v>0</v>
      </c>
      <c r="L26" s="10" t="str">
        <f aca="true">INDIRECT("ECSEARRAYH!$D"&amp;($J26+1))</f>
        <v>R21</v>
      </c>
      <c r="M26" s="10" t="n">
        <f aca="true">INDIRECT("ECSEARRAYH!$C"&amp;($J26+181))</f>
        <v>0</v>
      </c>
      <c r="N26" s="10" t="str">
        <f aca="true">INDIRECT("ECSEARRAYH!$D"&amp;($J26+181))</f>
        <v>D14</v>
      </c>
      <c r="O26" s="10" t="n">
        <f aca="true">INDIRECT("ECSEARRAYH!$C"&amp;($J26+361))</f>
        <v>2</v>
      </c>
      <c r="P26" s="10" t="str">
        <f aca="true">INDIRECT("ECSEARRAYH!$D"&amp;($J26+361))</f>
        <v>R21</v>
      </c>
      <c r="Q26" s="10" t="n">
        <f aca="true">INDIRECT("ECSEARRAYH!$C"&amp;($J26+541))</f>
        <v>2</v>
      </c>
      <c r="R26" s="10" t="str">
        <f aca="true">INDIRECT("ECSEARRAYH!$D"&amp;($J26+541))</f>
        <v>D14</v>
      </c>
      <c r="T26" s="10" t="n">
        <f aca="true">INDIRECT("ECSEARRAYH!$F"&amp;($J26+1))</f>
        <v>0</v>
      </c>
      <c r="U26" s="10" t="n">
        <f aca="true">INDIRECT("ECSEARRAYH!$G"&amp;($J26+1))</f>
        <v>75</v>
      </c>
      <c r="V26" s="10" t="n">
        <f aca="true">INDIRECT("ECSEARRAYH!$F"&amp;($J26+181))</f>
        <v>1</v>
      </c>
      <c r="W26" s="10" t="n">
        <f aca="true">INDIRECT("ECSEARRAYH!$G"&amp;($J26+181))</f>
        <v>66</v>
      </c>
      <c r="X26" s="10" t="n">
        <f aca="true">INDIRECT("ECSEARRAYH!$F"&amp;($J26+361))</f>
        <v>4</v>
      </c>
      <c r="Y26" s="10" t="n">
        <f aca="true">INDIRECT("ECSEARRAYH!$G"&amp;($J26+361))</f>
        <v>75</v>
      </c>
      <c r="Z26" s="10" t="n">
        <f aca="true">INDIRECT("ECSEARRAYH!$F"&amp;($J26+541))</f>
        <v>5</v>
      </c>
      <c r="AA26" s="10" t="n">
        <f aca="true">INDIRECT("ECSEARRAYH!$G"&amp;($J26+541))</f>
        <v>66</v>
      </c>
    </row>
    <row r="27" customFormat="false" ht="24.45" hidden="false" customHeight="false" outlineLevel="0" collapsed="false">
      <c r="A27" s="10" t="n">
        <v>26</v>
      </c>
      <c r="B27" s="10" t="s">
        <v>380</v>
      </c>
      <c r="C27" s="10" t="n">
        <f aca="true">INDIRECT("BaseboardH!$C"&amp;($A27+1))</f>
        <v>1</v>
      </c>
      <c r="D27" s="10" t="n">
        <f aca="true">INDIRECT("BaseboardH!$D"&amp;($A27+1))</f>
        <v>2</v>
      </c>
      <c r="E27" s="10" t="n">
        <f aca="true">INDIRECT("BaseboardH!$E"&amp;($A27+1))</f>
        <v>40</v>
      </c>
      <c r="F27" s="10" t="str">
        <f aca="true">INDIRECT("FEB!$D"&amp;(40*($D27-1)+$E27+1))</f>
        <v>in33</v>
      </c>
      <c r="G27" s="10" t="n">
        <f aca="true">INDIRECT("FEB!$E"&amp;(40*($D27-1)+$E27+1))</f>
        <v>5</v>
      </c>
      <c r="H27" s="10" t="n">
        <f aca="true">INDIRECT("FEB!$F"&amp;(40*($D27-1)+$E27+1))</f>
        <v>0</v>
      </c>
      <c r="I27" s="10" t="n">
        <f aca="true">INDIRECT("FEB!$A"&amp;(40*($D27-1)+$E27+1))</f>
        <v>68</v>
      </c>
      <c r="J27" s="10" t="n">
        <f aca="true">INDIRECT("BackBoard!$C"&amp;(100*($C27-1)+$I27+1))</f>
        <v>92</v>
      </c>
      <c r="K27" s="10" t="n">
        <f aca="true">INDIRECT("ECSEARRAYH!$C"&amp;($J27+1))</f>
        <v>0</v>
      </c>
      <c r="L27" s="10" t="str">
        <f aca="true">INDIRECT("ECSEARRAYH!$D"&amp;($J27+1))</f>
        <v>P21</v>
      </c>
      <c r="M27" s="10" t="n">
        <f aca="true">INDIRECT("ECSEARRAYH!$C"&amp;($J27+181))</f>
        <v>0</v>
      </c>
      <c r="N27" s="10" t="str">
        <f aca="true">INDIRECT("ECSEARRAYH!$D"&amp;($J27+181))</f>
        <v>F13</v>
      </c>
      <c r="O27" s="10" t="n">
        <f aca="true">INDIRECT("ECSEARRAYH!$C"&amp;($J27+361))</f>
        <v>2</v>
      </c>
      <c r="P27" s="10" t="str">
        <f aca="true">INDIRECT("ECSEARRAYH!$D"&amp;($J27+361))</f>
        <v>P21</v>
      </c>
      <c r="Q27" s="10" t="n">
        <f aca="true">INDIRECT("ECSEARRAYH!$C"&amp;($J27+541))</f>
        <v>2</v>
      </c>
      <c r="R27" s="10" t="str">
        <f aca="true">INDIRECT("ECSEARRAYH!$D"&amp;($J27+541))</f>
        <v>F13</v>
      </c>
      <c r="T27" s="10" t="n">
        <f aca="true">INDIRECT("ECSEARRAYH!$F"&amp;($J27+1))</f>
        <v>0</v>
      </c>
      <c r="U27" s="10" t="n">
        <f aca="true">INDIRECT("ECSEARRAYH!$G"&amp;($J27+1))</f>
        <v>74</v>
      </c>
      <c r="V27" s="10" t="n">
        <f aca="true">INDIRECT("ECSEARRAYH!$F"&amp;($J27+181))</f>
        <v>1</v>
      </c>
      <c r="W27" s="10" t="n">
        <f aca="true">INDIRECT("ECSEARRAYH!$G"&amp;($J27+181))</f>
        <v>69</v>
      </c>
      <c r="X27" s="10" t="n">
        <f aca="true">INDIRECT("ECSEARRAYH!$F"&amp;($J27+361))</f>
        <v>4</v>
      </c>
      <c r="Y27" s="10" t="n">
        <f aca="true">INDIRECT("ECSEARRAYH!$G"&amp;($J27+361))</f>
        <v>74</v>
      </c>
      <c r="Z27" s="10" t="n">
        <f aca="true">INDIRECT("ECSEARRAYH!$F"&amp;($J27+541))</f>
        <v>5</v>
      </c>
      <c r="AA27" s="10" t="n">
        <f aca="true">INDIRECT("ECSEARRAYH!$G"&amp;($J27+541))</f>
        <v>69</v>
      </c>
    </row>
    <row r="28" customFormat="false" ht="24.45" hidden="false" customHeight="false" outlineLevel="0" collapsed="false">
      <c r="A28" s="10" t="n">
        <v>27</v>
      </c>
      <c r="B28" s="10" t="s">
        <v>380</v>
      </c>
      <c r="C28" s="10" t="n">
        <f aca="true">INDIRECT("BaseboardH!$C"&amp;($A28+1))</f>
        <v>1</v>
      </c>
      <c r="D28" s="10" t="n">
        <f aca="true">INDIRECT("BaseboardH!$D"&amp;($A28+1))</f>
        <v>2</v>
      </c>
      <c r="E28" s="10" t="n">
        <f aca="true">INDIRECT("BaseboardH!$E"&amp;($A28+1))</f>
        <v>39</v>
      </c>
      <c r="F28" s="10" t="str">
        <f aca="true">INDIRECT("FEB!$D"&amp;(40*($D28-1)+$E28+1))</f>
        <v>in32</v>
      </c>
      <c r="G28" s="10" t="n">
        <f aca="true">INDIRECT("FEB!$E"&amp;(40*($D28-1)+$E28+1))</f>
        <v>4</v>
      </c>
      <c r="H28" s="10" t="n">
        <f aca="true">INDIRECT("FEB!$F"&amp;(40*($D28-1)+$E28+1))</f>
        <v>7</v>
      </c>
      <c r="I28" s="10" t="n">
        <f aca="true">INDIRECT("FEB!$A"&amp;(40*($D28-1)+$E28+1))</f>
        <v>67</v>
      </c>
      <c r="J28" s="10" t="n">
        <f aca="true">INDIRECT("BackBoard!$C"&amp;(100*($C28-1)+$I28+1))</f>
        <v>91</v>
      </c>
      <c r="K28" s="10" t="n">
        <f aca="true">INDIRECT("ECSEARRAYH!$C"&amp;($J28+1))</f>
        <v>0</v>
      </c>
      <c r="L28" s="10" t="str">
        <f aca="true">INDIRECT("ECSEARRAYH!$D"&amp;($J28+1))</f>
        <v>P20</v>
      </c>
      <c r="M28" s="10" t="n">
        <f aca="true">INDIRECT("ECSEARRAYH!$C"&amp;($J28+181))</f>
        <v>0</v>
      </c>
      <c r="N28" s="10" t="str">
        <f aca="true">INDIRECT("ECSEARRAYH!$D"&amp;($J28+181))</f>
        <v>G12</v>
      </c>
      <c r="O28" s="10" t="n">
        <f aca="true">INDIRECT("ECSEARRAYH!$C"&amp;($J28+361))</f>
        <v>2</v>
      </c>
      <c r="P28" s="10" t="str">
        <f aca="true">INDIRECT("ECSEARRAYH!$D"&amp;($J28+361))</f>
        <v>P20</v>
      </c>
      <c r="Q28" s="10" t="n">
        <f aca="true">INDIRECT("ECSEARRAYH!$C"&amp;($J28+541))</f>
        <v>2</v>
      </c>
      <c r="R28" s="10" t="str">
        <f aca="true">INDIRECT("ECSEARRAYH!$D"&amp;($J28+541))</f>
        <v>G12</v>
      </c>
      <c r="T28" s="10" t="n">
        <f aca="true">INDIRECT("ECSEARRAYH!$F"&amp;($J28+1))</f>
        <v>0</v>
      </c>
      <c r="U28" s="10" t="n">
        <f aca="true">INDIRECT("ECSEARRAYH!$G"&amp;($J28+1))</f>
        <v>82</v>
      </c>
      <c r="V28" s="10" t="n">
        <f aca="true">INDIRECT("ECSEARRAYH!$F"&amp;($J28+181))</f>
        <v>1</v>
      </c>
      <c r="W28" s="10" t="n">
        <f aca="true">INDIRECT("ECSEARRAYH!$G"&amp;($J28+181))</f>
        <v>68</v>
      </c>
      <c r="X28" s="10" t="n">
        <f aca="true">INDIRECT("ECSEARRAYH!$F"&amp;($J28+361))</f>
        <v>4</v>
      </c>
      <c r="Y28" s="10" t="n">
        <f aca="true">INDIRECT("ECSEARRAYH!$G"&amp;($J28+361))</f>
        <v>82</v>
      </c>
      <c r="Z28" s="10" t="n">
        <f aca="true">INDIRECT("ECSEARRAYH!$F"&amp;($J28+541))</f>
        <v>5</v>
      </c>
      <c r="AA28" s="10" t="n">
        <f aca="true">INDIRECT("ECSEARRAYH!$G"&amp;($J28+541))</f>
        <v>68</v>
      </c>
    </row>
    <row r="29" customFormat="false" ht="24.45" hidden="false" customHeight="false" outlineLevel="0" collapsed="false">
      <c r="A29" s="10" t="n">
        <v>28</v>
      </c>
      <c r="B29" s="10" t="s">
        <v>380</v>
      </c>
      <c r="C29" s="10" t="n">
        <f aca="true">INDIRECT("BaseboardH!$C"&amp;($A29+1))</f>
        <v>1</v>
      </c>
      <c r="D29" s="10" t="n">
        <f aca="true">INDIRECT("BaseboardH!$D"&amp;($A29+1))</f>
        <v>2</v>
      </c>
      <c r="E29" s="10" t="n">
        <f aca="true">INDIRECT("BaseboardH!$E"&amp;($A29+1))</f>
        <v>35</v>
      </c>
      <c r="F29" s="10" t="str">
        <f aca="true">INDIRECT("FEB!$D"&amp;(40*($D29-1)+$E29+1))</f>
        <v>in36</v>
      </c>
      <c r="G29" s="10" t="n">
        <f aca="true">INDIRECT("FEB!$E"&amp;(40*($D29-1)+$E29+1))</f>
        <v>4</v>
      </c>
      <c r="H29" s="10" t="n">
        <f aca="true">INDIRECT("FEB!$F"&amp;(40*($D29-1)+$E29+1))</f>
        <v>5</v>
      </c>
      <c r="I29" s="10" t="n">
        <f aca="true">INDIRECT("FEB!$A"&amp;(40*($D29-1)+$E29+1))</f>
        <v>71</v>
      </c>
      <c r="J29" s="10" t="n">
        <f aca="true">INDIRECT("BackBoard!$C"&amp;(100*($C29-1)+$I29+1))</f>
        <v>103</v>
      </c>
      <c r="K29" s="10" t="n">
        <f aca="true">INDIRECT("ECSEARRAYH!$C"&amp;($J29+1))</f>
        <v>0</v>
      </c>
      <c r="L29" s="10" t="str">
        <f aca="true">INDIRECT("ECSEARRAYH!$D"&amp;($J29+1))</f>
        <v>R20</v>
      </c>
      <c r="M29" s="10" t="n">
        <f aca="true">INDIRECT("ECSEARRAYH!$C"&amp;($J29+181))</f>
        <v>0</v>
      </c>
      <c r="N29" s="10" t="str">
        <f aca="true">INDIRECT("ECSEARRAYH!$D"&amp;($J29+181))</f>
        <v>F14</v>
      </c>
      <c r="O29" s="10" t="n">
        <f aca="true">INDIRECT("ECSEARRAYH!$C"&amp;($J29+361))</f>
        <v>2</v>
      </c>
      <c r="P29" s="10" t="str">
        <f aca="true">INDIRECT("ECSEARRAYH!$D"&amp;($J29+361))</f>
        <v>R20</v>
      </c>
      <c r="Q29" s="10" t="n">
        <f aca="true">INDIRECT("ECSEARRAYH!$C"&amp;($J29+541))</f>
        <v>2</v>
      </c>
      <c r="R29" s="10" t="str">
        <f aca="true">INDIRECT("ECSEARRAYH!$D"&amp;($J29+541))</f>
        <v>F14</v>
      </c>
      <c r="T29" s="10" t="n">
        <f aca="true">INDIRECT("ECSEARRAYH!$F"&amp;($J29+1))</f>
        <v>0</v>
      </c>
      <c r="U29" s="10" t="n">
        <f aca="true">INDIRECT("ECSEARRAYH!$G"&amp;($J29+1))</f>
        <v>68</v>
      </c>
      <c r="V29" s="10" t="n">
        <f aca="true">INDIRECT("ECSEARRAYH!$F"&amp;($J29+181))</f>
        <v>1</v>
      </c>
      <c r="W29" s="10" t="n">
        <f aca="true">INDIRECT("ECSEARRAYH!$G"&amp;($J29+181))</f>
        <v>70</v>
      </c>
      <c r="X29" s="10" t="n">
        <f aca="true">INDIRECT("ECSEARRAYH!$F"&amp;($J29+361))</f>
        <v>4</v>
      </c>
      <c r="Y29" s="10" t="n">
        <f aca="true">INDIRECT("ECSEARRAYH!$G"&amp;($J29+361))</f>
        <v>68</v>
      </c>
      <c r="Z29" s="10" t="n">
        <f aca="true">INDIRECT("ECSEARRAYH!$F"&amp;($J29+541))</f>
        <v>5</v>
      </c>
      <c r="AA29" s="10" t="n">
        <f aca="true">INDIRECT("ECSEARRAYH!$G"&amp;($J29+541))</f>
        <v>70</v>
      </c>
    </row>
    <row r="30" customFormat="false" ht="24.45" hidden="false" customHeight="false" outlineLevel="0" collapsed="false">
      <c r="A30" s="10" t="n">
        <v>29</v>
      </c>
      <c r="B30" s="10" t="s">
        <v>380</v>
      </c>
      <c r="C30" s="10" t="n">
        <f aca="true">INDIRECT("BaseboardH!$C"&amp;($A30+1))</f>
        <v>2</v>
      </c>
      <c r="D30" s="10" t="n">
        <f aca="true">INDIRECT("BaseboardH!$D"&amp;($A30+1))</f>
        <v>2</v>
      </c>
      <c r="E30" s="10" t="n">
        <f aca="true">INDIRECT("BaseboardH!$E"&amp;($A30+1))</f>
        <v>36</v>
      </c>
      <c r="F30" s="10" t="str">
        <f aca="true">INDIRECT("FEB!$D"&amp;(40*($D30-1)+$E30+1))</f>
        <v>in37</v>
      </c>
      <c r="G30" s="10" t="n">
        <f aca="true">INDIRECT("FEB!$E"&amp;(40*($D30-1)+$E30+1))</f>
        <v>5</v>
      </c>
      <c r="H30" s="10" t="n">
        <f aca="true">INDIRECT("FEB!$F"&amp;(40*($D30-1)+$E30+1))</f>
        <v>2</v>
      </c>
      <c r="I30" s="10" t="n">
        <f aca="true">INDIRECT("FEB!$A"&amp;(40*($D30-1)+$E30+1))</f>
        <v>72</v>
      </c>
      <c r="J30" s="10" t="n">
        <f aca="true">INDIRECT("BackBoard!$C"&amp;(100*($C30-1)+$I30+1))</f>
        <v>108</v>
      </c>
      <c r="K30" s="10" t="n">
        <f aca="true">INDIRECT("ECSEARRAYH!$C"&amp;($J30+1))</f>
        <v>0</v>
      </c>
      <c r="L30" s="10" t="str">
        <f aca="true">INDIRECT("ECSEARRAYH!$D"&amp;($J30+1))</f>
        <v>M25</v>
      </c>
      <c r="M30" s="10" t="n">
        <f aca="true">INDIRECT("ECSEARRAYH!$C"&amp;($J30+181))</f>
        <v>0</v>
      </c>
      <c r="N30" s="10" t="str">
        <f aca="true">INDIRECT("ECSEARRAYH!$D"&amp;($J30+181))</f>
        <v>C16</v>
      </c>
      <c r="O30" s="10" t="n">
        <f aca="true">INDIRECT("ECSEARRAYH!$C"&amp;($J30+361))</f>
        <v>2</v>
      </c>
      <c r="P30" s="10" t="str">
        <f aca="true">INDIRECT("ECSEARRAYH!$D"&amp;($J30+361))</f>
        <v>M25</v>
      </c>
      <c r="Q30" s="10" t="n">
        <f aca="true">INDIRECT("ECSEARRAYH!$C"&amp;($J30+541))</f>
        <v>2</v>
      </c>
      <c r="R30" s="10" t="str">
        <f aca="true">INDIRECT("ECSEARRAYH!$D"&amp;($J30+541))</f>
        <v>C16</v>
      </c>
      <c r="T30" s="10" t="n">
        <f aca="true">INDIRECT("ECSEARRAYH!$F"&amp;($J30+1))</f>
        <v>1</v>
      </c>
      <c r="U30" s="10" t="n">
        <f aca="true">INDIRECT("ECSEARRAYH!$G"&amp;($J30+1))</f>
        <v>9</v>
      </c>
      <c r="V30" s="10" t="n">
        <f aca="true">INDIRECT("ECSEARRAYH!$F"&amp;($J30+181))</f>
        <v>0</v>
      </c>
      <c r="W30" s="10" t="n">
        <f aca="true">INDIRECT("ECSEARRAYH!$G"&amp;($J30+181))</f>
        <v>49</v>
      </c>
      <c r="X30" s="10" t="n">
        <f aca="true">INDIRECT("ECSEARRAYH!$F"&amp;($J30+361))</f>
        <v>5</v>
      </c>
      <c r="Y30" s="10" t="n">
        <f aca="true">INDIRECT("ECSEARRAYH!$G"&amp;($J30+361))</f>
        <v>9</v>
      </c>
      <c r="Z30" s="10" t="n">
        <f aca="true">INDIRECT("ECSEARRAYH!$F"&amp;($J30+541))</f>
        <v>4</v>
      </c>
      <c r="AA30" s="10" t="n">
        <f aca="true">INDIRECT("ECSEARRAYH!$G"&amp;($J30+541))</f>
        <v>49</v>
      </c>
    </row>
    <row r="31" customFormat="false" ht="24.45" hidden="false" customHeight="false" outlineLevel="0" collapsed="false">
      <c r="A31" s="10" t="n">
        <v>30</v>
      </c>
      <c r="B31" s="10" t="s">
        <v>380</v>
      </c>
      <c r="C31" s="10" t="n">
        <f aca="true">INDIRECT("BaseboardH!$C"&amp;($A31+1))</f>
        <v>2</v>
      </c>
      <c r="D31" s="10" t="n">
        <f aca="true">INDIRECT("BaseboardH!$D"&amp;($A31+1))</f>
        <v>2</v>
      </c>
      <c r="E31" s="10" t="n">
        <f aca="true">INDIRECT("BaseboardH!$E"&amp;($A31+1))</f>
        <v>40</v>
      </c>
      <c r="F31" s="10" t="str">
        <f aca="true">INDIRECT("FEB!$D"&amp;(40*($D31-1)+$E31+1))</f>
        <v>in33</v>
      </c>
      <c r="G31" s="10" t="n">
        <f aca="true">INDIRECT("FEB!$E"&amp;(40*($D31-1)+$E31+1))</f>
        <v>5</v>
      </c>
      <c r="H31" s="10" t="n">
        <f aca="true">INDIRECT("FEB!$F"&amp;(40*($D31-1)+$E31+1))</f>
        <v>0</v>
      </c>
      <c r="I31" s="10" t="n">
        <f aca="true">INDIRECT("FEB!$A"&amp;(40*($D31-1)+$E31+1))</f>
        <v>68</v>
      </c>
      <c r="J31" s="10" t="n">
        <f aca="true">INDIRECT("BackBoard!$C"&amp;(100*($C31-1)+$I31+1))</f>
        <v>96</v>
      </c>
      <c r="K31" s="10" t="n">
        <f aca="true">INDIRECT("ECSEARRAYH!$C"&amp;($J31+1))</f>
        <v>0</v>
      </c>
      <c r="L31" s="10" t="str">
        <f aca="true">INDIRECT("ECSEARRAYH!$D"&amp;($J31+1))</f>
        <v>K23</v>
      </c>
      <c r="M31" s="10" t="n">
        <f aca="true">INDIRECT("ECSEARRAYH!$C"&amp;($J31+181))</f>
        <v>0</v>
      </c>
      <c r="N31" s="10" t="str">
        <f aca="true">INDIRECT("ECSEARRAYH!$D"&amp;($J31+181))</f>
        <v>D16</v>
      </c>
      <c r="O31" s="10" t="n">
        <f aca="true">INDIRECT("ECSEARRAYH!$C"&amp;($J31+361))</f>
        <v>2</v>
      </c>
      <c r="P31" s="10" t="str">
        <f aca="true">INDIRECT("ECSEARRAYH!$D"&amp;($J31+361))</f>
        <v>K23</v>
      </c>
      <c r="Q31" s="10" t="n">
        <f aca="true">INDIRECT("ECSEARRAYH!$C"&amp;($J31+541))</f>
        <v>2</v>
      </c>
      <c r="R31" s="10" t="str">
        <f aca="true">INDIRECT("ECSEARRAYH!$D"&amp;($J31+541))</f>
        <v>D16</v>
      </c>
      <c r="T31" s="10" t="n">
        <f aca="true">INDIRECT("ECSEARRAYH!$F"&amp;($J31+1))</f>
        <v>1</v>
      </c>
      <c r="U31" s="10" t="n">
        <f aca="true">INDIRECT("ECSEARRAYH!$G"&amp;($J31+1))</f>
        <v>29</v>
      </c>
      <c r="V31" s="10" t="n">
        <f aca="true">INDIRECT("ECSEARRAYH!$F"&amp;($J31+181))</f>
        <v>0</v>
      </c>
      <c r="W31" s="10" t="n">
        <f aca="true">INDIRECT("ECSEARRAYH!$G"&amp;($J31+181))</f>
        <v>38</v>
      </c>
      <c r="X31" s="10" t="n">
        <f aca="true">INDIRECT("ECSEARRAYH!$F"&amp;($J31+361))</f>
        <v>5</v>
      </c>
      <c r="Y31" s="10" t="n">
        <f aca="true">INDIRECT("ECSEARRAYH!$G"&amp;($J31+361))</f>
        <v>29</v>
      </c>
      <c r="Z31" s="10" t="n">
        <f aca="true">INDIRECT("ECSEARRAYH!$F"&amp;($J31+541))</f>
        <v>4</v>
      </c>
      <c r="AA31" s="10" t="n">
        <f aca="true">INDIRECT("ECSEARRAYH!$G"&amp;($J31+541))</f>
        <v>38</v>
      </c>
    </row>
    <row r="32" customFormat="false" ht="24.45" hidden="false" customHeight="false" outlineLevel="0" collapsed="false">
      <c r="A32" s="10" t="n">
        <v>31</v>
      </c>
      <c r="B32" s="10" t="s">
        <v>380</v>
      </c>
      <c r="C32" s="10" t="n">
        <f aca="true">INDIRECT("BaseboardH!$C"&amp;($A32+1))</f>
        <v>2</v>
      </c>
      <c r="D32" s="10" t="n">
        <f aca="true">INDIRECT("BaseboardH!$D"&amp;($A32+1))</f>
        <v>2</v>
      </c>
      <c r="E32" s="10" t="n">
        <f aca="true">INDIRECT("BaseboardH!$E"&amp;($A32+1))</f>
        <v>39</v>
      </c>
      <c r="F32" s="10" t="str">
        <f aca="true">INDIRECT("FEB!$D"&amp;(40*($D32-1)+$E32+1))</f>
        <v>in32</v>
      </c>
      <c r="G32" s="10" t="n">
        <f aca="true">INDIRECT("FEB!$E"&amp;(40*($D32-1)+$E32+1))</f>
        <v>4</v>
      </c>
      <c r="H32" s="10" t="n">
        <f aca="true">INDIRECT("FEB!$F"&amp;(40*($D32-1)+$E32+1))</f>
        <v>7</v>
      </c>
      <c r="I32" s="10" t="n">
        <f aca="true">INDIRECT("FEB!$A"&amp;(40*($D32-1)+$E32+1))</f>
        <v>67</v>
      </c>
      <c r="J32" s="10" t="n">
        <f aca="true">INDIRECT("BackBoard!$C"&amp;(100*($C32-1)+$I32+1))</f>
        <v>95</v>
      </c>
      <c r="K32" s="10" t="n">
        <f aca="true">INDIRECT("ECSEARRAYH!$C"&amp;($J32+1))</f>
        <v>0</v>
      </c>
      <c r="L32" s="10" t="str">
        <f aca="true">INDIRECT("ECSEARRAYH!$D"&amp;($J32+1))</f>
        <v>L25</v>
      </c>
      <c r="M32" s="10" t="n">
        <f aca="true">INDIRECT("ECSEARRAYH!$C"&amp;($J32+181))</f>
        <v>0</v>
      </c>
      <c r="N32" s="10" t="str">
        <f aca="true">INDIRECT("ECSEARRAYH!$D"&amp;($J32+181))</f>
        <v>B16</v>
      </c>
      <c r="O32" s="10" t="n">
        <f aca="true">INDIRECT("ECSEARRAYH!$C"&amp;($J32+361))</f>
        <v>2</v>
      </c>
      <c r="P32" s="10" t="str">
        <f aca="true">INDIRECT("ECSEARRAYH!$D"&amp;($J32+361))</f>
        <v>L25</v>
      </c>
      <c r="Q32" s="10" t="n">
        <f aca="true">INDIRECT("ECSEARRAYH!$C"&amp;($J32+541))</f>
        <v>2</v>
      </c>
      <c r="R32" s="10" t="str">
        <f aca="true">INDIRECT("ECSEARRAYH!$D"&amp;($J32+541))</f>
        <v>B16</v>
      </c>
      <c r="T32" s="10" t="n">
        <f aca="true">INDIRECT("ECSEARRAYH!$F"&amp;($J32+1))</f>
        <v>1</v>
      </c>
      <c r="U32" s="10" t="n">
        <f aca="true">INDIRECT("ECSEARRAYH!$G"&amp;($J32+1))</f>
        <v>8</v>
      </c>
      <c r="V32" s="10" t="n">
        <f aca="true">INDIRECT("ECSEARRAYH!$F"&amp;($J32+181))</f>
        <v>0</v>
      </c>
      <c r="W32" s="10" t="n">
        <f aca="true">INDIRECT("ECSEARRAYH!$G"&amp;($J32+181))</f>
        <v>48</v>
      </c>
      <c r="X32" s="10" t="n">
        <f aca="true">INDIRECT("ECSEARRAYH!$F"&amp;($J32+361))</f>
        <v>5</v>
      </c>
      <c r="Y32" s="10" t="n">
        <f aca="true">INDIRECT("ECSEARRAYH!$G"&amp;($J32+361))</f>
        <v>8</v>
      </c>
      <c r="Z32" s="10" t="n">
        <f aca="true">INDIRECT("ECSEARRAYH!$F"&amp;($J32+541))</f>
        <v>4</v>
      </c>
      <c r="AA32" s="10" t="n">
        <f aca="true">INDIRECT("ECSEARRAYH!$G"&amp;($J32+541))</f>
        <v>48</v>
      </c>
    </row>
    <row r="33" customFormat="false" ht="24.45" hidden="false" customHeight="false" outlineLevel="0" collapsed="false">
      <c r="A33" s="10" t="n">
        <v>32</v>
      </c>
      <c r="B33" s="10" t="s">
        <v>380</v>
      </c>
      <c r="C33" s="10" t="n">
        <f aca="true">INDIRECT("BaseboardH!$C"&amp;($A33+1))</f>
        <v>2</v>
      </c>
      <c r="D33" s="10" t="n">
        <f aca="true">INDIRECT("BaseboardH!$D"&amp;($A33+1))</f>
        <v>2</v>
      </c>
      <c r="E33" s="10" t="n">
        <f aca="true">INDIRECT("BaseboardH!$E"&amp;($A33+1))</f>
        <v>35</v>
      </c>
      <c r="F33" s="10" t="str">
        <f aca="true">INDIRECT("FEB!$D"&amp;(40*($D33-1)+$E33+1))</f>
        <v>in36</v>
      </c>
      <c r="G33" s="10" t="n">
        <f aca="true">INDIRECT("FEB!$E"&amp;(40*($D33-1)+$E33+1))</f>
        <v>4</v>
      </c>
      <c r="H33" s="10" t="n">
        <f aca="true">INDIRECT("FEB!$F"&amp;(40*($D33-1)+$E33+1))</f>
        <v>5</v>
      </c>
      <c r="I33" s="10" t="n">
        <f aca="true">INDIRECT("FEB!$A"&amp;(40*($D33-1)+$E33+1))</f>
        <v>71</v>
      </c>
      <c r="J33" s="10" t="n">
        <f aca="true">INDIRECT("BackBoard!$C"&amp;(100*($C33-1)+$I33+1))</f>
        <v>107</v>
      </c>
      <c r="K33" s="10" t="n">
        <f aca="true">INDIRECT("ECSEARRAYH!$C"&amp;($J33+1))</f>
        <v>0</v>
      </c>
      <c r="L33" s="10" t="str">
        <f aca="true">INDIRECT("ECSEARRAYH!$D"&amp;($J33+1))</f>
        <v>M26</v>
      </c>
      <c r="M33" s="10" t="n">
        <f aca="true">INDIRECT("ECSEARRAYH!$C"&amp;($J33+181))</f>
        <v>0</v>
      </c>
      <c r="N33" s="10" t="str">
        <f aca="true">INDIRECT("ECSEARRAYH!$D"&amp;($J33+181))</f>
        <v>A17</v>
      </c>
      <c r="O33" s="10" t="n">
        <f aca="true">INDIRECT("ECSEARRAYH!$C"&amp;($J33+361))</f>
        <v>2</v>
      </c>
      <c r="P33" s="10" t="str">
        <f aca="true">INDIRECT("ECSEARRAYH!$D"&amp;($J33+361))</f>
        <v>M26</v>
      </c>
      <c r="Q33" s="10" t="n">
        <f aca="true">INDIRECT("ECSEARRAYH!$C"&amp;($J33+541))</f>
        <v>2</v>
      </c>
      <c r="R33" s="10" t="str">
        <f aca="true">INDIRECT("ECSEARRAYH!$D"&amp;($J33+541))</f>
        <v>A17</v>
      </c>
      <c r="T33" s="10" t="n">
        <f aca="true">INDIRECT("ECSEARRAYH!$F"&amp;($J33+1))</f>
        <v>1</v>
      </c>
      <c r="U33" s="10" t="n">
        <f aca="true">INDIRECT("ECSEARRAYH!$G"&amp;($J33+1))</f>
        <v>4</v>
      </c>
      <c r="V33" s="10" t="n">
        <f aca="true">INDIRECT("ECSEARRAYH!$F"&amp;($J33+181))</f>
        <v>0</v>
      </c>
      <c r="W33" s="10" t="n">
        <f aca="true">INDIRECT("ECSEARRAYH!$G"&amp;($J33+181))</f>
        <v>44</v>
      </c>
      <c r="X33" s="10" t="n">
        <f aca="true">INDIRECT("ECSEARRAYH!$F"&amp;($J33+361))</f>
        <v>5</v>
      </c>
      <c r="Y33" s="10" t="n">
        <f aca="true">INDIRECT("ECSEARRAYH!$G"&amp;($J33+361))</f>
        <v>4</v>
      </c>
      <c r="Z33" s="10" t="n">
        <f aca="true">INDIRECT("ECSEARRAYH!$F"&amp;($J33+541))</f>
        <v>4</v>
      </c>
      <c r="AA33" s="10" t="n">
        <f aca="true">INDIRECT("ECSEARRAYH!$G"&amp;($J33+541))</f>
        <v>44</v>
      </c>
    </row>
    <row r="34" customFormat="false" ht="24.45" hidden="false" customHeight="false" outlineLevel="0" collapsed="false">
      <c r="A34" s="10" t="n">
        <v>33</v>
      </c>
      <c r="B34" s="10" t="s">
        <v>380</v>
      </c>
      <c r="C34" s="10" t="n">
        <f aca="true">INDIRECT("BaseboardH!$C"&amp;($A34+1))</f>
        <v>1</v>
      </c>
      <c r="D34" s="10" t="n">
        <f aca="true">INDIRECT("BaseboardH!$D"&amp;($A34+1))</f>
        <v>1</v>
      </c>
      <c r="E34" s="10" t="n">
        <f aca="true">INDIRECT("BaseboardH!$E"&amp;($A34+1))</f>
        <v>35</v>
      </c>
      <c r="F34" s="10" t="str">
        <f aca="true">INDIRECT("FEB!$D"&amp;(40*($D34-1)+$E34+1))</f>
        <v>in27</v>
      </c>
      <c r="G34" s="10" t="n">
        <f aca="true">INDIRECT("FEB!$E"&amp;(40*($D34-1)+$E34+1))</f>
        <v>3</v>
      </c>
      <c r="H34" s="10" t="n">
        <f aca="true">INDIRECT("FEB!$F"&amp;(40*($D34-1)+$E34+1))</f>
        <v>5</v>
      </c>
      <c r="I34" s="10" t="n">
        <f aca="true">INDIRECT("FEB!$A"&amp;(40*($D34-1)+$E34+1))</f>
        <v>30</v>
      </c>
      <c r="J34" s="10" t="n">
        <f aca="true">INDIRECT("BackBoard!$C"&amp;(100*($C34-1)+$I34+1))</f>
        <v>74</v>
      </c>
      <c r="K34" s="10" t="n">
        <f aca="true">INDIRECT("ECSEARRAYH!$C"&amp;($J34+1))</f>
        <v>0</v>
      </c>
      <c r="L34" s="10" t="str">
        <f aca="true">INDIRECT("ECSEARRAYH!$D"&amp;($J34+1))</f>
        <v>M20</v>
      </c>
      <c r="M34" s="10" t="n">
        <f aca="true">INDIRECT("ECSEARRAYH!$C"&amp;($J34+181))</f>
        <v>0</v>
      </c>
      <c r="N34" s="10" t="str">
        <f aca="true">INDIRECT("ECSEARRAYH!$D"&amp;($J34+181))</f>
        <v>E12</v>
      </c>
      <c r="O34" s="10" t="n">
        <f aca="true">INDIRECT("ECSEARRAYH!$C"&amp;($J34+361))</f>
        <v>2</v>
      </c>
      <c r="P34" s="10" t="str">
        <f aca="true">INDIRECT("ECSEARRAYH!$D"&amp;($J34+361))</f>
        <v>M20</v>
      </c>
      <c r="Q34" s="10" t="n">
        <f aca="true">INDIRECT("ECSEARRAYH!$C"&amp;($J34+541))</f>
        <v>2</v>
      </c>
      <c r="R34" s="10" t="str">
        <f aca="true">INDIRECT("ECSEARRAYH!$D"&amp;($J34+541))</f>
        <v>E12</v>
      </c>
      <c r="T34" s="10" t="n">
        <f aca="true">INDIRECT("ECSEARRAYH!$F"&amp;($J34+1))</f>
        <v>1</v>
      </c>
      <c r="U34" s="10" t="n">
        <f aca="true">INDIRECT("ECSEARRAYH!$G"&amp;($J34+1))</f>
        <v>0</v>
      </c>
      <c r="V34" s="10" t="n">
        <f aca="true">INDIRECT("ECSEARRAYH!$F"&amp;($J34+181))</f>
        <v>1</v>
      </c>
      <c r="W34" s="10" t="n">
        <f aca="true">INDIRECT("ECSEARRAYH!$G"&amp;($J34+181))</f>
        <v>63</v>
      </c>
      <c r="X34" s="10" t="n">
        <f aca="true">INDIRECT("ECSEARRAYH!$F"&amp;($J34+361))</f>
        <v>5</v>
      </c>
      <c r="Y34" s="10" t="n">
        <f aca="true">INDIRECT("ECSEARRAYH!$G"&amp;($J34+361))</f>
        <v>0</v>
      </c>
      <c r="Z34" s="10" t="n">
        <f aca="true">INDIRECT("ECSEARRAYH!$F"&amp;($J34+541))</f>
        <v>5</v>
      </c>
      <c r="AA34" s="10" t="n">
        <f aca="true">INDIRECT("ECSEARRAYH!$G"&amp;($J34+541))</f>
        <v>63</v>
      </c>
    </row>
    <row r="35" customFormat="false" ht="24.45" hidden="false" customHeight="false" outlineLevel="0" collapsed="false">
      <c r="A35" s="10" t="n">
        <v>34</v>
      </c>
      <c r="B35" s="10" t="s">
        <v>380</v>
      </c>
      <c r="C35" s="10" t="n">
        <f aca="true">INDIRECT("BaseboardH!$C"&amp;($A35+1))</f>
        <v>1</v>
      </c>
      <c r="D35" s="10" t="n">
        <f aca="true">INDIRECT("BaseboardH!$D"&amp;($A35+1))</f>
        <v>1</v>
      </c>
      <c r="E35" s="10" t="n">
        <f aca="true">INDIRECT("BaseboardH!$E"&amp;($A35+1))</f>
        <v>39</v>
      </c>
      <c r="F35" s="10" t="str">
        <f aca="true">INDIRECT("FEB!$D"&amp;(40*($D35-1)+$E35+1))</f>
        <v>in31</v>
      </c>
      <c r="G35" s="10" t="n">
        <f aca="true">INDIRECT("FEB!$E"&amp;(40*($D35-1)+$E35+1))</f>
        <v>3</v>
      </c>
      <c r="H35" s="10" t="n">
        <f aca="true">INDIRECT("FEB!$F"&amp;(40*($D35-1)+$E35+1))</f>
        <v>7</v>
      </c>
      <c r="I35" s="10" t="n">
        <f aca="true">INDIRECT("FEB!$A"&amp;(40*($D35-1)+$E35+1))</f>
        <v>34</v>
      </c>
      <c r="J35" s="10" t="n">
        <f aca="true">INDIRECT("BackBoard!$C"&amp;(100*($C35-1)+$I35+1))</f>
        <v>86</v>
      </c>
      <c r="K35" s="10" t="n">
        <f aca="true">INDIRECT("ECSEARRAYH!$C"&amp;($J35+1))</f>
        <v>0</v>
      </c>
      <c r="L35" s="10" t="str">
        <f aca="true">INDIRECT("ECSEARRAYH!$D"&amp;($J35+1))</f>
        <v>N19</v>
      </c>
      <c r="M35" s="10" t="n">
        <f aca="true">INDIRECT("ECSEARRAYH!$C"&amp;($J35+181))</f>
        <v>0</v>
      </c>
      <c r="N35" s="10" t="str">
        <f aca="true">INDIRECT("ECSEARRAYH!$D"&amp;($J35+181))</f>
        <v>E13</v>
      </c>
      <c r="O35" s="10" t="n">
        <f aca="true">INDIRECT("ECSEARRAYH!$C"&amp;($J35+361))</f>
        <v>2</v>
      </c>
      <c r="P35" s="10" t="str">
        <f aca="true">INDIRECT("ECSEARRAYH!$D"&amp;($J35+361))</f>
        <v>N19</v>
      </c>
      <c r="Q35" s="10" t="n">
        <f aca="true">INDIRECT("ECSEARRAYH!$C"&amp;($J35+541))</f>
        <v>2</v>
      </c>
      <c r="R35" s="10" t="str">
        <f aca="true">INDIRECT("ECSEARRAYH!$D"&amp;($J35+541))</f>
        <v>E13</v>
      </c>
      <c r="T35" s="10" t="n">
        <f aca="true">INDIRECT("ECSEARRAYH!$F"&amp;($J35+1))</f>
        <v>1</v>
      </c>
      <c r="U35" s="10" t="n">
        <f aca="true">INDIRECT("ECSEARRAYH!$G"&amp;($J35+1))</f>
        <v>1</v>
      </c>
      <c r="V35" s="10" t="n">
        <f aca="true">INDIRECT("ECSEARRAYH!$F"&amp;($J35+181))</f>
        <v>1</v>
      </c>
      <c r="W35" s="10" t="n">
        <f aca="true">INDIRECT("ECSEARRAYH!$G"&amp;($J35+181))</f>
        <v>64</v>
      </c>
      <c r="X35" s="10" t="n">
        <f aca="true">INDIRECT("ECSEARRAYH!$F"&amp;($J35+361))</f>
        <v>5</v>
      </c>
      <c r="Y35" s="10" t="n">
        <f aca="true">INDIRECT("ECSEARRAYH!$G"&amp;($J35+361))</f>
        <v>1</v>
      </c>
      <c r="Z35" s="10" t="n">
        <f aca="true">INDIRECT("ECSEARRAYH!$F"&amp;($J35+541))</f>
        <v>5</v>
      </c>
      <c r="AA35" s="10" t="n">
        <f aca="true">INDIRECT("ECSEARRAYH!$G"&amp;($J35+541))</f>
        <v>64</v>
      </c>
    </row>
    <row r="36" customFormat="false" ht="24.45" hidden="false" customHeight="false" outlineLevel="0" collapsed="false">
      <c r="A36" s="10" t="n">
        <v>35</v>
      </c>
      <c r="B36" s="10" t="s">
        <v>380</v>
      </c>
      <c r="C36" s="10" t="n">
        <f aca="true">INDIRECT("BaseboardH!$C"&amp;($A36+1))</f>
        <v>1</v>
      </c>
      <c r="D36" s="10" t="n">
        <f aca="true">INDIRECT("BaseboardH!$D"&amp;($A36+1))</f>
        <v>1</v>
      </c>
      <c r="E36" s="10" t="n">
        <f aca="true">INDIRECT("BaseboardH!$E"&amp;($A36+1))</f>
        <v>40</v>
      </c>
      <c r="F36" s="10" t="str">
        <f aca="true">INDIRECT("FEB!$D"&amp;(40*($D36-1)+$E36+1))</f>
        <v>in30</v>
      </c>
      <c r="G36" s="10" t="n">
        <f aca="true">INDIRECT("FEB!$E"&amp;(40*($D36-1)+$E36+1))</f>
        <v>2</v>
      </c>
      <c r="H36" s="10" t="n">
        <f aca="true">INDIRECT("FEB!$F"&amp;(40*($D36-1)+$E36+1))</f>
        <v>0</v>
      </c>
      <c r="I36" s="10" t="n">
        <f aca="true">INDIRECT("FEB!$A"&amp;(40*($D36-1)+$E36+1))</f>
        <v>33</v>
      </c>
      <c r="J36" s="10" t="n">
        <f aca="true">INDIRECT("BackBoard!$C"&amp;(100*($C36-1)+$I36+1))</f>
        <v>85</v>
      </c>
      <c r="K36" s="10" t="n">
        <f aca="true">INDIRECT("ECSEARRAYH!$C"&amp;($J36+1))</f>
        <v>0</v>
      </c>
      <c r="L36" s="10" t="str">
        <f aca="true">INDIRECT("ECSEARRAYH!$D"&amp;($J36+1))</f>
        <v>N18</v>
      </c>
      <c r="M36" s="10" t="n">
        <f aca="true">INDIRECT("ECSEARRAYH!$C"&amp;($J36+181))</f>
        <v>0</v>
      </c>
      <c r="N36" s="10" t="str">
        <f aca="true">INDIRECT("ECSEARRAYH!$D"&amp;($J36+181))</f>
        <v>F12</v>
      </c>
      <c r="O36" s="10" t="n">
        <f aca="true">INDIRECT("ECSEARRAYH!$C"&amp;($J36+361))</f>
        <v>2</v>
      </c>
      <c r="P36" s="10" t="str">
        <f aca="true">INDIRECT("ECSEARRAYH!$D"&amp;($J36+361))</f>
        <v>N18</v>
      </c>
      <c r="Q36" s="10" t="n">
        <f aca="true">INDIRECT("ECSEARRAYH!$C"&amp;($J36+541))</f>
        <v>2</v>
      </c>
      <c r="R36" s="10" t="str">
        <f aca="true">INDIRECT("ECSEARRAYH!$D"&amp;($J36+541))</f>
        <v>F12</v>
      </c>
      <c r="T36" s="10" t="n">
        <f aca="true">INDIRECT("ECSEARRAYH!$F"&amp;($J36+1))</f>
        <v>0</v>
      </c>
      <c r="U36" s="10" t="n">
        <f aca="true">INDIRECT("ECSEARRAYH!$G"&amp;($J36+1))</f>
        <v>57</v>
      </c>
      <c r="V36" s="10" t="n">
        <f aca="true">INDIRECT("ECSEARRAYH!$F"&amp;($J36+181))</f>
        <v>1</v>
      </c>
      <c r="W36" s="10" t="n">
        <f aca="true">INDIRECT("ECSEARRAYH!$G"&amp;($J36+181))</f>
        <v>67</v>
      </c>
      <c r="X36" s="10" t="n">
        <f aca="true">INDIRECT("ECSEARRAYH!$F"&amp;($J36+361))</f>
        <v>4</v>
      </c>
      <c r="Y36" s="10" t="n">
        <f aca="true">INDIRECT("ECSEARRAYH!$G"&amp;($J36+361))</f>
        <v>57</v>
      </c>
      <c r="Z36" s="10" t="n">
        <f aca="true">INDIRECT("ECSEARRAYH!$F"&amp;($J36+541))</f>
        <v>5</v>
      </c>
      <c r="AA36" s="10" t="n">
        <f aca="true">INDIRECT("ECSEARRAYH!$G"&amp;($J36+541))</f>
        <v>67</v>
      </c>
    </row>
    <row r="37" customFormat="false" ht="24.45" hidden="false" customHeight="false" outlineLevel="0" collapsed="false">
      <c r="A37" s="10" t="n">
        <v>36</v>
      </c>
      <c r="B37" s="10" t="s">
        <v>380</v>
      </c>
      <c r="C37" s="10" t="n">
        <f aca="true">INDIRECT("BaseboardH!$C"&amp;($A37+1))</f>
        <v>1</v>
      </c>
      <c r="D37" s="10" t="n">
        <f aca="true">INDIRECT("BaseboardH!$D"&amp;($A37+1))</f>
        <v>1</v>
      </c>
      <c r="E37" s="10" t="n">
        <f aca="true">INDIRECT("BaseboardH!$E"&amp;($A37+1))</f>
        <v>36</v>
      </c>
      <c r="F37" s="10" t="str">
        <f aca="true">INDIRECT("FEB!$D"&amp;(40*($D37-1)+$E37+1))</f>
        <v>in26</v>
      </c>
      <c r="G37" s="10" t="n">
        <f aca="true">INDIRECT("FEB!$E"&amp;(40*($D37-1)+$E37+1))</f>
        <v>2</v>
      </c>
      <c r="H37" s="10" t="n">
        <f aca="true">INDIRECT("FEB!$F"&amp;(40*($D37-1)+$E37+1))</f>
        <v>2</v>
      </c>
      <c r="I37" s="10" t="n">
        <f aca="true">INDIRECT("FEB!$A"&amp;(40*($D37-1)+$E37+1))</f>
        <v>29</v>
      </c>
      <c r="J37" s="10" t="n">
        <f aca="true">INDIRECT("BackBoard!$C"&amp;(100*($C37-1)+$I37+1))</f>
        <v>73</v>
      </c>
      <c r="K37" s="10" t="n">
        <f aca="true">INDIRECT("ECSEARRAYH!$C"&amp;($J37+1))</f>
        <v>0</v>
      </c>
      <c r="L37" s="10" t="str">
        <f aca="true">INDIRECT("ECSEARRAYH!$D"&amp;($J37+1))</f>
        <v>M19</v>
      </c>
      <c r="M37" s="10" t="n">
        <f aca="true">INDIRECT("ECSEARRAYH!$C"&amp;($J37+181))</f>
        <v>0</v>
      </c>
      <c r="N37" s="10" t="str">
        <f aca="true">INDIRECT("ECSEARRAYH!$D"&amp;($J37+181))</f>
        <v>D13</v>
      </c>
      <c r="O37" s="10" t="n">
        <f aca="true">INDIRECT("ECSEARRAYH!$C"&amp;($J37+361))</f>
        <v>2</v>
      </c>
      <c r="P37" s="10" t="str">
        <f aca="true">INDIRECT("ECSEARRAYH!$D"&amp;($J37+361))</f>
        <v>M19</v>
      </c>
      <c r="Q37" s="10" t="n">
        <f aca="true">INDIRECT("ECSEARRAYH!$C"&amp;($J37+541))</f>
        <v>2</v>
      </c>
      <c r="R37" s="10" t="str">
        <f aca="true">INDIRECT("ECSEARRAYH!$D"&amp;($J37+541))</f>
        <v>D13</v>
      </c>
      <c r="T37" s="10" t="n">
        <f aca="true">INDIRECT("ECSEARRAYH!$F"&amp;($J37+1))</f>
        <v>0</v>
      </c>
      <c r="U37" s="10" t="n">
        <f aca="true">INDIRECT("ECSEARRAYH!$G"&amp;($J37+1))</f>
        <v>56</v>
      </c>
      <c r="V37" s="10" t="n">
        <f aca="true">INDIRECT("ECSEARRAYH!$F"&amp;($J37+181))</f>
        <v>1</v>
      </c>
      <c r="W37" s="10" t="n">
        <f aca="true">INDIRECT("ECSEARRAYH!$G"&amp;($J37+181))</f>
        <v>65</v>
      </c>
      <c r="X37" s="10" t="n">
        <f aca="true">INDIRECT("ECSEARRAYH!$F"&amp;($J37+361))</f>
        <v>4</v>
      </c>
      <c r="Y37" s="10" t="n">
        <f aca="true">INDIRECT("ECSEARRAYH!$G"&amp;($J37+361))</f>
        <v>56</v>
      </c>
      <c r="Z37" s="10" t="n">
        <f aca="true">INDIRECT("ECSEARRAYH!$F"&amp;($J37+541))</f>
        <v>5</v>
      </c>
      <c r="AA37" s="10" t="n">
        <f aca="true">INDIRECT("ECSEARRAYH!$G"&amp;($J37+541))</f>
        <v>65</v>
      </c>
    </row>
    <row r="38" customFormat="false" ht="24.45" hidden="false" customHeight="false" outlineLevel="0" collapsed="false">
      <c r="A38" s="10" t="n">
        <v>37</v>
      </c>
      <c r="B38" s="10" t="s">
        <v>380</v>
      </c>
      <c r="C38" s="10" t="n">
        <f aca="true">INDIRECT("BaseboardH!$C"&amp;($A38+1))</f>
        <v>2</v>
      </c>
      <c r="D38" s="10" t="n">
        <f aca="true">INDIRECT("BaseboardH!$D"&amp;($A38+1))</f>
        <v>1</v>
      </c>
      <c r="E38" s="10" t="n">
        <f aca="true">INDIRECT("BaseboardH!$E"&amp;($A38+1))</f>
        <v>35</v>
      </c>
      <c r="F38" s="10" t="str">
        <f aca="true">INDIRECT("FEB!$D"&amp;(40*($D38-1)+$E38+1))</f>
        <v>in27</v>
      </c>
      <c r="G38" s="10" t="n">
        <f aca="true">INDIRECT("FEB!$E"&amp;(40*($D38-1)+$E38+1))</f>
        <v>3</v>
      </c>
      <c r="H38" s="10" t="n">
        <f aca="true">INDIRECT("FEB!$F"&amp;(40*($D38-1)+$E38+1))</f>
        <v>5</v>
      </c>
      <c r="I38" s="10" t="n">
        <f aca="true">INDIRECT("FEB!$A"&amp;(40*($D38-1)+$E38+1))</f>
        <v>30</v>
      </c>
      <c r="J38" s="10" t="n">
        <f aca="true">INDIRECT("BackBoard!$C"&amp;(100*($C38-1)+$I38+1))</f>
        <v>78</v>
      </c>
      <c r="K38" s="10" t="n">
        <f aca="true">INDIRECT("ECSEARRAYH!$C"&amp;($J38+1))</f>
        <v>0</v>
      </c>
      <c r="L38" s="10" t="str">
        <f aca="true">INDIRECT("ECSEARRAYH!$D"&amp;($J38+1))</f>
        <v>J26</v>
      </c>
      <c r="M38" s="10" t="n">
        <f aca="true">INDIRECT("ECSEARRAYH!$C"&amp;($J38+181))</f>
        <v>0</v>
      </c>
      <c r="N38" s="10" t="str">
        <f aca="true">INDIRECT("ECSEARRAYH!$D"&amp;($J38+181))</f>
        <v>B14</v>
      </c>
      <c r="O38" s="10" t="n">
        <f aca="true">INDIRECT("ECSEARRAYH!$C"&amp;($J38+361))</f>
        <v>2</v>
      </c>
      <c r="P38" s="10" t="str">
        <f aca="true">INDIRECT("ECSEARRAYH!$D"&amp;($J38+361))</f>
        <v>J26</v>
      </c>
      <c r="Q38" s="10" t="n">
        <f aca="true">INDIRECT("ECSEARRAYH!$C"&amp;($J38+541))</f>
        <v>2</v>
      </c>
      <c r="R38" s="10" t="str">
        <f aca="true">INDIRECT("ECSEARRAYH!$D"&amp;($J38+541))</f>
        <v>B14</v>
      </c>
      <c r="T38" s="10" t="n">
        <f aca="true">INDIRECT("ECSEARRAYH!$F"&amp;($J38+1))</f>
        <v>1</v>
      </c>
      <c r="U38" s="10" t="n">
        <f aca="true">INDIRECT("ECSEARRAYH!$G"&amp;($J38+1))</f>
        <v>24</v>
      </c>
      <c r="V38" s="10" t="n">
        <f aca="true">INDIRECT("ECSEARRAYH!$F"&amp;($J38+181))</f>
        <v>1</v>
      </c>
      <c r="W38" s="10" t="n">
        <f aca="true">INDIRECT("ECSEARRAYH!$G"&amp;($J38+181))</f>
        <v>51</v>
      </c>
      <c r="X38" s="10" t="n">
        <f aca="true">INDIRECT("ECSEARRAYH!$F"&amp;($J38+361))</f>
        <v>5</v>
      </c>
      <c r="Y38" s="10" t="n">
        <f aca="true">INDIRECT("ECSEARRAYH!$G"&amp;($J38+361))</f>
        <v>24</v>
      </c>
      <c r="Z38" s="10" t="n">
        <f aca="true">INDIRECT("ECSEARRAYH!$F"&amp;($J38+541))</f>
        <v>5</v>
      </c>
      <c r="AA38" s="10" t="n">
        <f aca="true">INDIRECT("ECSEARRAYH!$G"&amp;($J38+541))</f>
        <v>51</v>
      </c>
    </row>
    <row r="39" customFormat="false" ht="24.45" hidden="false" customHeight="false" outlineLevel="0" collapsed="false">
      <c r="A39" s="10" t="n">
        <v>38</v>
      </c>
      <c r="B39" s="10" t="s">
        <v>380</v>
      </c>
      <c r="C39" s="10" t="n">
        <f aca="true">INDIRECT("BaseboardH!$C"&amp;($A39+1))</f>
        <v>2</v>
      </c>
      <c r="D39" s="10" t="n">
        <f aca="true">INDIRECT("BaseboardH!$D"&amp;($A39+1))</f>
        <v>1</v>
      </c>
      <c r="E39" s="10" t="n">
        <f aca="true">INDIRECT("BaseboardH!$E"&amp;($A39+1))</f>
        <v>39</v>
      </c>
      <c r="F39" s="10" t="str">
        <f aca="true">INDIRECT("FEB!$D"&amp;(40*($D39-1)+$E39+1))</f>
        <v>in31</v>
      </c>
      <c r="G39" s="10" t="n">
        <f aca="true">INDIRECT("FEB!$E"&amp;(40*($D39-1)+$E39+1))</f>
        <v>3</v>
      </c>
      <c r="H39" s="10" t="n">
        <f aca="true">INDIRECT("FEB!$F"&amp;(40*($D39-1)+$E39+1))</f>
        <v>7</v>
      </c>
      <c r="I39" s="10" t="n">
        <f aca="true">INDIRECT("FEB!$A"&amp;(40*($D39-1)+$E39+1))</f>
        <v>34</v>
      </c>
      <c r="J39" s="10" t="n">
        <f aca="true">INDIRECT("BackBoard!$C"&amp;(100*($C39-1)+$I39+1))</f>
        <v>90</v>
      </c>
      <c r="K39" s="10" t="n">
        <f aca="true">INDIRECT("ECSEARRAYH!$C"&amp;($J39+1))</f>
        <v>0</v>
      </c>
      <c r="L39" s="10" t="str">
        <f aca="true">INDIRECT("ECSEARRAYH!$D"&amp;($J39+1))</f>
        <v>K26</v>
      </c>
      <c r="M39" s="10" t="n">
        <f aca="true">INDIRECT("ECSEARRAYH!$C"&amp;($J39+181))</f>
        <v>0</v>
      </c>
      <c r="N39" s="10" t="str">
        <f aca="true">INDIRECT("ECSEARRAYH!$D"&amp;($J39+181))</f>
        <v>A15</v>
      </c>
      <c r="O39" s="10" t="n">
        <f aca="true">INDIRECT("ECSEARRAYH!$C"&amp;($J39+361))</f>
        <v>2</v>
      </c>
      <c r="P39" s="10" t="str">
        <f aca="true">INDIRECT("ECSEARRAYH!$D"&amp;($J39+361))</f>
        <v>K26</v>
      </c>
      <c r="Q39" s="10" t="n">
        <f aca="true">INDIRECT("ECSEARRAYH!$C"&amp;($J39+541))</f>
        <v>2</v>
      </c>
      <c r="R39" s="10" t="str">
        <f aca="true">INDIRECT("ECSEARRAYH!$D"&amp;($J39+541))</f>
        <v>A15</v>
      </c>
      <c r="T39" s="10" t="n">
        <f aca="true">INDIRECT("ECSEARRAYH!$F"&amp;($J39+1))</f>
        <v>1</v>
      </c>
      <c r="U39" s="10" t="n">
        <f aca="true">INDIRECT("ECSEARRAYH!$G"&amp;($J39+1))</f>
        <v>12</v>
      </c>
      <c r="V39" s="10" t="n">
        <f aca="true">INDIRECT("ECSEARRAYH!$F"&amp;($J39+181))</f>
        <v>1</v>
      </c>
      <c r="W39" s="10" t="n">
        <f aca="true">INDIRECT("ECSEARRAYH!$G"&amp;($J39+181))</f>
        <v>46</v>
      </c>
      <c r="X39" s="10" t="n">
        <f aca="true">INDIRECT("ECSEARRAYH!$F"&amp;($J39+361))</f>
        <v>5</v>
      </c>
      <c r="Y39" s="10" t="n">
        <f aca="true">INDIRECT("ECSEARRAYH!$G"&amp;($J39+361))</f>
        <v>12</v>
      </c>
      <c r="Z39" s="10" t="n">
        <f aca="true">INDIRECT("ECSEARRAYH!$F"&amp;($J39+541))</f>
        <v>5</v>
      </c>
      <c r="AA39" s="10" t="n">
        <f aca="true">INDIRECT("ECSEARRAYH!$G"&amp;($J39+541))</f>
        <v>46</v>
      </c>
    </row>
    <row r="40" customFormat="false" ht="24.45" hidden="false" customHeight="false" outlineLevel="0" collapsed="false">
      <c r="A40" s="10" t="n">
        <v>39</v>
      </c>
      <c r="B40" s="10" t="s">
        <v>380</v>
      </c>
      <c r="C40" s="10" t="n">
        <f aca="true">INDIRECT("BaseboardH!$C"&amp;($A40+1))</f>
        <v>2</v>
      </c>
      <c r="D40" s="10" t="n">
        <f aca="true">INDIRECT("BaseboardH!$D"&amp;($A40+1))</f>
        <v>1</v>
      </c>
      <c r="E40" s="10" t="n">
        <f aca="true">INDIRECT("BaseboardH!$E"&amp;($A40+1))</f>
        <v>40</v>
      </c>
      <c r="F40" s="10" t="str">
        <f aca="true">INDIRECT("FEB!$D"&amp;(40*($D40-1)+$E40+1))</f>
        <v>in30</v>
      </c>
      <c r="G40" s="10" t="n">
        <f aca="true">INDIRECT("FEB!$E"&amp;(40*($D40-1)+$E40+1))</f>
        <v>2</v>
      </c>
      <c r="H40" s="10" t="n">
        <f aca="true">INDIRECT("FEB!$F"&amp;(40*($D40-1)+$E40+1))</f>
        <v>0</v>
      </c>
      <c r="I40" s="10" t="n">
        <f aca="true">INDIRECT("FEB!$A"&amp;(40*($D40-1)+$E40+1))</f>
        <v>33</v>
      </c>
      <c r="J40" s="10" t="n">
        <f aca="true">INDIRECT("BackBoard!$C"&amp;(100*($C40-1)+$I40+1))</f>
        <v>89</v>
      </c>
      <c r="K40" s="10" t="n">
        <f aca="true">INDIRECT("ECSEARRAYH!$C"&amp;($J40+1))</f>
        <v>0</v>
      </c>
      <c r="L40" s="10" t="str">
        <f aca="true">INDIRECT("ECSEARRAYH!$D"&amp;($J40+1))</f>
        <v>K25</v>
      </c>
      <c r="M40" s="10" t="n">
        <f aca="true">INDIRECT("ECSEARRAYH!$C"&amp;($J40+181))</f>
        <v>0</v>
      </c>
      <c r="N40" s="10" t="str">
        <f aca="true">INDIRECT("ECSEARRAYH!$D"&amp;($J40+181))</f>
        <v>D15</v>
      </c>
      <c r="O40" s="10" t="n">
        <f aca="true">INDIRECT("ECSEARRAYH!$C"&amp;($J40+361))</f>
        <v>2</v>
      </c>
      <c r="P40" s="10" t="str">
        <f aca="true">INDIRECT("ECSEARRAYH!$D"&amp;($J40+361))</f>
        <v>K25</v>
      </c>
      <c r="Q40" s="10" t="n">
        <f aca="true">INDIRECT("ECSEARRAYH!$C"&amp;($J40+541))</f>
        <v>2</v>
      </c>
      <c r="R40" s="10" t="str">
        <f aca="true">INDIRECT("ECSEARRAYH!$D"&amp;($J40+541))</f>
        <v>D15</v>
      </c>
      <c r="T40" s="10" t="n">
        <f aca="true">INDIRECT("ECSEARRAYH!$F"&amp;($J40+1))</f>
        <v>1</v>
      </c>
      <c r="U40" s="10" t="n">
        <f aca="true">INDIRECT("ECSEARRAYH!$G"&amp;($J40+1))</f>
        <v>13</v>
      </c>
      <c r="V40" s="10" t="n">
        <f aca="true">INDIRECT("ECSEARRAYH!$F"&amp;($J40+181))</f>
        <v>0</v>
      </c>
      <c r="W40" s="10" t="n">
        <f aca="true">INDIRECT("ECSEARRAYH!$G"&amp;($J40+181))</f>
        <v>39</v>
      </c>
      <c r="X40" s="10" t="n">
        <f aca="true">INDIRECT("ECSEARRAYH!$F"&amp;($J40+361))</f>
        <v>5</v>
      </c>
      <c r="Y40" s="10" t="n">
        <f aca="true">INDIRECT("ECSEARRAYH!$G"&amp;($J40+361))</f>
        <v>13</v>
      </c>
      <c r="Z40" s="10" t="n">
        <f aca="true">INDIRECT("ECSEARRAYH!$F"&amp;($J40+541))</f>
        <v>4</v>
      </c>
      <c r="AA40" s="10" t="n">
        <f aca="true">INDIRECT("ECSEARRAYH!$G"&amp;($J40+541))</f>
        <v>39</v>
      </c>
    </row>
    <row r="41" customFormat="false" ht="24.45" hidden="false" customHeight="false" outlineLevel="0" collapsed="false">
      <c r="A41" s="10" t="n">
        <v>40</v>
      </c>
      <c r="B41" s="10" t="s">
        <v>380</v>
      </c>
      <c r="C41" s="10" t="n">
        <f aca="true">INDIRECT("BaseboardH!$C"&amp;($A41+1))</f>
        <v>2</v>
      </c>
      <c r="D41" s="10" t="n">
        <f aca="true">INDIRECT("BaseboardH!$D"&amp;($A41+1))</f>
        <v>1</v>
      </c>
      <c r="E41" s="10" t="n">
        <f aca="true">INDIRECT("BaseboardH!$E"&amp;($A41+1))</f>
        <v>36</v>
      </c>
      <c r="F41" s="10" t="str">
        <f aca="true">INDIRECT("FEB!$D"&amp;(40*($D41-1)+$E41+1))</f>
        <v>in26</v>
      </c>
      <c r="G41" s="10" t="n">
        <f aca="true">INDIRECT("FEB!$E"&amp;(40*($D41-1)+$E41+1))</f>
        <v>2</v>
      </c>
      <c r="H41" s="10" t="n">
        <f aca="true">INDIRECT("FEB!$F"&amp;(40*($D41-1)+$E41+1))</f>
        <v>2</v>
      </c>
      <c r="I41" s="10" t="n">
        <f aca="true">INDIRECT("FEB!$A"&amp;(40*($D41-1)+$E41+1))</f>
        <v>29</v>
      </c>
      <c r="J41" s="10" t="n">
        <f aca="true">INDIRECT("BackBoard!$C"&amp;(100*($C41-1)+$I41+1))</f>
        <v>77</v>
      </c>
      <c r="K41" s="10" t="n">
        <f aca="true">INDIRECT("ECSEARRAYH!$C"&amp;($J41+1))</f>
        <v>0</v>
      </c>
      <c r="L41" s="10" t="str">
        <f aca="true">INDIRECT("ECSEARRAYH!$D"&amp;($J41+1))</f>
        <v>J25</v>
      </c>
      <c r="M41" s="10" t="n">
        <f aca="true">INDIRECT("ECSEARRAYH!$C"&amp;($J41+181))</f>
        <v>0</v>
      </c>
      <c r="N41" s="10" t="str">
        <f aca="true">INDIRECT("ECSEARRAYH!$D"&amp;($J41+181))</f>
        <v>B15</v>
      </c>
      <c r="O41" s="10" t="n">
        <f aca="true">INDIRECT("ECSEARRAYH!$C"&amp;($J41+361))</f>
        <v>2</v>
      </c>
      <c r="P41" s="10" t="str">
        <f aca="true">INDIRECT("ECSEARRAYH!$D"&amp;($J41+361))</f>
        <v>J25</v>
      </c>
      <c r="Q41" s="10" t="n">
        <f aca="true">INDIRECT("ECSEARRAYH!$C"&amp;($J41+541))</f>
        <v>2</v>
      </c>
      <c r="R41" s="10" t="str">
        <f aca="true">INDIRECT("ECSEARRAYH!$D"&amp;($J41+541))</f>
        <v>B15</v>
      </c>
      <c r="T41" s="10" t="n">
        <f aca="true">INDIRECT("ECSEARRAYH!$F"&amp;($J41+1))</f>
        <v>1</v>
      </c>
      <c r="U41" s="10" t="n">
        <f aca="true">INDIRECT("ECSEARRAYH!$G"&amp;($J41+1))</f>
        <v>28</v>
      </c>
      <c r="V41" s="10" t="n">
        <f aca="true">INDIRECT("ECSEARRAYH!$F"&amp;($J41+181))</f>
        <v>1</v>
      </c>
      <c r="W41" s="10" t="n">
        <f aca="true">INDIRECT("ECSEARRAYH!$G"&amp;($J41+181))</f>
        <v>47</v>
      </c>
      <c r="X41" s="10" t="n">
        <f aca="true">INDIRECT("ECSEARRAYH!$F"&amp;($J41+361))</f>
        <v>5</v>
      </c>
      <c r="Y41" s="10" t="n">
        <f aca="true">INDIRECT("ECSEARRAYH!$G"&amp;($J41+361))</f>
        <v>28</v>
      </c>
      <c r="Z41" s="10" t="n">
        <f aca="true">INDIRECT("ECSEARRAYH!$F"&amp;($J41+541))</f>
        <v>5</v>
      </c>
      <c r="AA41" s="10" t="n">
        <f aca="true">INDIRECT("ECSEARRAYH!$G"&amp;($J41+541))</f>
        <v>47</v>
      </c>
    </row>
    <row r="42" customFormat="false" ht="24.45" hidden="false" customHeight="false" outlineLevel="0" collapsed="false">
      <c r="A42" s="10" t="n">
        <v>41</v>
      </c>
      <c r="B42" s="10" t="s">
        <v>380</v>
      </c>
      <c r="C42" s="10" t="n">
        <f aca="true">INDIRECT("BaseboardH!$C"&amp;($A42+1))</f>
        <v>1</v>
      </c>
      <c r="D42" s="10" t="n">
        <f aca="true">INDIRECT("BaseboardH!$D"&amp;($A42+1))</f>
        <v>1</v>
      </c>
      <c r="E42" s="10" t="n">
        <f aca="true">INDIRECT("BaseboardH!$E"&amp;($A42+1))</f>
        <v>27</v>
      </c>
      <c r="F42" s="10" t="str">
        <f aca="true">INDIRECT("FEB!$D"&amp;(40*($D42-1)+$E42+1))</f>
        <v>in19</v>
      </c>
      <c r="G42" s="10" t="n">
        <f aca="true">INDIRECT("FEB!$E"&amp;(40*($D42-1)+$E42+1))</f>
        <v>3</v>
      </c>
      <c r="H42" s="10" t="n">
        <f aca="true">INDIRECT("FEB!$F"&amp;(40*($D42-1)+$E42+1))</f>
        <v>1</v>
      </c>
      <c r="I42" s="10" t="n">
        <f aca="true">INDIRECT("FEB!$A"&amp;(40*($D42-1)+$E42+1))</f>
        <v>22</v>
      </c>
      <c r="J42" s="10" t="n">
        <f aca="true">INDIRECT("BackBoard!$C"&amp;(100*($C42-1)+$I42+1))</f>
        <v>50</v>
      </c>
      <c r="K42" s="10" t="n">
        <f aca="true">INDIRECT("ECSEARRAYH!$C"&amp;($J42+1))</f>
        <v>0</v>
      </c>
      <c r="L42" s="10" t="str">
        <f aca="true">INDIRECT("ECSEARRAYH!$D"&amp;($J42+1))</f>
        <v>M22</v>
      </c>
      <c r="M42" s="10" t="n">
        <f aca="true">INDIRECT("ECSEARRAYH!$C"&amp;($J42+181))</f>
        <v>0</v>
      </c>
      <c r="N42" s="10" t="str">
        <f aca="true">INDIRECT("ECSEARRAYH!$D"&amp;($J42+181))</f>
        <v>D10</v>
      </c>
      <c r="O42" s="10" t="n">
        <f aca="true">INDIRECT("ECSEARRAYH!$C"&amp;($J42+361))</f>
        <v>2</v>
      </c>
      <c r="P42" s="10" t="str">
        <f aca="true">INDIRECT("ECSEARRAYH!$D"&amp;($J42+361))</f>
        <v>M22</v>
      </c>
      <c r="Q42" s="10" t="n">
        <f aca="true">INDIRECT("ECSEARRAYH!$C"&amp;($J42+541))</f>
        <v>2</v>
      </c>
      <c r="R42" s="10" t="str">
        <f aca="true">INDIRECT("ECSEARRAYH!$D"&amp;($J42+541))</f>
        <v>D10</v>
      </c>
      <c r="T42" s="10" t="n">
        <f aca="true">INDIRECT("ECSEARRAYH!$F"&amp;($J42+1))</f>
        <v>0</v>
      </c>
      <c r="U42" s="10" t="n">
        <f aca="true">INDIRECT("ECSEARRAYH!$G"&amp;($J42+1))</f>
        <v>80</v>
      </c>
      <c r="V42" s="10" t="n">
        <f aca="true">INDIRECT("ECSEARRAYH!$F"&amp;($J42+181))</f>
        <v>1</v>
      </c>
      <c r="W42" s="10" t="n">
        <f aca="true">INDIRECT("ECSEARRAYH!$G"&amp;($J42+181))</f>
        <v>73</v>
      </c>
      <c r="X42" s="10" t="n">
        <f aca="true">INDIRECT("ECSEARRAYH!$F"&amp;($J42+361))</f>
        <v>4</v>
      </c>
      <c r="Y42" s="10" t="n">
        <f aca="true">INDIRECT("ECSEARRAYH!$G"&amp;($J42+361))</f>
        <v>80</v>
      </c>
      <c r="Z42" s="10" t="n">
        <f aca="true">INDIRECT("ECSEARRAYH!$F"&amp;($J42+541))</f>
        <v>5</v>
      </c>
      <c r="AA42" s="10" t="n">
        <f aca="true">INDIRECT("ECSEARRAYH!$G"&amp;($J42+541))</f>
        <v>73</v>
      </c>
    </row>
    <row r="43" customFormat="false" ht="24.45" hidden="false" customHeight="false" outlineLevel="0" collapsed="false">
      <c r="A43" s="10" t="n">
        <v>42</v>
      </c>
      <c r="B43" s="10" t="s">
        <v>380</v>
      </c>
      <c r="C43" s="10" t="n">
        <f aca="true">INDIRECT("BaseboardH!$C"&amp;($A43+1))</f>
        <v>1</v>
      </c>
      <c r="D43" s="10" t="n">
        <f aca="true">INDIRECT("BaseboardH!$D"&amp;($A43+1))</f>
        <v>1</v>
      </c>
      <c r="E43" s="10" t="n">
        <f aca="true">INDIRECT("BaseboardH!$E"&amp;($A43+1))</f>
        <v>31</v>
      </c>
      <c r="F43" s="10" t="str">
        <f aca="true">INDIRECT("FEB!$D"&amp;(40*($D43-1)+$E43+1))</f>
        <v>in23</v>
      </c>
      <c r="G43" s="10" t="n">
        <f aca="true">INDIRECT("FEB!$E"&amp;(40*($D43-1)+$E43+1))</f>
        <v>3</v>
      </c>
      <c r="H43" s="10" t="n">
        <f aca="true">INDIRECT("FEB!$F"&amp;(40*($D43-1)+$E43+1))</f>
        <v>3</v>
      </c>
      <c r="I43" s="10" t="n">
        <f aca="true">INDIRECT("FEB!$A"&amp;(40*($D43-1)+$E43+1))</f>
        <v>26</v>
      </c>
      <c r="J43" s="10" t="n">
        <f aca="true">INDIRECT("BackBoard!$C"&amp;(100*($C43-1)+$I43+1))</f>
        <v>62</v>
      </c>
      <c r="K43" s="10" t="n">
        <f aca="true">INDIRECT("ECSEARRAYH!$C"&amp;($J43+1))</f>
        <v>0</v>
      </c>
      <c r="L43" s="10" t="str">
        <f aca="true">INDIRECT("ECSEARRAYH!$D"&amp;($J43+1))</f>
        <v>N22</v>
      </c>
      <c r="M43" s="10" t="n">
        <f aca="true">INDIRECT("ECSEARRAYH!$C"&amp;($J43+181))</f>
        <v>0</v>
      </c>
      <c r="N43" s="10" t="str">
        <f aca="true">INDIRECT("ECSEARRAYH!$D"&amp;($J43+181))</f>
        <v>D11</v>
      </c>
      <c r="O43" s="10" t="n">
        <f aca="true">INDIRECT("ECSEARRAYH!$C"&amp;($J43+361))</f>
        <v>2</v>
      </c>
      <c r="P43" s="10" t="str">
        <f aca="true">INDIRECT("ECSEARRAYH!$D"&amp;($J43+361))</f>
        <v>N22</v>
      </c>
      <c r="Q43" s="10" t="n">
        <f aca="true">INDIRECT("ECSEARRAYH!$C"&amp;($J43+541))</f>
        <v>2</v>
      </c>
      <c r="R43" s="10" t="str">
        <f aca="true">INDIRECT("ECSEARRAYH!$D"&amp;($J43+541))</f>
        <v>D11</v>
      </c>
      <c r="T43" s="10" t="n">
        <f aca="true">INDIRECT("ECSEARRAYH!$F"&amp;($J43+1))</f>
        <v>0</v>
      </c>
      <c r="U43" s="10" t="n">
        <f aca="true">INDIRECT("ECSEARRAYH!$G"&amp;($J43+1))</f>
        <v>76</v>
      </c>
      <c r="V43" s="10" t="n">
        <f aca="true">INDIRECT("ECSEARRAYH!$F"&amp;($J43+181))</f>
        <v>1</v>
      </c>
      <c r="W43" s="10" t="n">
        <f aca="true">INDIRECT("ECSEARRAYH!$G"&amp;($J43+181))</f>
        <v>71</v>
      </c>
      <c r="X43" s="10" t="n">
        <f aca="true">INDIRECT("ECSEARRAYH!$F"&amp;($J43+361))</f>
        <v>4</v>
      </c>
      <c r="Y43" s="10" t="n">
        <f aca="true">INDIRECT("ECSEARRAYH!$G"&amp;($J43+361))</f>
        <v>76</v>
      </c>
      <c r="Z43" s="10" t="n">
        <f aca="true">INDIRECT("ECSEARRAYH!$F"&amp;($J43+541))</f>
        <v>5</v>
      </c>
      <c r="AA43" s="10" t="n">
        <f aca="true">INDIRECT("ECSEARRAYH!$G"&amp;($J43+541))</f>
        <v>71</v>
      </c>
    </row>
    <row r="44" customFormat="false" ht="24.45" hidden="false" customHeight="false" outlineLevel="0" collapsed="false">
      <c r="A44" s="10" t="n">
        <v>43</v>
      </c>
      <c r="B44" s="10" t="s">
        <v>380</v>
      </c>
      <c r="C44" s="10" t="n">
        <f aca="true">INDIRECT("BaseboardH!$C"&amp;($A44+1))</f>
        <v>1</v>
      </c>
      <c r="D44" s="10" t="n">
        <f aca="true">INDIRECT("BaseboardH!$D"&amp;($A44+1))</f>
        <v>1</v>
      </c>
      <c r="E44" s="10" t="n">
        <f aca="true">INDIRECT("BaseboardH!$E"&amp;($A44+1))</f>
        <v>32</v>
      </c>
      <c r="F44" s="10" t="str">
        <f aca="true">INDIRECT("FEB!$D"&amp;(40*($D44-1)+$E44+1))</f>
        <v>in22</v>
      </c>
      <c r="G44" s="10" t="n">
        <f aca="true">INDIRECT("FEB!$E"&amp;(40*($D44-1)+$E44+1))</f>
        <v>2</v>
      </c>
      <c r="H44" s="10" t="n">
        <f aca="true">INDIRECT("FEB!$F"&amp;(40*($D44-1)+$E44+1))</f>
        <v>4</v>
      </c>
      <c r="I44" s="10" t="n">
        <f aca="true">INDIRECT("FEB!$A"&amp;(40*($D44-1)+$E44+1))</f>
        <v>25</v>
      </c>
      <c r="J44" s="10" t="n">
        <f aca="true">INDIRECT("BackBoard!$C"&amp;(100*($C44-1)+$I44+1))</f>
        <v>61</v>
      </c>
      <c r="K44" s="10" t="n">
        <f aca="true">INDIRECT("ECSEARRAYH!$C"&amp;($J44+1))</f>
        <v>0</v>
      </c>
      <c r="L44" s="10" t="str">
        <f aca="true">INDIRECT("ECSEARRAYH!$D"&amp;($J44+1))</f>
        <v>N21</v>
      </c>
      <c r="M44" s="10" t="n">
        <f aca="true">INDIRECT("ECSEARRAYH!$C"&amp;($J44+181))</f>
        <v>0</v>
      </c>
      <c r="N44" s="10" t="str">
        <f aca="true">INDIRECT("ECSEARRAYH!$D"&amp;($J44+181))</f>
        <v>E11</v>
      </c>
      <c r="O44" s="10" t="n">
        <f aca="true">INDIRECT("ECSEARRAYH!$C"&amp;($J44+361))</f>
        <v>2</v>
      </c>
      <c r="P44" s="10" t="str">
        <f aca="true">INDIRECT("ECSEARRAYH!$D"&amp;($J44+361))</f>
        <v>N21</v>
      </c>
      <c r="Q44" s="10" t="n">
        <f aca="true">INDIRECT("ECSEARRAYH!$C"&amp;($J44+541))</f>
        <v>2</v>
      </c>
      <c r="R44" s="10" t="str">
        <f aca="true">INDIRECT("ECSEARRAYH!$D"&amp;($J44+541))</f>
        <v>E11</v>
      </c>
      <c r="T44" s="10" t="n">
        <f aca="true">INDIRECT("ECSEARRAYH!$F"&amp;($J44+1))</f>
        <v>0</v>
      </c>
      <c r="U44" s="10" t="n">
        <f aca="true">INDIRECT("ECSEARRAYH!$G"&amp;($J44+1))</f>
        <v>77</v>
      </c>
      <c r="V44" s="10" t="n">
        <f aca="true">INDIRECT("ECSEARRAYH!$F"&amp;($J44+181))</f>
        <v>1</v>
      </c>
      <c r="W44" s="10" t="n">
        <f aca="true">INDIRECT("ECSEARRAYH!$G"&amp;($J44+181))</f>
        <v>72</v>
      </c>
      <c r="X44" s="10" t="n">
        <f aca="true">INDIRECT("ECSEARRAYH!$F"&amp;($J44+361))</f>
        <v>4</v>
      </c>
      <c r="Y44" s="10" t="n">
        <f aca="true">INDIRECT("ECSEARRAYH!$G"&amp;($J44+361))</f>
        <v>77</v>
      </c>
      <c r="Z44" s="10" t="n">
        <f aca="true">INDIRECT("ECSEARRAYH!$F"&amp;($J44+541))</f>
        <v>5</v>
      </c>
      <c r="AA44" s="10" t="n">
        <f aca="true">INDIRECT("ECSEARRAYH!$G"&amp;($J44+541))</f>
        <v>72</v>
      </c>
    </row>
    <row r="45" customFormat="false" ht="24.45" hidden="false" customHeight="false" outlineLevel="0" collapsed="false">
      <c r="A45" s="10" t="n">
        <v>44</v>
      </c>
      <c r="B45" s="10" t="s">
        <v>380</v>
      </c>
      <c r="C45" s="10" t="n">
        <f aca="true">INDIRECT("BaseboardH!$C"&amp;($A45+1))</f>
        <v>1</v>
      </c>
      <c r="D45" s="10" t="n">
        <f aca="true">INDIRECT("BaseboardH!$D"&amp;($A45+1))</f>
        <v>1</v>
      </c>
      <c r="E45" s="10" t="n">
        <f aca="true">INDIRECT("BaseboardH!$E"&amp;($A45+1))</f>
        <v>28</v>
      </c>
      <c r="F45" s="10" t="str">
        <f aca="true">INDIRECT("FEB!$D"&amp;(40*($D45-1)+$E45+1))</f>
        <v>in18</v>
      </c>
      <c r="G45" s="10" t="n">
        <f aca="true">INDIRECT("FEB!$E"&amp;(40*($D45-1)+$E45+1))</f>
        <v>2</v>
      </c>
      <c r="H45" s="10" t="n">
        <f aca="true">INDIRECT("FEB!$F"&amp;(40*($D45-1)+$E45+1))</f>
        <v>6</v>
      </c>
      <c r="I45" s="10" t="n">
        <f aca="true">INDIRECT("FEB!$A"&amp;(40*($D45-1)+$E45+1))</f>
        <v>21</v>
      </c>
      <c r="J45" s="10" t="n">
        <f aca="true">INDIRECT("BackBoard!$C"&amp;(100*($C45-1)+$I45+1))</f>
        <v>49</v>
      </c>
      <c r="K45" s="10" t="n">
        <f aca="true">INDIRECT("ECSEARRAYH!$C"&amp;($J45+1))</f>
        <v>0</v>
      </c>
      <c r="L45" s="10" t="str">
        <f aca="true">INDIRECT("ECSEARRAYH!$D"&amp;($J45+1))</f>
        <v>M24</v>
      </c>
      <c r="M45" s="10" t="n">
        <f aca="true">INDIRECT("ECSEARRAYH!$C"&amp;($J45+181))</f>
        <v>0</v>
      </c>
      <c r="N45" s="10" t="str">
        <f aca="true">INDIRECT("ECSEARRAYH!$D"&amp;($J45+181))</f>
        <v>F10</v>
      </c>
      <c r="O45" s="10" t="n">
        <f aca="true">INDIRECT("ECSEARRAYH!$C"&amp;($J45+361))</f>
        <v>2</v>
      </c>
      <c r="P45" s="10" t="str">
        <f aca="true">INDIRECT("ECSEARRAYH!$D"&amp;($J45+361))</f>
        <v>M24</v>
      </c>
      <c r="Q45" s="10" t="n">
        <f aca="true">INDIRECT("ECSEARRAYH!$C"&amp;($J45+541))</f>
        <v>2</v>
      </c>
      <c r="R45" s="10" t="str">
        <f aca="true">INDIRECT("ECSEARRAYH!$D"&amp;($J45+541))</f>
        <v>F10</v>
      </c>
      <c r="T45" s="10" t="n">
        <f aca="true">INDIRECT("ECSEARRAYH!$F"&amp;($J45+1))</f>
        <v>0</v>
      </c>
      <c r="U45" s="10" t="n">
        <f aca="true">INDIRECT("ECSEARRAYH!$G"&amp;($J45+1))</f>
        <v>85</v>
      </c>
      <c r="V45" s="10" t="n">
        <f aca="true">INDIRECT("ECSEARRAYH!$F"&amp;($J45+181))</f>
        <v>1</v>
      </c>
      <c r="W45" s="10" t="n">
        <f aca="true">INDIRECT("ECSEARRAYH!$G"&amp;($J45+181))</f>
        <v>75</v>
      </c>
      <c r="X45" s="10" t="n">
        <f aca="true">INDIRECT("ECSEARRAYH!$F"&amp;($J45+361))</f>
        <v>4</v>
      </c>
      <c r="Y45" s="10" t="n">
        <f aca="true">INDIRECT("ECSEARRAYH!$G"&amp;($J45+361))</f>
        <v>85</v>
      </c>
      <c r="Z45" s="10" t="n">
        <f aca="true">INDIRECT("ECSEARRAYH!$F"&amp;($J45+541))</f>
        <v>5</v>
      </c>
      <c r="AA45" s="10" t="n">
        <f aca="true">INDIRECT("ECSEARRAYH!$G"&amp;($J45+541))</f>
        <v>75</v>
      </c>
    </row>
    <row r="46" customFormat="false" ht="24.45" hidden="false" customHeight="false" outlineLevel="0" collapsed="false">
      <c r="A46" s="10" t="n">
        <v>45</v>
      </c>
      <c r="B46" s="10" t="s">
        <v>380</v>
      </c>
      <c r="C46" s="10" t="n">
        <f aca="true">INDIRECT("BaseboardH!$C"&amp;($A46+1))</f>
        <v>2</v>
      </c>
      <c r="D46" s="10" t="n">
        <f aca="true">INDIRECT("BaseboardH!$D"&amp;($A46+1))</f>
        <v>1</v>
      </c>
      <c r="E46" s="10" t="n">
        <f aca="true">INDIRECT("BaseboardH!$E"&amp;($A46+1))</f>
        <v>27</v>
      </c>
      <c r="F46" s="10" t="str">
        <f aca="true">INDIRECT("FEB!$D"&amp;(40*($D46-1)+$E46+1))</f>
        <v>in19</v>
      </c>
      <c r="G46" s="10" t="n">
        <f aca="true">INDIRECT("FEB!$E"&amp;(40*($D46-1)+$E46+1))</f>
        <v>3</v>
      </c>
      <c r="H46" s="10" t="n">
        <f aca="true">INDIRECT("FEB!$F"&amp;(40*($D46-1)+$E46+1))</f>
        <v>1</v>
      </c>
      <c r="I46" s="10" t="n">
        <f aca="true">INDIRECT("FEB!$A"&amp;(40*($D46-1)+$E46+1))</f>
        <v>22</v>
      </c>
      <c r="J46" s="10" t="n">
        <f aca="true">INDIRECT("BackBoard!$C"&amp;(100*($C46-1)+$I46+1))</f>
        <v>54</v>
      </c>
      <c r="K46" s="10" t="n">
        <f aca="true">INDIRECT("ECSEARRAYH!$C"&amp;($J46+1))</f>
        <v>0</v>
      </c>
      <c r="L46" s="10" t="str">
        <f aca="true">INDIRECT("ECSEARRAYH!$D"&amp;($J46+1))</f>
        <v>G26</v>
      </c>
      <c r="M46" s="10" t="n">
        <f aca="true">INDIRECT("ECSEARRAYH!$C"&amp;($J46+181))</f>
        <v>0</v>
      </c>
      <c r="N46" s="10" t="str">
        <f aca="true">INDIRECT("ECSEARRAYH!$D"&amp;($J46+181))</f>
        <v>A13</v>
      </c>
      <c r="O46" s="10" t="n">
        <f aca="true">INDIRECT("ECSEARRAYH!$C"&amp;($J46+361))</f>
        <v>2</v>
      </c>
      <c r="P46" s="10" t="str">
        <f aca="true">INDIRECT("ECSEARRAYH!$D"&amp;($J46+361))</f>
        <v>G26</v>
      </c>
      <c r="Q46" s="10" t="n">
        <f aca="true">INDIRECT("ECSEARRAYH!$C"&amp;($J46+541))</f>
        <v>2</v>
      </c>
      <c r="R46" s="10" t="str">
        <f aca="true">INDIRECT("ECSEARRAYH!$D"&amp;($J46+541))</f>
        <v>A13</v>
      </c>
      <c r="T46" s="10" t="n">
        <f aca="true">INDIRECT("ECSEARRAYH!$F"&amp;($J46+1))</f>
        <v>1</v>
      </c>
      <c r="U46" s="10" t="n">
        <f aca="true">INDIRECT("ECSEARRAYH!$G"&amp;($J46+1))</f>
        <v>21</v>
      </c>
      <c r="V46" s="10" t="n">
        <f aca="true">INDIRECT("ECSEARRAYH!$F"&amp;($J46+181))</f>
        <v>1</v>
      </c>
      <c r="W46" s="10" t="n">
        <f aca="true">INDIRECT("ECSEARRAYH!$G"&amp;($J46+181))</f>
        <v>45</v>
      </c>
      <c r="X46" s="10" t="n">
        <f aca="true">INDIRECT("ECSEARRAYH!$F"&amp;($J46+361))</f>
        <v>5</v>
      </c>
      <c r="Y46" s="10" t="n">
        <f aca="true">INDIRECT("ECSEARRAYH!$G"&amp;($J46+361))</f>
        <v>21</v>
      </c>
      <c r="Z46" s="10" t="n">
        <f aca="true">INDIRECT("ECSEARRAYH!$F"&amp;($J46+541))</f>
        <v>5</v>
      </c>
      <c r="AA46" s="10" t="n">
        <f aca="true">INDIRECT("ECSEARRAYH!$G"&amp;($J46+541))</f>
        <v>45</v>
      </c>
    </row>
    <row r="47" customFormat="false" ht="24.45" hidden="false" customHeight="false" outlineLevel="0" collapsed="false">
      <c r="A47" s="10" t="n">
        <v>46</v>
      </c>
      <c r="B47" s="10" t="s">
        <v>380</v>
      </c>
      <c r="C47" s="10" t="n">
        <f aca="true">INDIRECT("BaseboardH!$C"&amp;($A47+1))</f>
        <v>2</v>
      </c>
      <c r="D47" s="10" t="n">
        <f aca="true">INDIRECT("BaseboardH!$D"&amp;($A47+1))</f>
        <v>1</v>
      </c>
      <c r="E47" s="10" t="n">
        <f aca="true">INDIRECT("BaseboardH!$E"&amp;($A47+1))</f>
        <v>31</v>
      </c>
      <c r="F47" s="10" t="str">
        <f aca="true">INDIRECT("FEB!$D"&amp;(40*($D47-1)+$E47+1))</f>
        <v>in23</v>
      </c>
      <c r="G47" s="10" t="n">
        <f aca="true">INDIRECT("FEB!$E"&amp;(40*($D47-1)+$E47+1))</f>
        <v>3</v>
      </c>
      <c r="H47" s="10" t="n">
        <f aca="true">INDIRECT("FEB!$F"&amp;(40*($D47-1)+$E47+1))</f>
        <v>3</v>
      </c>
      <c r="I47" s="10" t="n">
        <f aca="true">INDIRECT("FEB!$A"&amp;(40*($D47-1)+$E47+1))</f>
        <v>26</v>
      </c>
      <c r="J47" s="10" t="n">
        <f aca="true">INDIRECT("BackBoard!$C"&amp;(100*($C47-1)+$I47+1))</f>
        <v>66</v>
      </c>
      <c r="K47" s="10" t="n">
        <f aca="true">INDIRECT("ECSEARRAYH!$C"&amp;($J47+1))</f>
        <v>0</v>
      </c>
      <c r="L47" s="10" t="str">
        <f aca="true">INDIRECT("ECSEARRAYH!$D"&amp;($J47+1))</f>
        <v>H24</v>
      </c>
      <c r="M47" s="10" t="n">
        <f aca="true">INDIRECT("ECSEARRAYH!$C"&amp;($J47+181))</f>
        <v>0</v>
      </c>
      <c r="N47" s="10" t="str">
        <f aca="true">INDIRECT("ECSEARRAYH!$D"&amp;($J47+181))</f>
        <v>C14</v>
      </c>
      <c r="O47" s="10" t="n">
        <f aca="true">INDIRECT("ECSEARRAYH!$C"&amp;($J47+361))</f>
        <v>2</v>
      </c>
      <c r="P47" s="10" t="str">
        <f aca="true">INDIRECT("ECSEARRAYH!$D"&amp;($J47+361))</f>
        <v>H24</v>
      </c>
      <c r="Q47" s="10" t="n">
        <f aca="true">INDIRECT("ECSEARRAYH!$C"&amp;($J47+541))</f>
        <v>2</v>
      </c>
      <c r="R47" s="10" t="str">
        <f aca="true">INDIRECT("ECSEARRAYH!$D"&amp;($J47+541))</f>
        <v>C14</v>
      </c>
      <c r="T47" s="10" t="n">
        <f aca="true">INDIRECT("ECSEARRAYH!$F"&amp;($J47+1))</f>
        <v>1</v>
      </c>
      <c r="U47" s="10" t="n">
        <f aca="true">INDIRECT("ECSEARRAYH!$G"&amp;($J47+1))</f>
        <v>27</v>
      </c>
      <c r="V47" s="10" t="n">
        <f aca="true">INDIRECT("ECSEARRAYH!$F"&amp;($J47+181))</f>
        <v>1</v>
      </c>
      <c r="W47" s="10" t="n">
        <f aca="true">INDIRECT("ECSEARRAYH!$G"&amp;($J47+181))</f>
        <v>55</v>
      </c>
      <c r="X47" s="10" t="n">
        <f aca="true">INDIRECT("ECSEARRAYH!$F"&amp;($J47+361))</f>
        <v>5</v>
      </c>
      <c r="Y47" s="10" t="n">
        <f aca="true">INDIRECT("ECSEARRAYH!$G"&amp;($J47+361))</f>
        <v>27</v>
      </c>
      <c r="Z47" s="10" t="n">
        <f aca="true">INDIRECT("ECSEARRAYH!$F"&amp;($J47+541))</f>
        <v>5</v>
      </c>
      <c r="AA47" s="10" t="n">
        <f aca="true">INDIRECT("ECSEARRAYH!$G"&amp;($J47+541))</f>
        <v>55</v>
      </c>
    </row>
    <row r="48" customFormat="false" ht="24.45" hidden="false" customHeight="false" outlineLevel="0" collapsed="false">
      <c r="A48" s="10" t="n">
        <v>47</v>
      </c>
      <c r="B48" s="10" t="s">
        <v>380</v>
      </c>
      <c r="C48" s="10" t="n">
        <f aca="true">INDIRECT("BaseboardH!$C"&amp;($A48+1))</f>
        <v>2</v>
      </c>
      <c r="D48" s="10" t="n">
        <f aca="true">INDIRECT("BaseboardH!$D"&amp;($A48+1))</f>
        <v>1</v>
      </c>
      <c r="E48" s="10" t="n">
        <f aca="true">INDIRECT("BaseboardH!$E"&amp;($A48+1))</f>
        <v>32</v>
      </c>
      <c r="F48" s="10" t="str">
        <f aca="true">INDIRECT("FEB!$D"&amp;(40*($D48-1)+$E48+1))</f>
        <v>in22</v>
      </c>
      <c r="G48" s="10" t="n">
        <f aca="true">INDIRECT("FEB!$E"&amp;(40*($D48-1)+$E48+1))</f>
        <v>2</v>
      </c>
      <c r="H48" s="10" t="n">
        <f aca="true">INDIRECT("FEB!$F"&amp;(40*($D48-1)+$E48+1))</f>
        <v>4</v>
      </c>
      <c r="I48" s="10" t="n">
        <f aca="true">INDIRECT("FEB!$A"&amp;(40*($D48-1)+$E48+1))</f>
        <v>25</v>
      </c>
      <c r="J48" s="10" t="n">
        <f aca="true">INDIRECT("BackBoard!$C"&amp;(100*($C48-1)+$I48+1))</f>
        <v>65</v>
      </c>
      <c r="K48" s="10" t="n">
        <f aca="true">INDIRECT("ECSEARRAYH!$C"&amp;($J48+1))</f>
        <v>0</v>
      </c>
      <c r="L48" s="10" t="str">
        <f aca="true">INDIRECT("ECSEARRAYH!$D"&amp;($J48+1))</f>
        <v>H23</v>
      </c>
      <c r="M48" s="10" t="n">
        <f aca="true">INDIRECT("ECSEARRAYH!$C"&amp;($J48+181))</f>
        <v>0</v>
      </c>
      <c r="N48" s="10" t="str">
        <f aca="true">INDIRECT("ECSEARRAYH!$D"&amp;($J48+181))</f>
        <v>A14</v>
      </c>
      <c r="O48" s="10" t="n">
        <f aca="true">INDIRECT("ECSEARRAYH!$C"&amp;($J48+361))</f>
        <v>2</v>
      </c>
      <c r="P48" s="10" t="str">
        <f aca="true">INDIRECT("ECSEARRAYH!$D"&amp;($J48+361))</f>
        <v>H23</v>
      </c>
      <c r="Q48" s="10" t="n">
        <f aca="true">INDIRECT("ECSEARRAYH!$C"&amp;($J48+541))</f>
        <v>2</v>
      </c>
      <c r="R48" s="10" t="str">
        <f aca="true">INDIRECT("ECSEARRAYH!$D"&amp;($J48+541))</f>
        <v>A14</v>
      </c>
      <c r="T48" s="10" t="n">
        <f aca="true">INDIRECT("ECSEARRAYH!$F"&amp;($J48+1))</f>
        <v>1</v>
      </c>
      <c r="U48" s="10" t="n">
        <f aca="true">INDIRECT("ECSEARRAYH!$G"&amp;($J48+1))</f>
        <v>26</v>
      </c>
      <c r="V48" s="10" t="n">
        <f aca="true">INDIRECT("ECSEARRAYH!$F"&amp;($J48+181))</f>
        <v>1</v>
      </c>
      <c r="W48" s="10" t="n">
        <f aca="true">INDIRECT("ECSEARRAYH!$G"&amp;($J48+181))</f>
        <v>50</v>
      </c>
      <c r="X48" s="10" t="n">
        <f aca="true">INDIRECT("ECSEARRAYH!$F"&amp;($J48+361))</f>
        <v>5</v>
      </c>
      <c r="Y48" s="10" t="n">
        <f aca="true">INDIRECT("ECSEARRAYH!$G"&amp;($J48+361))</f>
        <v>26</v>
      </c>
      <c r="Z48" s="10" t="n">
        <f aca="true">INDIRECT("ECSEARRAYH!$F"&amp;($J48+541))</f>
        <v>5</v>
      </c>
      <c r="AA48" s="10" t="n">
        <f aca="true">INDIRECT("ECSEARRAYH!$G"&amp;($J48+541))</f>
        <v>50</v>
      </c>
    </row>
    <row r="49" customFormat="false" ht="24.45" hidden="false" customHeight="false" outlineLevel="0" collapsed="false">
      <c r="A49" s="10" t="n">
        <v>48</v>
      </c>
      <c r="B49" s="10" t="s">
        <v>380</v>
      </c>
      <c r="C49" s="10" t="n">
        <f aca="true">INDIRECT("BaseboardH!$C"&amp;($A49+1))</f>
        <v>2</v>
      </c>
      <c r="D49" s="10" t="n">
        <f aca="true">INDIRECT("BaseboardH!$D"&amp;($A49+1))</f>
        <v>1</v>
      </c>
      <c r="E49" s="10" t="n">
        <f aca="true">INDIRECT("BaseboardH!$E"&amp;($A49+1))</f>
        <v>28</v>
      </c>
      <c r="F49" s="10" t="str">
        <f aca="true">INDIRECT("FEB!$D"&amp;(40*($D49-1)+$E49+1))</f>
        <v>in18</v>
      </c>
      <c r="G49" s="10" t="n">
        <f aca="true">INDIRECT("FEB!$E"&amp;(40*($D49-1)+$E49+1))</f>
        <v>2</v>
      </c>
      <c r="H49" s="10" t="n">
        <f aca="true">INDIRECT("FEB!$F"&amp;(40*($D49-1)+$E49+1))</f>
        <v>6</v>
      </c>
      <c r="I49" s="10" t="n">
        <f aca="true">INDIRECT("FEB!$A"&amp;(40*($D49-1)+$E49+1))</f>
        <v>21</v>
      </c>
      <c r="J49" s="10" t="n">
        <f aca="true">INDIRECT("BackBoard!$C"&amp;(100*($C49-1)+$I49+1))</f>
        <v>53</v>
      </c>
      <c r="K49" s="10" t="n">
        <f aca="true">INDIRECT("ECSEARRAYH!$C"&amp;($J49+1))</f>
        <v>0</v>
      </c>
      <c r="L49" s="10" t="str">
        <f aca="true">INDIRECT("ECSEARRAYH!$D"&amp;($J49+1))</f>
        <v>H26</v>
      </c>
      <c r="M49" s="10" t="n">
        <f aca="true">INDIRECT("ECSEARRAYH!$C"&amp;($J49+181))</f>
        <v>0</v>
      </c>
      <c r="N49" s="10" t="str">
        <f aca="true">INDIRECT("ECSEARRAYH!$D"&amp;($J49+181))</f>
        <v>C13</v>
      </c>
      <c r="O49" s="10" t="n">
        <f aca="true">INDIRECT("ECSEARRAYH!$C"&amp;($J49+361))</f>
        <v>2</v>
      </c>
      <c r="P49" s="10" t="str">
        <f aca="true">INDIRECT("ECSEARRAYH!$D"&amp;($J49+361))</f>
        <v>H26</v>
      </c>
      <c r="Q49" s="10" t="n">
        <f aca="true">INDIRECT("ECSEARRAYH!$C"&amp;($J49+541))</f>
        <v>2</v>
      </c>
      <c r="R49" s="10" t="str">
        <f aca="true">INDIRECT("ECSEARRAYH!$D"&amp;($J49+541))</f>
        <v>C13</v>
      </c>
      <c r="T49" s="10" t="n">
        <f aca="true">INDIRECT("ECSEARRAYH!$F"&amp;($J49+1))</f>
        <v>1</v>
      </c>
      <c r="U49" s="10" t="n">
        <f aca="true">INDIRECT("ECSEARRAYH!$G"&amp;($J49+1))</f>
        <v>25</v>
      </c>
      <c r="V49" s="10" t="n">
        <f aca="true">INDIRECT("ECSEARRAYH!$F"&amp;($J49+181))</f>
        <v>1</v>
      </c>
      <c r="W49" s="10" t="n">
        <f aca="true">INDIRECT("ECSEARRAYH!$G"&amp;($J49+181))</f>
        <v>54</v>
      </c>
      <c r="X49" s="10" t="n">
        <f aca="true">INDIRECT("ECSEARRAYH!$F"&amp;($J49+361))</f>
        <v>5</v>
      </c>
      <c r="Y49" s="10" t="n">
        <f aca="true">INDIRECT("ECSEARRAYH!$G"&amp;($J49+361))</f>
        <v>25</v>
      </c>
      <c r="Z49" s="10" t="n">
        <f aca="true">INDIRECT("ECSEARRAYH!$F"&amp;($J49+541))</f>
        <v>5</v>
      </c>
      <c r="AA49" s="10" t="n">
        <f aca="true">INDIRECT("ECSEARRAYH!$G"&amp;($J49+541))</f>
        <v>54</v>
      </c>
    </row>
    <row r="50" customFormat="false" ht="24.45" hidden="false" customHeight="false" outlineLevel="0" collapsed="false">
      <c r="A50" s="10" t="n">
        <v>49</v>
      </c>
      <c r="B50" s="10" t="s">
        <v>380</v>
      </c>
      <c r="C50" s="10" t="n">
        <f aca="true">INDIRECT("BaseboardH!$C"&amp;($A50+1))</f>
        <v>1</v>
      </c>
      <c r="D50" s="10" t="n">
        <f aca="true">INDIRECT("BaseboardH!$D"&amp;($A50+1))</f>
        <v>1</v>
      </c>
      <c r="E50" s="10" t="n">
        <f aca="true">INDIRECT("BaseboardH!$E"&amp;($A50+1))</f>
        <v>13</v>
      </c>
      <c r="F50" s="10" t="str">
        <f aca="true">INDIRECT("FEB!$D"&amp;(40*($D50-1)+$E50+1))</f>
        <v>in13</v>
      </c>
      <c r="G50" s="10" t="n">
        <f aca="true">INDIRECT("FEB!$E"&amp;(40*($D50-1)+$E50+1))</f>
        <v>1</v>
      </c>
      <c r="H50" s="10" t="n">
        <f aca="true">INDIRECT("FEB!$F"&amp;(40*($D50-1)+$E50+1))</f>
        <v>6</v>
      </c>
      <c r="I50" s="10" t="n">
        <f aca="true">INDIRECT("FEB!$A"&amp;(40*($D50-1)+$E50+1))</f>
        <v>16</v>
      </c>
      <c r="J50" s="10" t="n">
        <f aca="true">INDIRECT("BackBoard!$C"&amp;(100*($C50-1)+$I50+1))</f>
        <v>32</v>
      </c>
      <c r="K50" s="10" t="n">
        <f aca="true">INDIRECT("ECSEARRAYH!$C"&amp;($J50+1))</f>
        <v>0</v>
      </c>
      <c r="L50" s="10" t="str">
        <f aca="true">INDIRECT("ECSEARRAYH!$D"&amp;($J50+1))</f>
        <v>K20</v>
      </c>
      <c r="M50" s="10" t="n">
        <f aca="true">INDIRECT("ECSEARRAYH!$C"&amp;($J50+181))</f>
        <v>0</v>
      </c>
      <c r="N50" s="10" t="str">
        <f aca="true">INDIRECT("ECSEARRAYH!$D"&amp;($J50+181))</f>
        <v>D8</v>
      </c>
      <c r="O50" s="10" t="n">
        <f aca="true">INDIRECT("ECSEARRAYH!$C"&amp;($J50+361))</f>
        <v>2</v>
      </c>
      <c r="P50" s="10" t="str">
        <f aca="true">INDIRECT("ECSEARRAYH!$D"&amp;($J50+361))</f>
        <v>K20</v>
      </c>
      <c r="Q50" s="10" t="n">
        <f aca="true">INDIRECT("ECSEARRAYH!$C"&amp;($J50+541))</f>
        <v>2</v>
      </c>
      <c r="R50" s="10" t="str">
        <f aca="true">INDIRECT("ECSEARRAYH!$D"&amp;($J50+541))</f>
        <v>D8</v>
      </c>
      <c r="T50" s="10" t="n">
        <f aca="true">INDIRECT("ECSEARRAYH!$F"&amp;($J50+1))</f>
        <v>0</v>
      </c>
      <c r="U50" s="10" t="n">
        <f aca="true">INDIRECT("ECSEARRAYH!$G"&amp;($J50+1))</f>
        <v>13</v>
      </c>
      <c r="V50" s="10" t="n">
        <f aca="true">INDIRECT("ECSEARRAYH!$F"&amp;($J50+181))</f>
        <v>1</v>
      </c>
      <c r="W50" s="10" t="n">
        <f aca="true">INDIRECT("ECSEARRAYH!$G"&amp;($J50+181))</f>
        <v>76</v>
      </c>
      <c r="X50" s="10" t="n">
        <f aca="true">INDIRECT("ECSEARRAYH!$F"&amp;($J50+361))</f>
        <v>4</v>
      </c>
      <c r="Y50" s="10" t="n">
        <f aca="true">INDIRECT("ECSEARRAYH!$G"&amp;($J50+361))</f>
        <v>13</v>
      </c>
      <c r="Z50" s="10" t="n">
        <f aca="true">INDIRECT("ECSEARRAYH!$F"&amp;($J50+541))</f>
        <v>5</v>
      </c>
      <c r="AA50" s="10" t="n">
        <f aca="true">INDIRECT("ECSEARRAYH!$G"&amp;($J50+541))</f>
        <v>76</v>
      </c>
    </row>
    <row r="51" customFormat="false" ht="24.45" hidden="false" customHeight="false" outlineLevel="0" collapsed="false">
      <c r="A51" s="10" t="n">
        <v>50</v>
      </c>
      <c r="B51" s="10" t="s">
        <v>380</v>
      </c>
      <c r="C51" s="10" t="n">
        <f aca="true">INDIRECT("BaseboardH!$C"&amp;($A51+1))</f>
        <v>1</v>
      </c>
      <c r="D51" s="10" t="n">
        <f aca="true">INDIRECT("BaseboardH!$D"&amp;($A51+1))</f>
        <v>1</v>
      </c>
      <c r="E51" s="10" t="n">
        <f aca="true">INDIRECT("BaseboardH!$E"&amp;($A51+1))</f>
        <v>15</v>
      </c>
      <c r="F51" s="10" t="str">
        <f aca="true">INDIRECT("FEB!$D"&amp;(40*($D51-1)+$E51+1))</f>
        <v>in15</v>
      </c>
      <c r="G51" s="10" t="n">
        <f aca="true">INDIRECT("FEB!$E"&amp;(40*($D51-1)+$E51+1))</f>
        <v>1</v>
      </c>
      <c r="H51" s="10" t="n">
        <f aca="true">INDIRECT("FEB!$F"&amp;(40*($D51-1)+$E51+1))</f>
        <v>7</v>
      </c>
      <c r="I51" s="10" t="n">
        <f aca="true">INDIRECT("FEB!$A"&amp;(40*($D51-1)+$E51+1))</f>
        <v>18</v>
      </c>
      <c r="J51" s="10" t="n">
        <f aca="true">INDIRECT("BackBoard!$C"&amp;(100*($C51-1)+$I51+1))</f>
        <v>38</v>
      </c>
      <c r="K51" s="10" t="n">
        <f aca="true">INDIRECT("ECSEARRAYH!$C"&amp;($J51+1))</f>
        <v>0</v>
      </c>
      <c r="L51" s="10" t="str">
        <f aca="true">INDIRECT("ECSEARRAYH!$D"&amp;($J51+1))</f>
        <v>M21</v>
      </c>
      <c r="M51" s="10" t="n">
        <f aca="true">INDIRECT("ECSEARRAYH!$C"&amp;($J51+181))</f>
        <v>0</v>
      </c>
      <c r="N51" s="10" t="str">
        <f aca="true">INDIRECT("ECSEARRAYH!$D"&amp;($J51+181))</f>
        <v>F9</v>
      </c>
      <c r="O51" s="10" t="n">
        <f aca="true">INDIRECT("ECSEARRAYH!$C"&amp;($J51+361))</f>
        <v>2</v>
      </c>
      <c r="P51" s="10" t="str">
        <f aca="true">INDIRECT("ECSEARRAYH!$D"&amp;($J51+361))</f>
        <v>M21</v>
      </c>
      <c r="Q51" s="10" t="n">
        <f aca="true">INDIRECT("ECSEARRAYH!$C"&amp;($J51+541))</f>
        <v>2</v>
      </c>
      <c r="R51" s="10" t="str">
        <f aca="true">INDIRECT("ECSEARRAYH!$D"&amp;($J51+541))</f>
        <v>F9</v>
      </c>
      <c r="T51" s="10" t="n">
        <f aca="true">INDIRECT("ECSEARRAYH!$F"&amp;($J51+1))</f>
        <v>0</v>
      </c>
      <c r="U51" s="10" t="n">
        <f aca="true">INDIRECT("ECSEARRAYH!$G"&amp;($J51+1))</f>
        <v>81</v>
      </c>
      <c r="V51" s="10" t="n">
        <f aca="true">INDIRECT("ECSEARRAYH!$F"&amp;($J51+181))</f>
        <v>1</v>
      </c>
      <c r="W51" s="10" t="n">
        <f aca="true">INDIRECT("ECSEARRAYH!$G"&amp;($J51+181))</f>
        <v>78</v>
      </c>
      <c r="X51" s="10" t="n">
        <f aca="true">INDIRECT("ECSEARRAYH!$F"&amp;($J51+361))</f>
        <v>4</v>
      </c>
      <c r="Y51" s="10" t="n">
        <f aca="true">INDIRECT("ECSEARRAYH!$G"&amp;($J51+361))</f>
        <v>81</v>
      </c>
      <c r="Z51" s="10" t="n">
        <f aca="true">INDIRECT("ECSEARRAYH!$F"&amp;($J51+541))</f>
        <v>5</v>
      </c>
      <c r="AA51" s="10" t="n">
        <f aca="true">INDIRECT("ECSEARRAYH!$G"&amp;($J51+541))</f>
        <v>78</v>
      </c>
    </row>
    <row r="52" customFormat="false" ht="24.45" hidden="false" customHeight="false" outlineLevel="0" collapsed="false">
      <c r="A52" s="10" t="n">
        <v>51</v>
      </c>
      <c r="B52" s="10" t="s">
        <v>380</v>
      </c>
      <c r="C52" s="10" t="n">
        <f aca="true">INDIRECT("BaseboardH!$C"&amp;($A52+1))</f>
        <v>1</v>
      </c>
      <c r="D52" s="10" t="n">
        <f aca="true">INDIRECT("BaseboardH!$D"&amp;($A52+1))</f>
        <v>1</v>
      </c>
      <c r="E52" s="10" t="n">
        <f aca="true">INDIRECT("BaseboardH!$E"&amp;($A52+1))</f>
        <v>16</v>
      </c>
      <c r="F52" s="10" t="str">
        <f aca="true">INDIRECT("FEB!$D"&amp;(40*($D52-1)+$E52+1))</f>
        <v>in14</v>
      </c>
      <c r="G52" s="10" t="n">
        <f aca="true">INDIRECT("FEB!$E"&amp;(40*($D52-1)+$E52+1))</f>
        <v>0</v>
      </c>
      <c r="H52" s="10" t="n">
        <f aca="true">INDIRECT("FEB!$F"&amp;(40*($D52-1)+$E52+1))</f>
        <v>0</v>
      </c>
      <c r="I52" s="10" t="n">
        <f aca="true">INDIRECT("FEB!$A"&amp;(40*($D52-1)+$E52+1))</f>
        <v>17</v>
      </c>
      <c r="J52" s="10" t="n">
        <f aca="true">INDIRECT("BackBoard!$C"&amp;(100*($C52-1)+$I52+1))</f>
        <v>37</v>
      </c>
      <c r="K52" s="10" t="n">
        <f aca="true">INDIRECT("ECSEARRAYH!$C"&amp;($J52+1))</f>
        <v>0</v>
      </c>
      <c r="L52" s="10" t="str">
        <f aca="true">INDIRECT("ECSEARRAYH!$D"&amp;($J52+1))</f>
        <v>L24</v>
      </c>
      <c r="M52" s="10" t="n">
        <f aca="true">INDIRECT("ECSEARRAYH!$C"&amp;($J52+181))</f>
        <v>0</v>
      </c>
      <c r="N52" s="10" t="str">
        <f aca="true">INDIRECT("ECSEARRAYH!$D"&amp;($J52+181))</f>
        <v>E10</v>
      </c>
      <c r="O52" s="10" t="n">
        <f aca="true">INDIRECT("ECSEARRAYH!$C"&amp;($J52+361))</f>
        <v>2</v>
      </c>
      <c r="P52" s="10" t="str">
        <f aca="true">INDIRECT("ECSEARRAYH!$D"&amp;($J52+361))</f>
        <v>L24</v>
      </c>
      <c r="Q52" s="10" t="n">
        <f aca="true">INDIRECT("ECSEARRAYH!$C"&amp;($J52+541))</f>
        <v>2</v>
      </c>
      <c r="R52" s="10" t="str">
        <f aca="true">INDIRECT("ECSEARRAYH!$D"&amp;($J52+541))</f>
        <v>E10</v>
      </c>
      <c r="T52" s="10" t="n">
        <f aca="true">INDIRECT("ECSEARRAYH!$F"&amp;($J52+1))</f>
        <v>0</v>
      </c>
      <c r="U52" s="10" t="n">
        <f aca="true">INDIRECT("ECSEARRAYH!$G"&amp;($J52+1))</f>
        <v>84</v>
      </c>
      <c r="V52" s="10" t="n">
        <f aca="true">INDIRECT("ECSEARRAYH!$F"&amp;($J52+181))</f>
        <v>1</v>
      </c>
      <c r="W52" s="10" t="n">
        <f aca="true">INDIRECT("ECSEARRAYH!$G"&amp;($J52+181))</f>
        <v>74</v>
      </c>
      <c r="X52" s="10" t="n">
        <f aca="true">INDIRECT("ECSEARRAYH!$F"&amp;($J52+361))</f>
        <v>4</v>
      </c>
      <c r="Y52" s="10" t="n">
        <f aca="true">INDIRECT("ECSEARRAYH!$G"&amp;($J52+361))</f>
        <v>84</v>
      </c>
      <c r="Z52" s="10" t="n">
        <f aca="true">INDIRECT("ECSEARRAYH!$F"&amp;($J52+541))</f>
        <v>5</v>
      </c>
      <c r="AA52" s="10" t="n">
        <f aca="true">INDIRECT("ECSEARRAYH!$G"&amp;($J52+541))</f>
        <v>74</v>
      </c>
    </row>
    <row r="53" customFormat="false" ht="24.45" hidden="false" customHeight="false" outlineLevel="0" collapsed="false">
      <c r="A53" s="10" t="n">
        <v>52</v>
      </c>
      <c r="B53" s="10" t="s">
        <v>380</v>
      </c>
      <c r="C53" s="10" t="n">
        <f aca="true">INDIRECT("BaseboardH!$C"&amp;($A53+1))</f>
        <v>1</v>
      </c>
      <c r="D53" s="10" t="n">
        <f aca="true">INDIRECT("BaseboardH!$D"&amp;($A53+1))</f>
        <v>1</v>
      </c>
      <c r="E53" s="10" t="n">
        <f aca="true">INDIRECT("BaseboardH!$E"&amp;($A53+1))</f>
        <v>14</v>
      </c>
      <c r="F53" s="10" t="str">
        <f aca="true">INDIRECT("FEB!$D"&amp;(40*($D53-1)+$E53+1))</f>
        <v>in12</v>
      </c>
      <c r="G53" s="10" t="n">
        <f aca="true">INDIRECT("FEB!$E"&amp;(40*($D53-1)+$E53+1))</f>
        <v>0</v>
      </c>
      <c r="H53" s="10" t="n">
        <f aca="true">INDIRECT("FEB!$F"&amp;(40*($D53-1)+$E53+1))</f>
        <v>1</v>
      </c>
      <c r="I53" s="10" t="n">
        <f aca="true">INDIRECT("FEB!$A"&amp;(40*($D53-1)+$E53+1))</f>
        <v>15</v>
      </c>
      <c r="J53" s="10" t="n">
        <f aca="true">INDIRECT("BackBoard!$C"&amp;(100*($C53-1)+$I53+1))</f>
        <v>31</v>
      </c>
      <c r="K53" s="10" t="n">
        <f aca="true">INDIRECT("ECSEARRAYH!$C"&amp;($J53+1))</f>
        <v>0</v>
      </c>
      <c r="L53" s="10" t="str">
        <f aca="true">INDIRECT("ECSEARRAYH!$D"&amp;($J53+1))</f>
        <v>L20</v>
      </c>
      <c r="M53" s="10" t="n">
        <f aca="true">INDIRECT("ECSEARRAYH!$C"&amp;($J53+181))</f>
        <v>0</v>
      </c>
      <c r="N53" s="10" t="str">
        <f aca="true">INDIRECT("ECSEARRAYH!$D"&amp;($J53+181))</f>
        <v>F8</v>
      </c>
      <c r="O53" s="10" t="n">
        <f aca="true">INDIRECT("ECSEARRAYH!$C"&amp;($J53+361))</f>
        <v>2</v>
      </c>
      <c r="P53" s="10" t="str">
        <f aca="true">INDIRECT("ECSEARRAYH!$D"&amp;($J53+361))</f>
        <v>L20</v>
      </c>
      <c r="Q53" s="10" t="n">
        <f aca="true">INDIRECT("ECSEARRAYH!$C"&amp;($J53+541))</f>
        <v>2</v>
      </c>
      <c r="R53" s="10" t="str">
        <f aca="true">INDIRECT("ECSEARRAYH!$D"&amp;($J53+541))</f>
        <v>F8</v>
      </c>
      <c r="T53" s="10" t="n">
        <f aca="true">INDIRECT("ECSEARRAYH!$F"&amp;($J53+1))</f>
        <v>0</v>
      </c>
      <c r="U53" s="10" t="n">
        <f aca="true">INDIRECT("ECSEARRAYH!$G"&amp;($J53+1))</f>
        <v>8</v>
      </c>
      <c r="V53" s="10" t="n">
        <f aca="true">INDIRECT("ECSEARRAYH!$F"&amp;($J53+181))</f>
        <v>1</v>
      </c>
      <c r="W53" s="10" t="n">
        <f aca="true">INDIRECT("ECSEARRAYH!$G"&amp;($J53+181))</f>
        <v>77</v>
      </c>
      <c r="X53" s="10" t="n">
        <f aca="true">INDIRECT("ECSEARRAYH!$F"&amp;($J53+361))</f>
        <v>4</v>
      </c>
      <c r="Y53" s="10" t="n">
        <f aca="true">INDIRECT("ECSEARRAYH!$G"&amp;($J53+361))</f>
        <v>8</v>
      </c>
      <c r="Z53" s="10" t="n">
        <f aca="true">INDIRECT("ECSEARRAYH!$F"&amp;($J53+541))</f>
        <v>5</v>
      </c>
      <c r="AA53" s="10" t="n">
        <f aca="true">INDIRECT("ECSEARRAYH!$G"&amp;($J53+541))</f>
        <v>77</v>
      </c>
    </row>
    <row r="54" customFormat="false" ht="24.45" hidden="false" customHeight="false" outlineLevel="0" collapsed="false">
      <c r="A54" s="10" t="n">
        <v>53</v>
      </c>
      <c r="B54" s="10" t="s">
        <v>380</v>
      </c>
      <c r="C54" s="10" t="n">
        <f aca="true">INDIRECT("BaseboardH!$C"&amp;($A54+1))</f>
        <v>2</v>
      </c>
      <c r="D54" s="10" t="n">
        <f aca="true">INDIRECT("BaseboardH!$D"&amp;($A54+1))</f>
        <v>1</v>
      </c>
      <c r="E54" s="10" t="n">
        <f aca="true">INDIRECT("BaseboardH!$E"&amp;($A54+1))</f>
        <v>13</v>
      </c>
      <c r="F54" s="10" t="str">
        <f aca="true">INDIRECT("FEB!$D"&amp;(40*($D54-1)+$E54+1))</f>
        <v>in13</v>
      </c>
      <c r="G54" s="10" t="n">
        <f aca="true">INDIRECT("FEB!$E"&amp;(40*($D54-1)+$E54+1))</f>
        <v>1</v>
      </c>
      <c r="H54" s="10" t="n">
        <f aca="true">INDIRECT("FEB!$F"&amp;(40*($D54-1)+$E54+1))</f>
        <v>6</v>
      </c>
      <c r="I54" s="10" t="n">
        <f aca="true">INDIRECT("FEB!$A"&amp;(40*($D54-1)+$E54+1))</f>
        <v>16</v>
      </c>
      <c r="J54" s="10" t="n">
        <f aca="true">INDIRECT("BackBoard!$C"&amp;(100*($C54-1)+$I54+1))</f>
        <v>36</v>
      </c>
      <c r="K54" s="10" t="n">
        <f aca="true">INDIRECT("ECSEARRAYH!$C"&amp;($J54+1))</f>
        <v>0</v>
      </c>
      <c r="L54" s="10" t="str">
        <f aca="true">INDIRECT("ECSEARRAYH!$D"&amp;($J54+1))</f>
        <v>F23</v>
      </c>
      <c r="M54" s="10" t="n">
        <f aca="true">INDIRECT("ECSEARRAYH!$C"&amp;($J54+181))</f>
        <v>0</v>
      </c>
      <c r="N54" s="10" t="str">
        <f aca="true">INDIRECT("ECSEARRAYH!$D"&amp;($J54+181))</f>
        <v>B11</v>
      </c>
      <c r="O54" s="10" t="n">
        <f aca="true">INDIRECT("ECSEARRAYH!$C"&amp;($J54+361))</f>
        <v>2</v>
      </c>
      <c r="P54" s="10" t="str">
        <f aca="true">INDIRECT("ECSEARRAYH!$D"&amp;($J54+361))</f>
        <v>F23</v>
      </c>
      <c r="Q54" s="10" t="n">
        <f aca="true">INDIRECT("ECSEARRAYH!$C"&amp;($J54+541))</f>
        <v>2</v>
      </c>
      <c r="R54" s="10" t="str">
        <f aca="true">INDIRECT("ECSEARRAYH!$D"&amp;($J54+541))</f>
        <v>B11</v>
      </c>
      <c r="T54" s="10" t="n">
        <f aca="true">INDIRECT("ECSEARRAYH!$F"&amp;($J54+1))</f>
        <v>1</v>
      </c>
      <c r="U54" s="10" t="n">
        <f aca="true">INDIRECT("ECSEARRAYH!$G"&amp;($J54+1))</f>
        <v>16</v>
      </c>
      <c r="V54" s="10" t="n">
        <f aca="true">INDIRECT("ECSEARRAYH!$F"&amp;($J54+181))</f>
        <v>1</v>
      </c>
      <c r="W54" s="10" t="n">
        <f aca="true">INDIRECT("ECSEARRAYH!$G"&amp;($J54+181))</f>
        <v>52</v>
      </c>
      <c r="X54" s="10" t="n">
        <f aca="true">INDIRECT("ECSEARRAYH!$F"&amp;($J54+361))</f>
        <v>5</v>
      </c>
      <c r="Y54" s="10" t="n">
        <f aca="true">INDIRECT("ECSEARRAYH!$G"&amp;($J54+361))</f>
        <v>16</v>
      </c>
      <c r="Z54" s="10" t="n">
        <f aca="true">INDIRECT("ECSEARRAYH!$F"&amp;($J54+541))</f>
        <v>5</v>
      </c>
      <c r="AA54" s="10" t="n">
        <f aca="true">INDIRECT("ECSEARRAYH!$G"&amp;($J54+541))</f>
        <v>52</v>
      </c>
    </row>
    <row r="55" customFormat="false" ht="24.45" hidden="false" customHeight="false" outlineLevel="0" collapsed="false">
      <c r="A55" s="10" t="n">
        <v>54</v>
      </c>
      <c r="B55" s="10" t="s">
        <v>380</v>
      </c>
      <c r="C55" s="10" t="n">
        <f aca="true">INDIRECT("BaseboardH!$C"&amp;($A55+1))</f>
        <v>2</v>
      </c>
      <c r="D55" s="10" t="n">
        <f aca="true">INDIRECT("BaseboardH!$D"&amp;($A55+1))</f>
        <v>1</v>
      </c>
      <c r="E55" s="10" t="n">
        <f aca="true">INDIRECT("BaseboardH!$E"&amp;($A55+1))</f>
        <v>15</v>
      </c>
      <c r="F55" s="10" t="str">
        <f aca="true">INDIRECT("FEB!$D"&amp;(40*($D55-1)+$E55+1))</f>
        <v>in15</v>
      </c>
      <c r="G55" s="10" t="n">
        <f aca="true">INDIRECT("FEB!$E"&amp;(40*($D55-1)+$E55+1))</f>
        <v>1</v>
      </c>
      <c r="H55" s="10" t="n">
        <f aca="true">INDIRECT("FEB!$F"&amp;(40*($D55-1)+$E55+1))</f>
        <v>7</v>
      </c>
      <c r="I55" s="10" t="n">
        <f aca="true">INDIRECT("FEB!$A"&amp;(40*($D55-1)+$E55+1))</f>
        <v>18</v>
      </c>
      <c r="J55" s="10" t="n">
        <f aca="true">INDIRECT("BackBoard!$C"&amp;(100*($C55-1)+$I55+1))</f>
        <v>42</v>
      </c>
      <c r="K55" s="10" t="n">
        <f aca="true">INDIRECT("ECSEARRAYH!$C"&amp;($J55+1))</f>
        <v>0</v>
      </c>
      <c r="L55" s="10" t="str">
        <f aca="true">INDIRECT("ECSEARRAYH!$D"&amp;($J55+1))</f>
        <v>F25</v>
      </c>
      <c r="M55" s="10" t="n">
        <f aca="true">INDIRECT("ECSEARRAYH!$C"&amp;($J55+181))</f>
        <v>0</v>
      </c>
      <c r="N55" s="10" t="str">
        <f aca="true">INDIRECT("ECSEARRAYH!$D"&amp;($J55+181))</f>
        <v>B12</v>
      </c>
      <c r="O55" s="10" t="n">
        <f aca="true">INDIRECT("ECSEARRAYH!$C"&amp;($J55+361))</f>
        <v>2</v>
      </c>
      <c r="P55" s="10" t="str">
        <f aca="true">INDIRECT("ECSEARRAYH!$D"&amp;($J55+361))</f>
        <v>F25</v>
      </c>
      <c r="Q55" s="10" t="n">
        <f aca="true">INDIRECT("ECSEARRAYH!$C"&amp;($J55+541))</f>
        <v>2</v>
      </c>
      <c r="R55" s="10" t="str">
        <f aca="true">INDIRECT("ECSEARRAYH!$D"&amp;($J55+541))</f>
        <v>B12</v>
      </c>
      <c r="T55" s="10" t="n">
        <f aca="true">INDIRECT("ECSEARRAYH!$F"&amp;($J55+1))</f>
        <v>1</v>
      </c>
      <c r="U55" s="10" t="n">
        <f aca="true">INDIRECT("ECSEARRAYH!$G"&amp;($J55+1))</f>
        <v>22</v>
      </c>
      <c r="V55" s="10" t="n">
        <f aca="true">INDIRECT("ECSEARRAYH!$F"&amp;($J55+181))</f>
        <v>1</v>
      </c>
      <c r="W55" s="10" t="n">
        <f aca="true">INDIRECT("ECSEARRAYH!$G"&amp;($J55+181))</f>
        <v>53</v>
      </c>
      <c r="X55" s="10" t="n">
        <f aca="true">INDIRECT("ECSEARRAYH!$F"&amp;($J55+361))</f>
        <v>5</v>
      </c>
      <c r="Y55" s="10" t="n">
        <f aca="true">INDIRECT("ECSEARRAYH!$G"&amp;($J55+361))</f>
        <v>22</v>
      </c>
      <c r="Z55" s="10" t="n">
        <f aca="true">INDIRECT("ECSEARRAYH!$F"&amp;($J55+541))</f>
        <v>5</v>
      </c>
      <c r="AA55" s="10" t="n">
        <f aca="true">INDIRECT("ECSEARRAYH!$G"&amp;($J55+541))</f>
        <v>53</v>
      </c>
    </row>
    <row r="56" customFormat="false" ht="24.45" hidden="false" customHeight="false" outlineLevel="0" collapsed="false">
      <c r="A56" s="10" t="n">
        <v>55</v>
      </c>
      <c r="B56" s="10" t="s">
        <v>380</v>
      </c>
      <c r="C56" s="10" t="n">
        <f aca="true">INDIRECT("BaseboardH!$C"&amp;($A56+1))</f>
        <v>2</v>
      </c>
      <c r="D56" s="10" t="n">
        <f aca="true">INDIRECT("BaseboardH!$D"&amp;($A56+1))</f>
        <v>1</v>
      </c>
      <c r="E56" s="10" t="n">
        <f aca="true">INDIRECT("BaseboardH!$E"&amp;($A56+1))</f>
        <v>16</v>
      </c>
      <c r="F56" s="10" t="str">
        <f aca="true">INDIRECT("FEB!$D"&amp;(40*($D56-1)+$E56+1))</f>
        <v>in14</v>
      </c>
      <c r="G56" s="10" t="n">
        <f aca="true">INDIRECT("FEB!$E"&amp;(40*($D56-1)+$E56+1))</f>
        <v>0</v>
      </c>
      <c r="H56" s="10" t="n">
        <f aca="true">INDIRECT("FEB!$F"&amp;(40*($D56-1)+$E56+1))</f>
        <v>0</v>
      </c>
      <c r="I56" s="10" t="n">
        <f aca="true">INDIRECT("FEB!$A"&amp;(40*($D56-1)+$E56+1))</f>
        <v>17</v>
      </c>
      <c r="J56" s="10" t="n">
        <f aca="true">INDIRECT("BackBoard!$C"&amp;(100*($C56-1)+$I56+1))</f>
        <v>41</v>
      </c>
      <c r="K56" s="10" t="n">
        <f aca="true">INDIRECT("ECSEARRAYH!$C"&amp;($J56+1))</f>
        <v>0</v>
      </c>
      <c r="L56" s="10" t="str">
        <f aca="true">INDIRECT("ECSEARRAYH!$D"&amp;($J56+1))</f>
        <v>G25</v>
      </c>
      <c r="M56" s="10" t="n">
        <f aca="true">INDIRECT("ECSEARRAYH!$C"&amp;($J56+181))</f>
        <v>0</v>
      </c>
      <c r="N56" s="10" t="str">
        <f aca="true">INDIRECT("ECSEARRAYH!$D"&amp;($J56+181))</f>
        <v>A12</v>
      </c>
      <c r="O56" s="10" t="n">
        <f aca="true">INDIRECT("ECSEARRAYH!$C"&amp;($J56+361))</f>
        <v>2</v>
      </c>
      <c r="P56" s="10" t="str">
        <f aca="true">INDIRECT("ECSEARRAYH!$D"&amp;($J56+361))</f>
        <v>G25</v>
      </c>
      <c r="Q56" s="10" t="n">
        <f aca="true">INDIRECT("ECSEARRAYH!$C"&amp;($J56+541))</f>
        <v>2</v>
      </c>
      <c r="R56" s="10" t="str">
        <f aca="true">INDIRECT("ECSEARRAYH!$D"&amp;($J56+541))</f>
        <v>A12</v>
      </c>
      <c r="T56" s="10" t="n">
        <f aca="true">INDIRECT("ECSEARRAYH!$F"&amp;($J56+1))</f>
        <v>1</v>
      </c>
      <c r="U56" s="10" t="n">
        <f aca="true">INDIRECT("ECSEARRAYH!$G"&amp;($J56+1))</f>
        <v>20</v>
      </c>
      <c r="V56" s="10" t="n">
        <f aca="true">INDIRECT("ECSEARRAYH!$F"&amp;($J56+181))</f>
        <v>1</v>
      </c>
      <c r="W56" s="10" t="n">
        <f aca="true">INDIRECT("ECSEARRAYH!$G"&amp;($J56+181))</f>
        <v>44</v>
      </c>
      <c r="X56" s="10" t="n">
        <f aca="true">INDIRECT("ECSEARRAYH!$F"&amp;($J56+361))</f>
        <v>5</v>
      </c>
      <c r="Y56" s="10" t="n">
        <f aca="true">INDIRECT("ECSEARRAYH!$G"&amp;($J56+361))</f>
        <v>20</v>
      </c>
      <c r="Z56" s="10" t="n">
        <f aca="true">INDIRECT("ECSEARRAYH!$F"&amp;($J56+541))</f>
        <v>5</v>
      </c>
      <c r="AA56" s="10" t="n">
        <f aca="true">INDIRECT("ECSEARRAYH!$G"&amp;($J56+541))</f>
        <v>44</v>
      </c>
    </row>
    <row r="57" customFormat="false" ht="24.45" hidden="false" customHeight="false" outlineLevel="0" collapsed="false">
      <c r="A57" s="10" t="n">
        <v>56</v>
      </c>
      <c r="B57" s="10" t="s">
        <v>380</v>
      </c>
      <c r="C57" s="10" t="n">
        <f aca="true">INDIRECT("BaseboardH!$C"&amp;($A57+1))</f>
        <v>2</v>
      </c>
      <c r="D57" s="10" t="n">
        <f aca="true">INDIRECT("BaseboardH!$D"&amp;($A57+1))</f>
        <v>1</v>
      </c>
      <c r="E57" s="10" t="n">
        <f aca="true">INDIRECT("BaseboardH!$E"&amp;($A57+1))</f>
        <v>14</v>
      </c>
      <c r="F57" s="10" t="str">
        <f aca="true">INDIRECT("FEB!$D"&amp;(40*($D57-1)+$E57+1))</f>
        <v>in12</v>
      </c>
      <c r="G57" s="10" t="n">
        <f aca="true">INDIRECT("FEB!$E"&amp;(40*($D57-1)+$E57+1))</f>
        <v>0</v>
      </c>
      <c r="H57" s="10" t="n">
        <f aca="true">INDIRECT("FEB!$F"&amp;(40*($D57-1)+$E57+1))</f>
        <v>1</v>
      </c>
      <c r="I57" s="10" t="n">
        <f aca="true">INDIRECT("FEB!$A"&amp;(40*($D57-1)+$E57+1))</f>
        <v>15</v>
      </c>
      <c r="J57" s="10" t="n">
        <f aca="true">INDIRECT("BackBoard!$C"&amp;(100*($C57-1)+$I57+1))</f>
        <v>35</v>
      </c>
      <c r="K57" s="10" t="n">
        <f aca="true">INDIRECT("ECSEARRAYH!$C"&amp;($J57+1))</f>
        <v>0</v>
      </c>
      <c r="L57" s="10" t="str">
        <f aca="true">INDIRECT("ECSEARRAYH!$D"&amp;($J57+1))</f>
        <v>F24</v>
      </c>
      <c r="M57" s="10" t="n">
        <f aca="true">INDIRECT("ECSEARRAYH!$C"&amp;($J57+181))</f>
        <v>0</v>
      </c>
      <c r="N57" s="10" t="str">
        <f aca="true">INDIRECT("ECSEARRAYH!$D"&amp;($J57+181))</f>
        <v>C12</v>
      </c>
      <c r="O57" s="10" t="n">
        <f aca="true">INDIRECT("ECSEARRAYH!$C"&amp;($J57+361))</f>
        <v>2</v>
      </c>
      <c r="P57" s="10" t="str">
        <f aca="true">INDIRECT("ECSEARRAYH!$D"&amp;($J57+361))</f>
        <v>F24</v>
      </c>
      <c r="Q57" s="10" t="n">
        <f aca="true">INDIRECT("ECSEARRAYH!$C"&amp;($J57+541))</f>
        <v>2</v>
      </c>
      <c r="R57" s="10" t="str">
        <f aca="true">INDIRECT("ECSEARRAYH!$D"&amp;($J57+541))</f>
        <v>C12</v>
      </c>
      <c r="T57" s="10" t="n">
        <f aca="true">INDIRECT("ECSEARRAYH!$F"&amp;($J57+1))</f>
        <v>1</v>
      </c>
      <c r="U57" s="10" t="n">
        <f aca="true">INDIRECT("ECSEARRAYH!$G"&amp;($J57+1))</f>
        <v>17</v>
      </c>
      <c r="V57" s="10" t="n">
        <f aca="true">INDIRECT("ECSEARRAYH!$F"&amp;($J57+181))</f>
        <v>1</v>
      </c>
      <c r="W57" s="10" t="n">
        <f aca="true">INDIRECT("ECSEARRAYH!$G"&amp;($J57+181))</f>
        <v>57</v>
      </c>
      <c r="X57" s="10" t="n">
        <f aca="true">INDIRECT("ECSEARRAYH!$F"&amp;($J57+361))</f>
        <v>5</v>
      </c>
      <c r="Y57" s="10" t="n">
        <f aca="true">INDIRECT("ECSEARRAYH!$G"&amp;($J57+361))</f>
        <v>17</v>
      </c>
      <c r="Z57" s="10" t="n">
        <f aca="true">INDIRECT("ECSEARRAYH!$F"&amp;($J57+541))</f>
        <v>5</v>
      </c>
      <c r="AA57" s="10" t="n">
        <f aca="true">INDIRECT("ECSEARRAYH!$G"&amp;($J57+541))</f>
        <v>57</v>
      </c>
    </row>
    <row r="58" customFormat="false" ht="24.45" hidden="false" customHeight="false" outlineLevel="0" collapsed="false">
      <c r="A58" s="10" t="n">
        <v>57</v>
      </c>
      <c r="B58" s="10" t="s">
        <v>380</v>
      </c>
      <c r="C58" s="10" t="n">
        <f aca="true">INDIRECT("BaseboardH!$C"&amp;($A58+1))</f>
        <v>1</v>
      </c>
      <c r="D58" s="10" t="n">
        <f aca="true">INDIRECT("BaseboardH!$D"&amp;($A58+1))</f>
        <v>1</v>
      </c>
      <c r="E58" s="10" t="n">
        <f aca="true">INDIRECT("BaseboardH!$E"&amp;($A58+1))</f>
        <v>1</v>
      </c>
      <c r="F58" s="10" t="str">
        <f aca="true">INDIRECT("FEB!$D"&amp;(40*($D58-1)+$E58+1))</f>
        <v>in1</v>
      </c>
      <c r="G58" s="10" t="n">
        <f aca="true">INDIRECT("FEB!$E"&amp;(40*($D58-1)+$E58+1))</f>
        <v>1</v>
      </c>
      <c r="H58" s="10" t="n">
        <f aca="true">INDIRECT("FEB!$F"&amp;(40*($D58-1)+$E58+1))</f>
        <v>0</v>
      </c>
      <c r="I58" s="10" t="n">
        <f aca="true">INDIRECT("FEB!$A"&amp;(40*($D58-1)+$E58+1))</f>
        <v>4</v>
      </c>
      <c r="J58" s="10" t="n">
        <f aca="true">INDIRECT("BackBoard!$C"&amp;(100*($C58-1)+$I58+1))</f>
        <v>3</v>
      </c>
      <c r="K58" s="10" t="n">
        <f aca="true">INDIRECT("ECSEARRAYH!$C"&amp;($J58+1))</f>
        <v>0</v>
      </c>
      <c r="L58" s="10" t="str">
        <f aca="true">INDIRECT("ECSEARRAYH!$D"&amp;($J58+1))</f>
        <v>C24</v>
      </c>
      <c r="M58" s="10" t="n">
        <f aca="true">INDIRECT("ECSEARRAYH!$C"&amp;($J58+181))</f>
        <v>0</v>
      </c>
      <c r="N58" s="10" t="str">
        <f aca="true">INDIRECT("ECSEARRAYH!$D"&amp;($J58+181))</f>
        <v>C9</v>
      </c>
      <c r="O58" s="10" t="n">
        <f aca="true">INDIRECT("ECSEARRAYH!$C"&amp;($J58+361))</f>
        <v>2</v>
      </c>
      <c r="P58" s="10" t="str">
        <f aca="true">INDIRECT("ECSEARRAYH!$D"&amp;($J58+361))</f>
        <v>C24</v>
      </c>
      <c r="Q58" s="10" t="n">
        <f aca="true">INDIRECT("ECSEARRAYH!$C"&amp;($J58+541))</f>
        <v>2</v>
      </c>
      <c r="R58" s="10" t="str">
        <f aca="true">INDIRECT("ECSEARRAYH!$D"&amp;($J58+541))</f>
        <v>C9</v>
      </c>
      <c r="T58" s="10" t="n">
        <f aca="true">INDIRECT("ECSEARRAYH!$F"&amp;($J58+1))</f>
        <v>1</v>
      </c>
      <c r="U58" s="10" t="n">
        <f aca="true">INDIRECT("ECSEARRAYH!$G"&amp;($J58+1))</f>
        <v>37</v>
      </c>
      <c r="V58" s="10" t="n">
        <f aca="true">INDIRECT("ECSEARRAYH!$F"&amp;($J58+181))</f>
        <v>1</v>
      </c>
      <c r="W58" s="10" t="n">
        <f aca="true">INDIRECT("ECSEARRAYH!$G"&amp;($J58+181))</f>
        <v>59</v>
      </c>
      <c r="X58" s="10" t="n">
        <f aca="true">INDIRECT("ECSEARRAYH!$F"&amp;($J58+361))</f>
        <v>5</v>
      </c>
      <c r="Y58" s="10" t="n">
        <f aca="true">INDIRECT("ECSEARRAYH!$G"&amp;($J58+361))</f>
        <v>37</v>
      </c>
      <c r="Z58" s="10" t="n">
        <f aca="true">INDIRECT("ECSEARRAYH!$F"&amp;($J58+541))</f>
        <v>5</v>
      </c>
      <c r="AA58" s="10" t="n">
        <f aca="true">INDIRECT("ECSEARRAYH!$G"&amp;($J58+541))</f>
        <v>59</v>
      </c>
    </row>
    <row r="59" customFormat="false" ht="24.45" hidden="false" customHeight="false" outlineLevel="0" collapsed="false">
      <c r="A59" s="10" t="n">
        <v>58</v>
      </c>
      <c r="B59" s="10" t="s">
        <v>380</v>
      </c>
      <c r="C59" s="10" t="n">
        <f aca="true">INDIRECT("BaseboardH!$C"&amp;($A59+1))</f>
        <v>1</v>
      </c>
      <c r="D59" s="10" t="n">
        <f aca="true">INDIRECT("BaseboardH!$D"&amp;($A59+1))</f>
        <v>1</v>
      </c>
      <c r="E59" s="10" t="n">
        <f aca="true">INDIRECT("BaseboardH!$E"&amp;($A59+1))</f>
        <v>5</v>
      </c>
      <c r="F59" s="10" t="str">
        <f aca="true">INDIRECT("FEB!$D"&amp;(40*($D59-1)+$E59+1))</f>
        <v>in5</v>
      </c>
      <c r="G59" s="10" t="n">
        <f aca="true">INDIRECT("FEB!$E"&amp;(40*($D59-1)+$E59+1))</f>
        <v>1</v>
      </c>
      <c r="H59" s="10" t="n">
        <f aca="true">INDIRECT("FEB!$F"&amp;(40*($D59-1)+$E59+1))</f>
        <v>2</v>
      </c>
      <c r="I59" s="10" t="n">
        <f aca="true">INDIRECT("FEB!$A"&amp;(40*($D59-1)+$E59+1))</f>
        <v>8</v>
      </c>
      <c r="J59" s="10" t="n">
        <f aca="true">INDIRECT("BackBoard!$C"&amp;(100*($C59-1)+$I59+1))</f>
        <v>8</v>
      </c>
      <c r="K59" s="10" t="n">
        <f aca="true">INDIRECT("ECSEARRAYH!$C"&amp;($J59+1))</f>
        <v>0</v>
      </c>
      <c r="L59" s="10" t="str">
        <f aca="true">INDIRECT("ECSEARRAYH!$D"&amp;($J59+1))</f>
        <v>C26</v>
      </c>
      <c r="M59" s="10" t="n">
        <f aca="true">INDIRECT("ECSEARRAYH!$C"&amp;($J59+181))</f>
        <v>0</v>
      </c>
      <c r="N59" s="10" t="str">
        <f aca="true">INDIRECT("ECSEARRAYH!$D"&amp;($J59+181))</f>
        <v>D9</v>
      </c>
      <c r="O59" s="10" t="n">
        <f aca="true">INDIRECT("ECSEARRAYH!$C"&amp;($J59+361))</f>
        <v>2</v>
      </c>
      <c r="P59" s="10" t="str">
        <f aca="true">INDIRECT("ECSEARRAYH!$D"&amp;($J59+361))</f>
        <v>C26</v>
      </c>
      <c r="Q59" s="10" t="n">
        <f aca="true">INDIRECT("ECSEARRAYH!$C"&amp;($J59+541))</f>
        <v>2</v>
      </c>
      <c r="R59" s="10" t="str">
        <f aca="true">INDIRECT("ECSEARRAYH!$D"&amp;($J59+541))</f>
        <v>D9</v>
      </c>
      <c r="T59" s="10" t="n">
        <f aca="true">INDIRECT("ECSEARRAYH!$F"&amp;($J59+1))</f>
        <v>1</v>
      </c>
      <c r="U59" s="10" t="n">
        <f aca="true">INDIRECT("ECSEARRAYH!$G"&amp;($J59+1))</f>
        <v>38</v>
      </c>
      <c r="V59" s="10" t="n">
        <f aca="true">INDIRECT("ECSEARRAYH!$F"&amp;($J59+181))</f>
        <v>1</v>
      </c>
      <c r="W59" s="10" t="n">
        <f aca="true">INDIRECT("ECSEARRAYH!$G"&amp;($J59+181))</f>
        <v>62</v>
      </c>
      <c r="X59" s="10" t="n">
        <f aca="true">INDIRECT("ECSEARRAYH!$F"&amp;($J59+361))</f>
        <v>5</v>
      </c>
      <c r="Y59" s="10" t="n">
        <f aca="true">INDIRECT("ECSEARRAYH!$G"&amp;($J59+361))</f>
        <v>38</v>
      </c>
      <c r="Z59" s="10" t="n">
        <f aca="true">INDIRECT("ECSEARRAYH!$F"&amp;($J59+541))</f>
        <v>5</v>
      </c>
      <c r="AA59" s="10" t="n">
        <f aca="true">INDIRECT("ECSEARRAYH!$G"&amp;($J59+541))</f>
        <v>62</v>
      </c>
    </row>
    <row r="60" customFormat="false" ht="24.45" hidden="false" customHeight="false" outlineLevel="0" collapsed="false">
      <c r="A60" s="10" t="n">
        <v>59</v>
      </c>
      <c r="B60" s="10" t="s">
        <v>380</v>
      </c>
      <c r="C60" s="10" t="n">
        <f aca="true">INDIRECT("BaseboardH!$C"&amp;($A60+1))</f>
        <v>1</v>
      </c>
      <c r="D60" s="10" t="n">
        <f aca="true">INDIRECT("BaseboardH!$D"&amp;($A60+1))</f>
        <v>1</v>
      </c>
      <c r="E60" s="10" t="n">
        <f aca="true">INDIRECT("BaseboardH!$E"&amp;($A60+1))</f>
        <v>6</v>
      </c>
      <c r="F60" s="10" t="str">
        <f aca="true">INDIRECT("FEB!$D"&amp;(40*($D60-1)+$E60+1))</f>
        <v>in4</v>
      </c>
      <c r="G60" s="10" t="n">
        <f aca="true">INDIRECT("FEB!$E"&amp;(40*($D60-1)+$E60+1))</f>
        <v>0</v>
      </c>
      <c r="H60" s="10" t="n">
        <f aca="true">INDIRECT("FEB!$F"&amp;(40*($D60-1)+$E60+1))</f>
        <v>5</v>
      </c>
      <c r="I60" s="10" t="n">
        <f aca="true">INDIRECT("FEB!$A"&amp;(40*($D60-1)+$E60+1))</f>
        <v>7</v>
      </c>
      <c r="J60" s="10" t="n">
        <f aca="true">INDIRECT("BackBoard!$C"&amp;(100*($C60-1)+$I60+1))</f>
        <v>7</v>
      </c>
      <c r="K60" s="10" t="n">
        <f aca="true">INDIRECT("ECSEARRAYH!$C"&amp;($J60+1))</f>
        <v>0</v>
      </c>
      <c r="L60" s="10" t="str">
        <f aca="true">INDIRECT("ECSEARRAYH!$D"&amp;($J60+1))</f>
        <v>B26</v>
      </c>
      <c r="M60" s="10" t="n">
        <f aca="true">INDIRECT("ECSEARRAYH!$C"&amp;($J60+181))</f>
        <v>0</v>
      </c>
      <c r="N60" s="10" t="str">
        <f aca="true">INDIRECT("ECSEARRAYH!$D"&amp;($J60+181))</f>
        <v>A8</v>
      </c>
      <c r="O60" s="10" t="n">
        <f aca="true">INDIRECT("ECSEARRAYH!$C"&amp;($J60+361))</f>
        <v>2</v>
      </c>
      <c r="P60" s="10" t="str">
        <f aca="true">INDIRECT("ECSEARRAYH!$D"&amp;($J60+361))</f>
        <v>B26</v>
      </c>
      <c r="Q60" s="10" t="n">
        <f aca="true">INDIRECT("ECSEARRAYH!$C"&amp;($J60+541))</f>
        <v>2</v>
      </c>
      <c r="R60" s="10" t="str">
        <f aca="true">INDIRECT("ECSEARRAYH!$D"&amp;($J60+541))</f>
        <v>A8</v>
      </c>
      <c r="T60" s="10" t="n">
        <f aca="true">INDIRECT("ECSEARRAYH!$F"&amp;($J60+1))</f>
        <v>1</v>
      </c>
      <c r="U60" s="10" t="n">
        <f aca="true">INDIRECT("ECSEARRAYH!$G"&amp;($J60+1))</f>
        <v>41</v>
      </c>
      <c r="V60" s="10" t="n">
        <f aca="true">INDIRECT("ECSEARRAYH!$F"&amp;($J60+181))</f>
        <v>0</v>
      </c>
      <c r="W60" s="10" t="n">
        <f aca="true">INDIRECT("ECSEARRAYH!$G"&amp;($J60+181))</f>
        <v>65</v>
      </c>
      <c r="X60" s="10" t="n">
        <f aca="true">INDIRECT("ECSEARRAYH!$F"&amp;($J60+361))</f>
        <v>5</v>
      </c>
      <c r="Y60" s="10" t="n">
        <f aca="true">INDIRECT("ECSEARRAYH!$G"&amp;($J60+361))</f>
        <v>41</v>
      </c>
      <c r="Z60" s="10" t="n">
        <f aca="true">INDIRECT("ECSEARRAYH!$F"&amp;($J60+541))</f>
        <v>4</v>
      </c>
      <c r="AA60" s="10" t="n">
        <f aca="true">INDIRECT("ECSEARRAYH!$G"&amp;($J60+541))</f>
        <v>65</v>
      </c>
    </row>
    <row r="61" customFormat="false" ht="24.45" hidden="false" customHeight="false" outlineLevel="0" collapsed="false">
      <c r="A61" s="10" t="n">
        <v>60</v>
      </c>
      <c r="B61" s="10" t="s">
        <v>380</v>
      </c>
      <c r="C61" s="10" t="n">
        <f aca="true">INDIRECT("BaseboardH!$C"&amp;($A61+1))</f>
        <v>1</v>
      </c>
      <c r="D61" s="10" t="n">
        <f aca="true">INDIRECT("BaseboardH!$D"&amp;($A61+1))</f>
        <v>1</v>
      </c>
      <c r="E61" s="10" t="n">
        <f aca="true">INDIRECT("BaseboardH!$E"&amp;($A61+1))</f>
        <v>2</v>
      </c>
      <c r="F61" s="10" t="str">
        <f aca="true">INDIRECT("FEB!$D"&amp;(40*($D61-1)+$E61+1))</f>
        <v>in0</v>
      </c>
      <c r="G61" s="10" t="n">
        <f aca="true">INDIRECT("FEB!$E"&amp;(40*($D61-1)+$E61+1))</f>
        <v>0</v>
      </c>
      <c r="H61" s="10" t="n">
        <f aca="true">INDIRECT("FEB!$F"&amp;(40*($D61-1)+$E61+1))</f>
        <v>7</v>
      </c>
      <c r="I61" s="10" t="n">
        <f aca="true">INDIRECT("FEB!$A"&amp;(40*($D61-1)+$E61+1))</f>
        <v>3</v>
      </c>
      <c r="J61" s="10" t="n">
        <f aca="true">INDIRECT("BackBoard!$C"&amp;(100*($C61-1)+$I61+1))</f>
        <v>9</v>
      </c>
      <c r="K61" s="10" t="n">
        <f aca="true">INDIRECT("ECSEARRAYH!$C"&amp;($J61+1))</f>
        <v>0</v>
      </c>
      <c r="L61" s="10" t="str">
        <f aca="true">INDIRECT("ECSEARRAYH!$D"&amp;($J61+1))</f>
        <v>D24</v>
      </c>
      <c r="M61" s="10" t="n">
        <f aca="true">INDIRECT("ECSEARRAYH!$C"&amp;($J61+181))</f>
        <v>0</v>
      </c>
      <c r="N61" s="10" t="str">
        <f aca="true">INDIRECT("ECSEARRAYH!$D"&amp;($J61+181))</f>
        <v>A9</v>
      </c>
      <c r="O61" s="10" t="n">
        <f aca="true">INDIRECT("ECSEARRAYH!$C"&amp;($J61+361))</f>
        <v>2</v>
      </c>
      <c r="P61" s="10" t="str">
        <f aca="true">INDIRECT("ECSEARRAYH!$D"&amp;($J61+361))</f>
        <v>D24</v>
      </c>
      <c r="Q61" s="10" t="n">
        <f aca="true">INDIRECT("ECSEARRAYH!$C"&amp;($J61+541))</f>
        <v>2</v>
      </c>
      <c r="R61" s="10" t="str">
        <f aca="true">INDIRECT("ECSEARRAYH!$D"&amp;($J61+541))</f>
        <v>A9</v>
      </c>
      <c r="T61" s="10" t="n">
        <f aca="true">INDIRECT("ECSEARRAYH!$F"&amp;($J61+1))</f>
        <v>1</v>
      </c>
      <c r="U61" s="10" t="n">
        <f aca="true">INDIRECT("ECSEARRAYH!$G"&amp;($J61+1))</f>
        <v>30</v>
      </c>
      <c r="V61" s="10" t="n">
        <f aca="true">INDIRECT("ECSEARRAYH!$F"&amp;($J61+181))</f>
        <v>1</v>
      </c>
      <c r="W61" s="10" t="n">
        <f aca="true">INDIRECT("ECSEARRAYH!$G"&amp;($J61+181))</f>
        <v>61</v>
      </c>
      <c r="X61" s="10" t="n">
        <f aca="true">INDIRECT("ECSEARRAYH!$F"&amp;($J61+361))</f>
        <v>5</v>
      </c>
      <c r="Y61" s="10" t="n">
        <f aca="true">INDIRECT("ECSEARRAYH!$G"&amp;($J61+361))</f>
        <v>30</v>
      </c>
      <c r="Z61" s="10" t="n">
        <f aca="true">INDIRECT("ECSEARRAYH!$F"&amp;($J61+541))</f>
        <v>5</v>
      </c>
      <c r="AA61" s="10" t="n">
        <f aca="true">INDIRECT("ECSEARRAYH!$G"&amp;($J61+541))</f>
        <v>61</v>
      </c>
    </row>
    <row r="62" customFormat="false" ht="24.45" hidden="false" customHeight="false" outlineLevel="0" collapsed="false">
      <c r="A62" s="10" t="n">
        <v>61</v>
      </c>
      <c r="B62" s="10" t="s">
        <v>380</v>
      </c>
      <c r="C62" s="10" t="n">
        <f aca="true">INDIRECT("BaseboardH!$C"&amp;($A62+1))</f>
        <v>2</v>
      </c>
      <c r="D62" s="10" t="n">
        <f aca="true">INDIRECT("BaseboardH!$D"&amp;($A62+1))</f>
        <v>1</v>
      </c>
      <c r="E62" s="10" t="n">
        <f aca="true">INDIRECT("BaseboardH!$E"&amp;($A62+1))</f>
        <v>1</v>
      </c>
      <c r="F62" s="10" t="str">
        <f aca="true">INDIRECT("FEB!$D"&amp;(40*($D62-1)+$E62+1))</f>
        <v>in1</v>
      </c>
      <c r="G62" s="10" t="n">
        <f aca="true">INDIRECT("FEB!$E"&amp;(40*($D62-1)+$E62+1))</f>
        <v>1</v>
      </c>
      <c r="H62" s="10" t="n">
        <f aca="true">INDIRECT("FEB!$F"&amp;(40*($D62-1)+$E62+1))</f>
        <v>0</v>
      </c>
      <c r="I62" s="10" t="n">
        <f aca="true">INDIRECT("FEB!$A"&amp;(40*($D62-1)+$E62+1))</f>
        <v>4</v>
      </c>
      <c r="J62" s="10" t="n">
        <f aca="true">INDIRECT("BackBoard!$C"&amp;(100*($C62-1)+$I62+1))</f>
        <v>4</v>
      </c>
      <c r="K62" s="10" t="n">
        <f aca="true">INDIRECT("ECSEARRAYH!$C"&amp;($J62+1))</f>
        <v>0</v>
      </c>
      <c r="L62" s="10" t="str">
        <f aca="true">INDIRECT("ECSEARRAYH!$D"&amp;($J62+1))</f>
        <v>D26</v>
      </c>
      <c r="M62" s="10" t="n">
        <f aca="true">INDIRECT("ECSEARRAYH!$C"&amp;($J62+181))</f>
        <v>0</v>
      </c>
      <c r="N62" s="10" t="str">
        <f aca="true">INDIRECT("ECSEARRAYH!$D"&amp;($J62+181))</f>
        <v>B9</v>
      </c>
      <c r="O62" s="10" t="n">
        <f aca="true">INDIRECT("ECSEARRAYH!$C"&amp;($J62+361))</f>
        <v>2</v>
      </c>
      <c r="P62" s="10" t="str">
        <f aca="true">INDIRECT("ECSEARRAYH!$D"&amp;($J62+361))</f>
        <v>D26</v>
      </c>
      <c r="Q62" s="10" t="n">
        <f aca="true">INDIRECT("ECSEARRAYH!$C"&amp;($J62+541))</f>
        <v>2</v>
      </c>
      <c r="R62" s="10" t="str">
        <f aca="true">INDIRECT("ECSEARRAYH!$D"&amp;($J62+541))</f>
        <v>B9</v>
      </c>
      <c r="T62" s="10" t="n">
        <f aca="true">INDIRECT("ECSEARRAYH!$F"&amp;($J62+1))</f>
        <v>1</v>
      </c>
      <c r="U62" s="10" t="n">
        <f aca="true">INDIRECT("ECSEARRAYH!$G"&amp;($J62+1))</f>
        <v>15</v>
      </c>
      <c r="V62" s="10" t="n">
        <f aca="true">INDIRECT("ECSEARRAYH!$F"&amp;($J62+181))</f>
        <v>1</v>
      </c>
      <c r="W62" s="10" t="n">
        <f aca="true">INDIRECT("ECSEARRAYH!$G"&amp;($J62+181))</f>
        <v>58</v>
      </c>
      <c r="X62" s="10" t="n">
        <f aca="true">INDIRECT("ECSEARRAYH!$F"&amp;($J62+361))</f>
        <v>5</v>
      </c>
      <c r="Y62" s="10" t="n">
        <f aca="true">INDIRECT("ECSEARRAYH!$G"&amp;($J62+361))</f>
        <v>15</v>
      </c>
      <c r="Z62" s="10" t="n">
        <f aca="true">INDIRECT("ECSEARRAYH!$F"&amp;($J62+541))</f>
        <v>5</v>
      </c>
      <c r="AA62" s="10" t="n">
        <f aca="true">INDIRECT("ECSEARRAYH!$G"&amp;($J62+541))</f>
        <v>58</v>
      </c>
    </row>
    <row r="63" customFormat="false" ht="24.45" hidden="false" customHeight="false" outlineLevel="0" collapsed="false">
      <c r="A63" s="10" t="n">
        <v>62</v>
      </c>
      <c r="B63" s="10" t="s">
        <v>380</v>
      </c>
      <c r="C63" s="10" t="n">
        <f aca="true">INDIRECT("BaseboardH!$C"&amp;($A63+1))</f>
        <v>2</v>
      </c>
      <c r="D63" s="10" t="n">
        <f aca="true">INDIRECT("BaseboardH!$D"&amp;($A63+1))</f>
        <v>1</v>
      </c>
      <c r="E63" s="10" t="n">
        <f aca="true">INDIRECT("BaseboardH!$E"&amp;($A63+1))</f>
        <v>5</v>
      </c>
      <c r="F63" s="10" t="str">
        <f aca="true">INDIRECT("FEB!$D"&amp;(40*($D63-1)+$E63+1))</f>
        <v>in5</v>
      </c>
      <c r="G63" s="10" t="n">
        <f aca="true">INDIRECT("FEB!$E"&amp;(40*($D63-1)+$E63+1))</f>
        <v>1</v>
      </c>
      <c r="H63" s="10" t="n">
        <f aca="true">INDIRECT("FEB!$F"&amp;(40*($D63-1)+$E63+1))</f>
        <v>2</v>
      </c>
      <c r="I63" s="10" t="n">
        <f aca="true">INDIRECT("FEB!$A"&amp;(40*($D63-1)+$E63+1))</f>
        <v>8</v>
      </c>
      <c r="J63" s="10" t="n">
        <f aca="true">INDIRECT("BackBoard!$C"&amp;(100*($C63-1)+$I63+1))</f>
        <v>12</v>
      </c>
      <c r="K63" s="10" t="n">
        <f aca="true">INDIRECT("ECSEARRAYH!$C"&amp;($J63+1))</f>
        <v>0</v>
      </c>
      <c r="L63" s="10" t="str">
        <f aca="true">INDIRECT("ECSEARRAYH!$D"&amp;($J63+1))</f>
        <v>E25</v>
      </c>
      <c r="M63" s="10" t="n">
        <f aca="true">INDIRECT("ECSEARRAYH!$C"&amp;($J63+181))</f>
        <v>0</v>
      </c>
      <c r="N63" s="10" t="str">
        <f aca="true">INDIRECT("ECSEARRAYH!$D"&amp;($J63+181))</f>
        <v>A10</v>
      </c>
      <c r="O63" s="10" t="n">
        <f aca="true">INDIRECT("ECSEARRAYH!$C"&amp;($J63+361))</f>
        <v>2</v>
      </c>
      <c r="P63" s="10" t="str">
        <f aca="true">INDIRECT("ECSEARRAYH!$D"&amp;($J63+361))</f>
        <v>E25</v>
      </c>
      <c r="Q63" s="10" t="n">
        <f aca="true">INDIRECT("ECSEARRAYH!$C"&amp;($J63+541))</f>
        <v>2</v>
      </c>
      <c r="R63" s="10" t="str">
        <f aca="true">INDIRECT("ECSEARRAYH!$D"&amp;($J63+541))</f>
        <v>A10</v>
      </c>
      <c r="T63" s="10" t="n">
        <f aca="true">INDIRECT("ECSEARRAYH!$F"&amp;($J63+1))</f>
        <v>1</v>
      </c>
      <c r="U63" s="10" t="n">
        <f aca="true">INDIRECT("ECSEARRAYH!$G"&amp;($J63+1))</f>
        <v>18</v>
      </c>
      <c r="V63" s="10" t="n">
        <f aca="true">INDIRECT("ECSEARRAYH!$F"&amp;($J63+181))</f>
        <v>1</v>
      </c>
      <c r="W63" s="10" t="n">
        <f aca="true">INDIRECT("ECSEARRAYH!$G"&amp;($J63+181))</f>
        <v>48</v>
      </c>
      <c r="X63" s="10" t="n">
        <f aca="true">INDIRECT("ECSEARRAYH!$F"&amp;($J63+361))</f>
        <v>5</v>
      </c>
      <c r="Y63" s="10" t="n">
        <f aca="true">INDIRECT("ECSEARRAYH!$G"&amp;($J63+361))</f>
        <v>18</v>
      </c>
      <c r="Z63" s="10" t="n">
        <f aca="true">INDIRECT("ECSEARRAYH!$F"&amp;($J63+541))</f>
        <v>5</v>
      </c>
      <c r="AA63" s="10" t="n">
        <f aca="true">INDIRECT("ECSEARRAYH!$G"&amp;($J63+541))</f>
        <v>48</v>
      </c>
    </row>
    <row r="64" customFormat="false" ht="24.45" hidden="false" customHeight="false" outlineLevel="0" collapsed="false">
      <c r="A64" s="10" t="n">
        <v>63</v>
      </c>
      <c r="B64" s="10" t="s">
        <v>380</v>
      </c>
      <c r="C64" s="10" t="n">
        <f aca="true">INDIRECT("BaseboardH!$C"&amp;($A64+1))</f>
        <v>2</v>
      </c>
      <c r="D64" s="10" t="n">
        <f aca="true">INDIRECT("BaseboardH!$D"&amp;($A64+1))</f>
        <v>1</v>
      </c>
      <c r="E64" s="10" t="n">
        <f aca="true">INDIRECT("BaseboardH!$E"&amp;($A64+1))</f>
        <v>6</v>
      </c>
      <c r="F64" s="10" t="str">
        <f aca="true">INDIRECT("FEB!$D"&amp;(40*($D64-1)+$E64+1))</f>
        <v>in4</v>
      </c>
      <c r="G64" s="10" t="n">
        <f aca="true">INDIRECT("FEB!$E"&amp;(40*($D64-1)+$E64+1))</f>
        <v>0</v>
      </c>
      <c r="H64" s="10" t="n">
        <f aca="true">INDIRECT("FEB!$F"&amp;(40*($D64-1)+$E64+1))</f>
        <v>5</v>
      </c>
      <c r="I64" s="10" t="n">
        <f aca="true">INDIRECT("FEB!$A"&amp;(40*($D64-1)+$E64+1))</f>
        <v>7</v>
      </c>
      <c r="J64" s="10" t="n">
        <f aca="true">INDIRECT("BackBoard!$C"&amp;(100*($C64-1)+$I64+1))</f>
        <v>11</v>
      </c>
      <c r="K64" s="10" t="n">
        <f aca="true">INDIRECT("ECSEARRAYH!$C"&amp;($J64+1))</f>
        <v>0</v>
      </c>
      <c r="L64" s="10" t="str">
        <f aca="true">INDIRECT("ECSEARRAYH!$D"&amp;($J64+1))</f>
        <v>E26</v>
      </c>
      <c r="M64" s="10" t="n">
        <f aca="true">INDIRECT("ECSEARRAYH!$C"&amp;($J64+181))</f>
        <v>0</v>
      </c>
      <c r="N64" s="10" t="str">
        <f aca="true">INDIRECT("ECSEARRAYH!$D"&amp;($J64+181))</f>
        <v>C11</v>
      </c>
      <c r="O64" s="10" t="n">
        <f aca="true">INDIRECT("ECSEARRAYH!$C"&amp;($J64+361))</f>
        <v>2</v>
      </c>
      <c r="P64" s="10" t="str">
        <f aca="true">INDIRECT("ECSEARRAYH!$D"&amp;($J64+361))</f>
        <v>E26</v>
      </c>
      <c r="Q64" s="10" t="n">
        <f aca="true">INDIRECT("ECSEARRAYH!$C"&amp;($J64+541))</f>
        <v>2</v>
      </c>
      <c r="R64" s="10" t="str">
        <f aca="true">INDIRECT("ECSEARRAYH!$D"&amp;($J64+541))</f>
        <v>C11</v>
      </c>
      <c r="T64" s="10" t="n">
        <f aca="true">INDIRECT("ECSEARRAYH!$F"&amp;($J64+1))</f>
        <v>1</v>
      </c>
      <c r="U64" s="10" t="n">
        <f aca="true">INDIRECT("ECSEARRAYH!$G"&amp;($J64+1))</f>
        <v>23</v>
      </c>
      <c r="V64" s="10" t="n">
        <f aca="true">INDIRECT("ECSEARRAYH!$F"&amp;($J64+181))</f>
        <v>1</v>
      </c>
      <c r="W64" s="10" t="n">
        <f aca="true">INDIRECT("ECSEARRAYH!$G"&amp;($J64+181))</f>
        <v>56</v>
      </c>
      <c r="X64" s="10" t="n">
        <f aca="true">INDIRECT("ECSEARRAYH!$F"&amp;($J64+361))</f>
        <v>5</v>
      </c>
      <c r="Y64" s="10" t="n">
        <f aca="true">INDIRECT("ECSEARRAYH!$G"&amp;($J64+361))</f>
        <v>23</v>
      </c>
      <c r="Z64" s="10" t="n">
        <f aca="true">INDIRECT("ECSEARRAYH!$F"&amp;($J64+541))</f>
        <v>5</v>
      </c>
      <c r="AA64" s="10" t="n">
        <f aca="true">INDIRECT("ECSEARRAYH!$G"&amp;($J64+541))</f>
        <v>56</v>
      </c>
    </row>
    <row r="65" customFormat="false" ht="24.45" hidden="false" customHeight="false" outlineLevel="0" collapsed="false">
      <c r="A65" s="10" t="n">
        <v>64</v>
      </c>
      <c r="B65" s="10" t="s">
        <v>380</v>
      </c>
      <c r="C65" s="10" t="n">
        <f aca="true">INDIRECT("BaseboardH!$C"&amp;($A65+1))</f>
        <v>2</v>
      </c>
      <c r="D65" s="10" t="n">
        <f aca="true">INDIRECT("BaseboardH!$D"&amp;($A65+1))</f>
        <v>1</v>
      </c>
      <c r="E65" s="10" t="n">
        <f aca="true">INDIRECT("BaseboardH!$E"&amp;($A65+1))</f>
        <v>2</v>
      </c>
      <c r="F65" s="10" t="str">
        <f aca="true">INDIRECT("FEB!$D"&amp;(40*($D65-1)+$E65+1))</f>
        <v>in0</v>
      </c>
      <c r="G65" s="10" t="n">
        <f aca="true">INDIRECT("FEB!$E"&amp;(40*($D65-1)+$E65+1))</f>
        <v>0</v>
      </c>
      <c r="H65" s="10" t="n">
        <f aca="true">INDIRECT("FEB!$F"&amp;(40*($D65-1)+$E65+1))</f>
        <v>7</v>
      </c>
      <c r="I65" s="10" t="n">
        <f aca="true">INDIRECT("FEB!$A"&amp;(40*($D65-1)+$E65+1))</f>
        <v>3</v>
      </c>
      <c r="J65" s="10" t="n">
        <f aca="true">INDIRECT("BackBoard!$C"&amp;(100*($C65-1)+$I65+1))</f>
        <v>10</v>
      </c>
      <c r="K65" s="10" t="n">
        <f aca="true">INDIRECT("ECSEARRAYH!$C"&amp;($J65+1))</f>
        <v>0</v>
      </c>
      <c r="L65" s="10" t="str">
        <f aca="true">INDIRECT("ECSEARRAYH!$D"&amp;($J65+1))</f>
        <v>D25</v>
      </c>
      <c r="M65" s="10" t="n">
        <f aca="true">INDIRECT("ECSEARRAYH!$C"&amp;($J65+181))</f>
        <v>0</v>
      </c>
      <c r="N65" s="10" t="str">
        <f aca="true">INDIRECT("ECSEARRAYH!$D"&amp;($J65+181))</f>
        <v>B10</v>
      </c>
      <c r="O65" s="10" t="n">
        <f aca="true">INDIRECT("ECSEARRAYH!$C"&amp;($J65+361))</f>
        <v>2</v>
      </c>
      <c r="P65" s="10" t="str">
        <f aca="true">INDIRECT("ECSEARRAYH!$D"&amp;($J65+361))</f>
        <v>D25</v>
      </c>
      <c r="Q65" s="10" t="n">
        <f aca="true">INDIRECT("ECSEARRAYH!$C"&amp;($J65+541))</f>
        <v>2</v>
      </c>
      <c r="R65" s="10" t="str">
        <f aca="true">INDIRECT("ECSEARRAYH!$D"&amp;($J65+541))</f>
        <v>B10</v>
      </c>
      <c r="T65" s="10" t="n">
        <f aca="true">INDIRECT("ECSEARRAYH!$F"&amp;($J65+1))</f>
        <v>1</v>
      </c>
      <c r="U65" s="10" t="n">
        <f aca="true">INDIRECT("ECSEARRAYH!$G"&amp;($J65+1))</f>
        <v>19</v>
      </c>
      <c r="V65" s="10" t="n">
        <f aca="true">INDIRECT("ECSEARRAYH!$F"&amp;($J65+181))</f>
        <v>1</v>
      </c>
      <c r="W65" s="10" t="n">
        <f aca="true">INDIRECT("ECSEARRAYH!$G"&amp;($J65+181))</f>
        <v>49</v>
      </c>
      <c r="X65" s="10" t="n">
        <f aca="true">INDIRECT("ECSEARRAYH!$F"&amp;($J65+361))</f>
        <v>5</v>
      </c>
      <c r="Y65" s="10" t="n">
        <f aca="true">INDIRECT("ECSEARRAYH!$G"&amp;($J65+361))</f>
        <v>19</v>
      </c>
      <c r="Z65" s="10" t="n">
        <f aca="true">INDIRECT("ECSEARRAYH!$F"&amp;($J65+541))</f>
        <v>5</v>
      </c>
      <c r="AA65" s="10" t="n">
        <f aca="true">INDIRECT("ECSEARRAYH!$G"&amp;($J65+541))</f>
        <v>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1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T20" activeCellId="0" sqref="T20"/>
    </sheetView>
  </sheetViews>
  <sheetFormatPr defaultColWidth="8.75" defaultRowHeight="13.8" zeroHeight="false" outlineLevelRow="0" outlineLevelCol="0"/>
  <cols>
    <col collapsed="false" customWidth="true" hidden="false" outlineLevel="0" max="1" min="1" style="32" width="9.13"/>
    <col collapsed="false" customWidth="true" hidden="false" outlineLevel="0" max="9" min="2" style="0" width="6.57"/>
    <col collapsed="false" customWidth="true" hidden="false" outlineLevel="0" max="10" min="10" style="32" width="9.13"/>
    <col collapsed="false" customWidth="true" hidden="false" outlineLevel="0" max="18" min="11" style="0" width="6.57"/>
    <col collapsed="false" customWidth="true" hidden="false" outlineLevel="0" max="27" min="20" style="0" width="11.57"/>
    <col collapsed="false" customWidth="true" hidden="false" outlineLevel="0" max="36" min="29" style="0" width="9.17"/>
    <col collapsed="false" customWidth="true" hidden="false" outlineLevel="0" max="1024" min="1016" style="0" width="11.52"/>
  </cols>
  <sheetData>
    <row r="1" customFormat="false" ht="24.45" hidden="false" customHeight="false" outlineLevel="0" collapsed="false">
      <c r="A1" s="33" t="s">
        <v>10</v>
      </c>
      <c r="B1" s="1"/>
      <c r="C1" s="1"/>
      <c r="D1" s="1"/>
      <c r="E1" s="1"/>
      <c r="F1" s="1"/>
      <c r="G1" s="1"/>
      <c r="H1" s="1"/>
      <c r="I1" s="1"/>
      <c r="J1" s="33" t="s">
        <v>115</v>
      </c>
      <c r="K1" s="1"/>
      <c r="L1" s="1"/>
      <c r="M1" s="1"/>
      <c r="N1" s="1"/>
      <c r="O1" s="1"/>
      <c r="P1" s="1"/>
      <c r="Q1" s="1"/>
      <c r="R1" s="1"/>
    </row>
    <row r="2" customFormat="false" ht="24.45" hidden="false" customHeight="false" outlineLevel="0" collapsed="false">
      <c r="A2" s="34"/>
      <c r="B2" s="34" t="n">
        <v>64</v>
      </c>
      <c r="C2" s="34" t="n">
        <v>63</v>
      </c>
      <c r="D2" s="34" t="n">
        <v>62</v>
      </c>
      <c r="E2" s="34" t="n">
        <v>61</v>
      </c>
      <c r="F2" s="34" t="n">
        <v>60</v>
      </c>
      <c r="G2" s="34" t="n">
        <v>59</v>
      </c>
      <c r="H2" s="34" t="n">
        <v>58</v>
      </c>
      <c r="I2" s="34" t="n">
        <v>57</v>
      </c>
      <c r="K2" s="34" t="n">
        <v>8</v>
      </c>
      <c r="L2" s="34" t="n">
        <v>16</v>
      </c>
      <c r="M2" s="34" t="n">
        <v>24</v>
      </c>
      <c r="N2" s="34" t="n">
        <v>32</v>
      </c>
      <c r="O2" s="34" t="n">
        <v>40</v>
      </c>
      <c r="P2" s="34" t="n">
        <v>48</v>
      </c>
      <c r="Q2" s="34" t="n">
        <v>56</v>
      </c>
      <c r="R2" s="34" t="n">
        <v>64</v>
      </c>
      <c r="T2" s="34" t="str">
        <f aca="false">CONCATENATE(VLOOKUP(K2,'PMT0(A)'!$A$2:$L$65,3),"/",VLOOKUP(K2,'PMT0(A)'!$A$2:$L$65,7),"/",VLOOKUP(K2,'PMT0(A)'!$A$2:$L$65,8))</f>
        <v>1/5/0</v>
      </c>
      <c r="U2" s="34" t="str">
        <f aca="false">CONCATENATE(VLOOKUP(L2,'PMT0(A)'!$A$2:$L$65,3),"/",VLOOKUP(L2,'PMT0(A)'!$A$2:$L$65,7),"/",VLOOKUP(L2,'PMT0(A)'!$A$2:$L$65,8))</f>
        <v>1/5/2</v>
      </c>
      <c r="V2" s="34" t="str">
        <f aca="false">CONCATENATE(VLOOKUP(M2,'PMT0(A)'!$A$2:$L$65,3),"/",VLOOKUP(M2,'PMT0(A)'!$A$2:$L$65,7),"/",VLOOKUP(M2,'PMT0(A)'!$A$2:$L$65,8))</f>
        <v>1/5/4</v>
      </c>
      <c r="W2" s="34" t="str">
        <f aca="false">CONCATENATE(VLOOKUP(N2,'PMT0(A)'!$A$2:$L$65,3),"/",VLOOKUP(N2,'PMT0(A)'!$A$2:$L$65,7),"/",VLOOKUP(N2,'PMT0(A)'!$A$2:$L$65,8))</f>
        <v>1/5/6</v>
      </c>
      <c r="X2" s="34" t="str">
        <f aca="false">CONCATENATE(VLOOKUP(O2,'PMT0(A)'!$A$2:$L$65,3),"/",VLOOKUP(O2,'PMT0(A)'!$A$2:$L$65,7),"/",VLOOKUP(O2,'PMT0(A)'!$A$2:$L$65,8))</f>
        <v>1/7/1</v>
      </c>
      <c r="Y2" s="34" t="str">
        <f aca="false">CONCATENATE(VLOOKUP(P2,'PMT0(A)'!$A$2:$L$65,3),"/",VLOOKUP(P2,'PMT0(A)'!$A$2:$L$65,7),"/",VLOOKUP(P2,'PMT0(A)'!$A$2:$L$65,8))</f>
        <v>1/7/3</v>
      </c>
      <c r="Z2" s="34" t="str">
        <f aca="false">CONCATENATE(VLOOKUP(Q2,'PMT0(A)'!$A$2:$L$65,3),"/",VLOOKUP(Q2,'PMT0(A)'!$A$2:$L$65,7),"/",VLOOKUP(Q2,'PMT0(A)'!$A$2:$L$65,8))</f>
        <v>1/7/5</v>
      </c>
      <c r="AA2" s="34" t="str">
        <f aca="false">CONCATENATE(VLOOKUP(R2,'PMT0(A)'!$A$2:$L$65,3),"/",VLOOKUP(R2,'PMT0(A)'!$A$2:$L$65,7),"/",VLOOKUP(R2,'PMT0(A)'!$A$2:$L$65,8))</f>
        <v>1/7/7</v>
      </c>
      <c r="AC2" s="34" t="str">
        <f aca="false">CONCATENATE(VLOOKUP(K2,'PMT1(B)'!$A$2:$L$65,3),"/",VLOOKUP(K2,'PMT1(B)'!$A$2:$L$65,7),"/",VLOOKUP(K2,'PMT1(B)'!$A$2:$L$65,8))</f>
        <v>3/7/7</v>
      </c>
      <c r="AD2" s="34" t="str">
        <f aca="false">CONCATENATE(VLOOKUP(L2,'PMT1(B)'!$A$2:$L$65,3),"/",VLOOKUP(L2,'PMT1(B)'!$A$2:$L$65,7),"/",VLOOKUP(L2,'PMT1(B)'!$A$2:$L$65,8))</f>
        <v>3/7/6</v>
      </c>
      <c r="AE2" s="34" t="str">
        <f aca="false">CONCATENATE(VLOOKUP(M2,'PMT1(B)'!$A$2:$L$65,3),"/",VLOOKUP(M2,'PMT1(B)'!$A$2:$L$65,7),"/",VLOOKUP(M2,'PMT1(B)'!$A$2:$L$65,8))</f>
        <v>3/6/0</v>
      </c>
      <c r="AF2" s="34" t="str">
        <f aca="false">CONCATENATE(VLOOKUP(N2,'PMT1(B)'!$A$2:$L$65,3),"/",VLOOKUP(N2,'PMT1(B)'!$A$2:$L$65,7),"/",VLOOKUP(N2,'PMT1(B)'!$A$2:$L$65,8))</f>
        <v>3/6/1</v>
      </c>
      <c r="AG2" s="34" t="str">
        <f aca="false">CONCATENATE(VLOOKUP(O2,'PMT1(B)'!$A$2:$L$65,3),"/",VLOOKUP(O2,'PMT1(B)'!$A$2:$L$65,7),"/",VLOOKUP(O2,'PMT1(B)'!$A$2:$L$65,8))</f>
        <v>4/7/6</v>
      </c>
      <c r="AH2" s="34" t="str">
        <f aca="false">CONCATENATE(VLOOKUP(P2,'PMT1(B)'!$A$2:$L$65,3),"/",VLOOKUP(P2,'PMT1(B)'!$A$2:$L$65,7),"/",VLOOKUP(P2,'PMT1(B)'!$A$2:$L$65,8))</f>
        <v>4/7/7</v>
      </c>
      <c r="AI2" s="34" t="str">
        <f aca="false">CONCATENATE(VLOOKUP(Q2,'PMT1(B)'!$A$2:$L$65,3),"/",VLOOKUP(Q2,'PMT1(B)'!$A$2:$L$65,7),"/",VLOOKUP(Q2,'PMT1(B)'!$A$2:$L$65,8))</f>
        <v>4/6/1</v>
      </c>
      <c r="AJ2" s="34" t="str">
        <f aca="false">CONCATENATE(VLOOKUP(R2,'PMT1(B)'!$A$2:$L$65,3),"/",VLOOKUP(R2,'PMT1(B)'!$A$2:$L$65,7),"/",VLOOKUP(R2,'PMT1(B)'!$A$2:$L$65,8))</f>
        <v>4/6/0</v>
      </c>
    </row>
    <row r="3" customFormat="false" ht="24.45" hidden="false" customHeight="false" outlineLevel="0" collapsed="false">
      <c r="A3" s="34"/>
      <c r="B3" s="34" t="n">
        <v>56</v>
      </c>
      <c r="C3" s="34" t="n">
        <v>55</v>
      </c>
      <c r="D3" s="34" t="n">
        <v>54</v>
      </c>
      <c r="E3" s="34" t="n">
        <v>53</v>
      </c>
      <c r="F3" s="34" t="n">
        <v>52</v>
      </c>
      <c r="G3" s="34" t="n">
        <v>51</v>
      </c>
      <c r="H3" s="34" t="n">
        <v>50</v>
      </c>
      <c r="I3" s="34" t="n">
        <v>49</v>
      </c>
      <c r="K3" s="34" t="n">
        <v>7</v>
      </c>
      <c r="L3" s="34" t="n">
        <v>15</v>
      </c>
      <c r="M3" s="34" t="n">
        <v>23</v>
      </c>
      <c r="N3" s="34" t="n">
        <v>31</v>
      </c>
      <c r="O3" s="34" t="n">
        <v>39</v>
      </c>
      <c r="P3" s="34" t="n">
        <v>47</v>
      </c>
      <c r="Q3" s="34" t="n">
        <v>55</v>
      </c>
      <c r="R3" s="34" t="n">
        <v>63</v>
      </c>
      <c r="T3" s="34" t="str">
        <f aca="false">CONCATENATE(VLOOKUP(K3,'PMT0(A)'!$A$2:$L$65,3),"/",VLOOKUP(K3,'PMT0(A)'!$A$2:$L$65,7),"/",VLOOKUP(K3,'PMT0(A)'!$A$2:$L$65,8))</f>
        <v>1/5/1</v>
      </c>
      <c r="U3" s="34" t="str">
        <f aca="false">CONCATENATE(VLOOKUP(L3,'PMT0(A)'!$A$2:$L$65,3),"/",VLOOKUP(L3,'PMT0(A)'!$A$2:$L$65,7),"/",VLOOKUP(L3,'PMT0(A)'!$A$2:$L$65,8))</f>
        <v>1/5/3</v>
      </c>
      <c r="V3" s="34" t="str">
        <f aca="false">CONCATENATE(VLOOKUP(M3,'PMT0(A)'!$A$2:$L$65,3),"/",VLOOKUP(M3,'PMT0(A)'!$A$2:$L$65,7),"/",VLOOKUP(M3,'PMT0(A)'!$A$2:$L$65,8))</f>
        <v>1/5/5</v>
      </c>
      <c r="W3" s="34" t="str">
        <f aca="false">CONCATENATE(VLOOKUP(N3,'PMT0(A)'!$A$2:$L$65,3),"/",VLOOKUP(N3,'PMT0(A)'!$A$2:$L$65,7),"/",VLOOKUP(N3,'PMT0(A)'!$A$2:$L$65,8))</f>
        <v>1/5/7</v>
      </c>
      <c r="X3" s="34" t="str">
        <f aca="false">CONCATENATE(VLOOKUP(O3,'PMT0(A)'!$A$2:$L$65,3),"/",VLOOKUP(O3,'PMT0(A)'!$A$2:$L$65,7),"/",VLOOKUP(O3,'PMT0(A)'!$A$2:$L$65,8))</f>
        <v>1/7/0</v>
      </c>
      <c r="Y3" s="34" t="str">
        <f aca="false">CONCATENATE(VLOOKUP(P3,'PMT0(A)'!$A$2:$L$65,3),"/",VLOOKUP(P3,'PMT0(A)'!$A$2:$L$65,7),"/",VLOOKUP(P3,'PMT0(A)'!$A$2:$L$65,8))</f>
        <v>1/7/2</v>
      </c>
      <c r="Z3" s="34" t="str">
        <f aca="false">CONCATENATE(VLOOKUP(Q3,'PMT0(A)'!$A$2:$L$65,3),"/",VLOOKUP(Q3,'PMT0(A)'!$A$2:$L$65,7),"/",VLOOKUP(Q3,'PMT0(A)'!$A$2:$L$65,8))</f>
        <v>1/7/4</v>
      </c>
      <c r="AA3" s="34" t="str">
        <f aca="false">CONCATENATE(VLOOKUP(R3,'PMT0(A)'!$A$2:$L$65,3),"/",VLOOKUP(R3,'PMT0(A)'!$A$2:$L$65,7),"/",VLOOKUP(R3,'PMT0(A)'!$A$2:$L$65,8))</f>
        <v>1/7/6</v>
      </c>
      <c r="AC3" s="34" t="str">
        <f aca="false">CONCATENATE(VLOOKUP(K3,'PMT1(B)'!$A$2:$L$65,3),"/",VLOOKUP(K3,'PMT1(B)'!$A$2:$L$65,7),"/",VLOOKUP(K3,'PMT1(B)'!$A$2:$L$65,8))</f>
        <v>3/7/5</v>
      </c>
      <c r="AD3" s="34" t="str">
        <f aca="false">CONCATENATE(VLOOKUP(L3,'PMT1(B)'!$A$2:$L$65,3),"/",VLOOKUP(L3,'PMT1(B)'!$A$2:$L$65,7),"/",VLOOKUP(L3,'PMT1(B)'!$A$2:$L$65,8))</f>
        <v>3/7/4</v>
      </c>
      <c r="AE3" s="34" t="str">
        <f aca="false">CONCATENATE(VLOOKUP(M3,'PMT1(B)'!$A$2:$L$65,3),"/",VLOOKUP(M3,'PMT1(B)'!$A$2:$L$65,7),"/",VLOOKUP(M3,'PMT1(B)'!$A$2:$L$65,8))</f>
        <v>3/6/2</v>
      </c>
      <c r="AF3" s="34" t="str">
        <f aca="false">CONCATENATE(VLOOKUP(N3,'PMT1(B)'!$A$2:$L$65,3),"/",VLOOKUP(N3,'PMT1(B)'!$A$2:$L$65,7),"/",VLOOKUP(N3,'PMT1(B)'!$A$2:$L$65,8))</f>
        <v>3/6/3</v>
      </c>
      <c r="AG3" s="34" t="str">
        <f aca="false">CONCATENATE(VLOOKUP(O3,'PMT1(B)'!$A$2:$L$65,3),"/",VLOOKUP(O3,'PMT1(B)'!$A$2:$L$65,7),"/",VLOOKUP(O3,'PMT1(B)'!$A$2:$L$65,8))</f>
        <v>4/7/4</v>
      </c>
      <c r="AH3" s="34" t="str">
        <f aca="false">CONCATENATE(VLOOKUP(P3,'PMT1(B)'!$A$2:$L$65,3),"/",VLOOKUP(P3,'PMT1(B)'!$A$2:$L$65,7),"/",VLOOKUP(P3,'PMT1(B)'!$A$2:$L$65,8))</f>
        <v>4/7/5</v>
      </c>
      <c r="AI3" s="34" t="str">
        <f aca="false">CONCATENATE(VLOOKUP(Q3,'PMT1(B)'!$A$2:$L$65,3),"/",VLOOKUP(Q3,'PMT1(B)'!$A$2:$L$65,7),"/",VLOOKUP(Q3,'PMT1(B)'!$A$2:$L$65,8))</f>
        <v>4/6/3</v>
      </c>
      <c r="AJ3" s="34" t="str">
        <f aca="false">CONCATENATE(VLOOKUP(R3,'PMT1(B)'!$A$2:$L$65,3),"/",VLOOKUP(R3,'PMT1(B)'!$A$2:$L$65,7),"/",VLOOKUP(R3,'PMT1(B)'!$A$2:$L$65,8))</f>
        <v>4/6/2</v>
      </c>
    </row>
    <row r="4" customFormat="false" ht="24.45" hidden="false" customHeight="false" outlineLevel="0" collapsed="false">
      <c r="A4" s="34"/>
      <c r="B4" s="34" t="n">
        <v>48</v>
      </c>
      <c r="C4" s="34" t="n">
        <v>47</v>
      </c>
      <c r="D4" s="34" t="n">
        <v>46</v>
      </c>
      <c r="E4" s="34" t="n">
        <v>45</v>
      </c>
      <c r="F4" s="34" t="n">
        <v>44</v>
      </c>
      <c r="G4" s="34" t="n">
        <v>43</v>
      </c>
      <c r="H4" s="34" t="n">
        <v>42</v>
      </c>
      <c r="I4" s="34" t="n">
        <v>41</v>
      </c>
      <c r="K4" s="34" t="n">
        <v>6</v>
      </c>
      <c r="L4" s="34" t="n">
        <v>14</v>
      </c>
      <c r="M4" s="34" t="n">
        <v>22</v>
      </c>
      <c r="N4" s="34" t="n">
        <v>30</v>
      </c>
      <c r="O4" s="34" t="n">
        <v>38</v>
      </c>
      <c r="P4" s="34" t="n">
        <v>46</v>
      </c>
      <c r="Q4" s="34" t="n">
        <v>54</v>
      </c>
      <c r="R4" s="34" t="n">
        <v>62</v>
      </c>
      <c r="T4" s="34" t="str">
        <f aca="false">CONCATENATE(VLOOKUP(K4,'PMT0(A)'!$A$2:$L$65,3),"/",VLOOKUP(K4,'PMT0(A)'!$A$2:$L$65,7),"/",VLOOKUP(K4,'PMT0(A)'!$A$2:$L$65,8))</f>
        <v>1/4/7</v>
      </c>
      <c r="U4" s="34" t="str">
        <f aca="false">CONCATENATE(VLOOKUP(L4,'PMT0(A)'!$A$2:$L$65,3),"/",VLOOKUP(L4,'PMT0(A)'!$A$2:$L$65,7),"/",VLOOKUP(L4,'PMT0(A)'!$A$2:$L$65,8))</f>
        <v>1/4/5</v>
      </c>
      <c r="V4" s="34" t="str">
        <f aca="false">CONCATENATE(VLOOKUP(M4,'PMT0(A)'!$A$2:$L$65,3),"/",VLOOKUP(M4,'PMT0(A)'!$A$2:$L$65,7),"/",VLOOKUP(M4,'PMT0(A)'!$A$2:$L$65,8))</f>
        <v>1/4/3</v>
      </c>
      <c r="W4" s="34" t="str">
        <f aca="false">CONCATENATE(VLOOKUP(N4,'PMT0(A)'!$A$2:$L$65,3),"/",VLOOKUP(N4,'PMT0(A)'!$A$2:$L$65,7),"/",VLOOKUP(N4,'PMT0(A)'!$A$2:$L$65,8))</f>
        <v>1/4/0</v>
      </c>
      <c r="X4" s="34" t="str">
        <f aca="false">CONCATENATE(VLOOKUP(O4,'PMT0(A)'!$A$2:$L$65,3),"/",VLOOKUP(O4,'PMT0(A)'!$A$2:$L$65,7),"/",VLOOKUP(O4,'PMT0(A)'!$A$2:$L$65,8))</f>
        <v>1/6/6</v>
      </c>
      <c r="Y4" s="34" t="str">
        <f aca="false">CONCATENATE(VLOOKUP(P4,'PMT0(A)'!$A$2:$L$65,3),"/",VLOOKUP(P4,'PMT0(A)'!$A$2:$L$65,7),"/",VLOOKUP(P4,'PMT0(A)'!$A$2:$L$65,8))</f>
        <v>1/6/4</v>
      </c>
      <c r="Z4" s="34" t="str">
        <f aca="false">CONCATENATE(VLOOKUP(Q4,'PMT0(A)'!$A$2:$L$65,3),"/",VLOOKUP(Q4,'PMT0(A)'!$A$2:$L$65,7),"/",VLOOKUP(Q4,'PMT0(A)'!$A$2:$L$65,8))</f>
        <v>1/6/2</v>
      </c>
      <c r="AA4" s="34" t="str">
        <f aca="false">CONCATENATE(VLOOKUP(R4,'PMT0(A)'!$A$2:$L$65,3),"/",VLOOKUP(R4,'PMT0(A)'!$A$2:$L$65,7),"/",VLOOKUP(R4,'PMT0(A)'!$A$2:$L$65,8))</f>
        <v>1/6/0</v>
      </c>
      <c r="AC4" s="34" t="str">
        <f aca="false">CONCATENATE(VLOOKUP(K4,'PMT1(B)'!$A$2:$L$65,3),"/",VLOOKUP(K4,'PMT1(B)'!$A$2:$L$65,7),"/",VLOOKUP(K4,'PMT1(B)'!$A$2:$L$65,8))</f>
        <v>3/7/3</v>
      </c>
      <c r="AD4" s="34" t="str">
        <f aca="false">CONCATENATE(VLOOKUP(L4,'PMT1(B)'!$A$2:$L$65,3),"/",VLOOKUP(L4,'PMT1(B)'!$A$2:$L$65,7),"/",VLOOKUP(L4,'PMT1(B)'!$A$2:$L$65,8))</f>
        <v>3/7/2</v>
      </c>
      <c r="AE4" s="34" t="str">
        <f aca="false">CONCATENATE(VLOOKUP(M4,'PMT1(B)'!$A$2:$L$65,3),"/",VLOOKUP(M4,'PMT1(B)'!$A$2:$L$65,7),"/",VLOOKUP(M4,'PMT1(B)'!$A$2:$L$65,8))</f>
        <v>3/6/4</v>
      </c>
      <c r="AF4" s="34" t="str">
        <f aca="false">CONCATENATE(VLOOKUP(N4,'PMT1(B)'!$A$2:$L$65,3),"/",VLOOKUP(N4,'PMT1(B)'!$A$2:$L$65,7),"/",VLOOKUP(N4,'PMT1(B)'!$A$2:$L$65,8))</f>
        <v>3/6/5</v>
      </c>
      <c r="AG4" s="34" t="str">
        <f aca="false">CONCATENATE(VLOOKUP(O4,'PMT1(B)'!$A$2:$L$65,3),"/",VLOOKUP(O4,'PMT1(B)'!$A$2:$L$65,7),"/",VLOOKUP(O4,'PMT1(B)'!$A$2:$L$65,8))</f>
        <v>4/7/2</v>
      </c>
      <c r="AH4" s="34" t="str">
        <f aca="false">CONCATENATE(VLOOKUP(P4,'PMT1(B)'!$A$2:$L$65,3),"/",VLOOKUP(P4,'PMT1(B)'!$A$2:$L$65,7),"/",VLOOKUP(P4,'PMT1(B)'!$A$2:$L$65,8))</f>
        <v>4/7/3</v>
      </c>
      <c r="AI4" s="34" t="str">
        <f aca="false">CONCATENATE(VLOOKUP(Q4,'PMT1(B)'!$A$2:$L$65,3),"/",VLOOKUP(Q4,'PMT1(B)'!$A$2:$L$65,7),"/",VLOOKUP(Q4,'PMT1(B)'!$A$2:$L$65,8))</f>
        <v>4/6/5</v>
      </c>
      <c r="AJ4" s="34" t="str">
        <f aca="false">CONCATENATE(VLOOKUP(R4,'PMT1(B)'!$A$2:$L$65,3),"/",VLOOKUP(R4,'PMT1(B)'!$A$2:$L$65,7),"/",VLOOKUP(R4,'PMT1(B)'!$A$2:$L$65,8))</f>
        <v>4/6/4</v>
      </c>
    </row>
    <row r="5" customFormat="false" ht="24.45" hidden="false" customHeight="false" outlineLevel="0" collapsed="false">
      <c r="A5" s="34"/>
      <c r="B5" s="34" t="n">
        <v>40</v>
      </c>
      <c r="C5" s="34" t="n">
        <v>39</v>
      </c>
      <c r="D5" s="34" t="n">
        <v>38</v>
      </c>
      <c r="E5" s="34" t="n">
        <v>37</v>
      </c>
      <c r="F5" s="34" t="n">
        <v>36</v>
      </c>
      <c r="G5" s="34" t="n">
        <v>35</v>
      </c>
      <c r="H5" s="34" t="n">
        <v>34</v>
      </c>
      <c r="I5" s="34" t="n">
        <v>33</v>
      </c>
      <c r="K5" s="34" t="n">
        <v>5</v>
      </c>
      <c r="L5" s="34" t="n">
        <v>13</v>
      </c>
      <c r="M5" s="34" t="n">
        <v>21</v>
      </c>
      <c r="N5" s="34" t="n">
        <v>29</v>
      </c>
      <c r="O5" s="34" t="n">
        <v>37</v>
      </c>
      <c r="P5" s="34" t="n">
        <v>45</v>
      </c>
      <c r="Q5" s="34" t="n">
        <v>53</v>
      </c>
      <c r="R5" s="34" t="n">
        <v>61</v>
      </c>
      <c r="T5" s="34" t="str">
        <f aca="false">CONCATENATE(VLOOKUP(K5,'PMT0(A)'!$A$2:$L$65,3),"/",VLOOKUP(K5,'PMT0(A)'!$A$2:$L$65,7),"/",VLOOKUP(K5,'PMT0(A)'!$A$2:$L$65,8))</f>
        <v>1/4/6</v>
      </c>
      <c r="U5" s="34" t="str">
        <f aca="false">CONCATENATE(VLOOKUP(L5,'PMT0(A)'!$A$2:$L$65,3),"/",VLOOKUP(L5,'PMT0(A)'!$A$2:$L$65,7),"/",VLOOKUP(L5,'PMT0(A)'!$A$2:$L$65,8))</f>
        <v>1/4/4</v>
      </c>
      <c r="V5" s="34" t="str">
        <f aca="false">CONCATENATE(VLOOKUP(M5,'PMT0(A)'!$A$2:$L$65,3),"/",VLOOKUP(M5,'PMT0(A)'!$A$2:$L$65,7),"/",VLOOKUP(M5,'PMT0(A)'!$A$2:$L$65,8))</f>
        <v>1/4/2</v>
      </c>
      <c r="W5" s="34" t="str">
        <f aca="false">CONCATENATE(VLOOKUP(N5,'PMT0(A)'!$A$2:$L$65,3),"/",VLOOKUP(N5,'PMT0(A)'!$A$2:$L$65,7),"/",VLOOKUP(N5,'PMT0(A)'!$A$2:$L$65,8))</f>
        <v>1/4/1</v>
      </c>
      <c r="X5" s="34" t="str">
        <f aca="false">CONCATENATE(VLOOKUP(O5,'PMT0(A)'!$A$2:$L$65,3),"/",VLOOKUP(O5,'PMT0(A)'!$A$2:$L$65,7),"/",VLOOKUP(O5,'PMT0(A)'!$A$2:$L$65,8))</f>
        <v>1/6/7</v>
      </c>
      <c r="Y5" s="34" t="str">
        <f aca="false">CONCATENATE(VLOOKUP(P5,'PMT0(A)'!$A$2:$L$65,3),"/",VLOOKUP(P5,'PMT0(A)'!$A$2:$L$65,7),"/",VLOOKUP(P5,'PMT0(A)'!$A$2:$L$65,8))</f>
        <v>1/6/5</v>
      </c>
      <c r="Z5" s="34" t="str">
        <f aca="false">CONCATENATE(VLOOKUP(Q5,'PMT0(A)'!$A$2:$L$65,3),"/",VLOOKUP(Q5,'PMT0(A)'!$A$2:$L$65,7),"/",VLOOKUP(Q5,'PMT0(A)'!$A$2:$L$65,8))</f>
        <v>1/6/3</v>
      </c>
      <c r="AA5" s="34" t="str">
        <f aca="false">CONCATENATE(VLOOKUP(R5,'PMT0(A)'!$A$2:$L$65,3),"/",VLOOKUP(R5,'PMT0(A)'!$A$2:$L$65,7),"/",VLOOKUP(R5,'PMT0(A)'!$A$2:$L$65,8))</f>
        <v>1/6/1</v>
      </c>
      <c r="AC5" s="34" t="str">
        <f aca="false">CONCATENATE(VLOOKUP(K5,'PMT1(B)'!$A$2:$L$65,3),"/",VLOOKUP(K5,'PMT1(B)'!$A$2:$L$65,7),"/",VLOOKUP(K5,'PMT1(B)'!$A$2:$L$65,8))</f>
        <v>3/7/1</v>
      </c>
      <c r="AD5" s="34" t="str">
        <f aca="false">CONCATENATE(VLOOKUP(L5,'PMT1(B)'!$A$2:$L$65,3),"/",VLOOKUP(L5,'PMT1(B)'!$A$2:$L$65,7),"/",VLOOKUP(L5,'PMT1(B)'!$A$2:$L$65,8))</f>
        <v>3/7/0</v>
      </c>
      <c r="AE5" s="34" t="str">
        <f aca="false">CONCATENATE(VLOOKUP(M5,'PMT1(B)'!$A$2:$L$65,3),"/",VLOOKUP(M5,'PMT1(B)'!$A$2:$L$65,7),"/",VLOOKUP(M5,'PMT1(B)'!$A$2:$L$65,8))</f>
        <v>3/6/6</v>
      </c>
      <c r="AF5" s="34" t="str">
        <f aca="false">CONCATENATE(VLOOKUP(N5,'PMT1(B)'!$A$2:$L$65,3),"/",VLOOKUP(N5,'PMT1(B)'!$A$2:$L$65,7),"/",VLOOKUP(N5,'PMT1(B)'!$A$2:$L$65,8))</f>
        <v>3/6/7</v>
      </c>
      <c r="AG5" s="34" t="str">
        <f aca="false">CONCATENATE(VLOOKUP(O5,'PMT1(B)'!$A$2:$L$65,3),"/",VLOOKUP(O5,'PMT1(B)'!$A$2:$L$65,7),"/",VLOOKUP(O5,'PMT1(B)'!$A$2:$L$65,8))</f>
        <v>4/7/0</v>
      </c>
      <c r="AH5" s="34" t="str">
        <f aca="false">CONCATENATE(VLOOKUP(P5,'PMT1(B)'!$A$2:$L$65,3),"/",VLOOKUP(P5,'PMT1(B)'!$A$2:$L$65,7),"/",VLOOKUP(P5,'PMT1(B)'!$A$2:$L$65,8))</f>
        <v>4/7/1</v>
      </c>
      <c r="AI5" s="34" t="str">
        <f aca="false">CONCATENATE(VLOOKUP(Q5,'PMT1(B)'!$A$2:$L$65,3),"/",VLOOKUP(Q5,'PMT1(B)'!$A$2:$L$65,7),"/",VLOOKUP(Q5,'PMT1(B)'!$A$2:$L$65,8))</f>
        <v>4/6/7</v>
      </c>
      <c r="AJ5" s="34" t="str">
        <f aca="false">CONCATENATE(VLOOKUP(R5,'PMT1(B)'!$A$2:$L$65,3),"/",VLOOKUP(R5,'PMT1(B)'!$A$2:$L$65,7),"/",VLOOKUP(R5,'PMT1(B)'!$A$2:$L$65,8))</f>
        <v>4/6/6</v>
      </c>
    </row>
    <row r="6" customFormat="false" ht="24.45" hidden="false" customHeight="false" outlineLevel="0" collapsed="false">
      <c r="A6" s="34"/>
      <c r="B6" s="34" t="n">
        <v>32</v>
      </c>
      <c r="C6" s="34" t="n">
        <v>31</v>
      </c>
      <c r="D6" s="34" t="n">
        <v>30</v>
      </c>
      <c r="E6" s="34" t="n">
        <v>29</v>
      </c>
      <c r="F6" s="34" t="n">
        <v>28</v>
      </c>
      <c r="G6" s="34" t="n">
        <v>27</v>
      </c>
      <c r="H6" s="34" t="n">
        <v>26</v>
      </c>
      <c r="I6" s="34" t="n">
        <v>25</v>
      </c>
      <c r="K6" s="34" t="n">
        <v>4</v>
      </c>
      <c r="L6" s="34" t="n">
        <v>12</v>
      </c>
      <c r="M6" s="34" t="n">
        <v>20</v>
      </c>
      <c r="N6" s="34" t="n">
        <v>28</v>
      </c>
      <c r="O6" s="34" t="n">
        <v>36</v>
      </c>
      <c r="P6" s="34" t="n">
        <v>44</v>
      </c>
      <c r="Q6" s="34" t="n">
        <v>52</v>
      </c>
      <c r="R6" s="34" t="n">
        <v>60</v>
      </c>
      <c r="T6" s="34" t="str">
        <f aca="false">CONCATENATE(VLOOKUP(K6,'PMT0(A)'!$A$2:$L$65,3),"/",VLOOKUP(K6,'PMT0(A)'!$A$2:$L$65,7),"/",VLOOKUP(K6,'PMT0(A)'!$A$2:$L$65,8))</f>
        <v>2/5/1</v>
      </c>
      <c r="U6" s="34" t="str">
        <f aca="false">CONCATENATE(VLOOKUP(L6,'PMT0(A)'!$A$2:$L$65,3),"/",VLOOKUP(L6,'PMT0(A)'!$A$2:$L$65,7),"/",VLOOKUP(L6,'PMT0(A)'!$A$2:$L$65,8))</f>
        <v>2/5/3</v>
      </c>
      <c r="V6" s="34" t="str">
        <f aca="false">CONCATENATE(VLOOKUP(M6,'PMT0(A)'!$A$2:$L$65,3),"/",VLOOKUP(M6,'PMT0(A)'!$A$2:$L$65,7),"/",VLOOKUP(M6,'PMT0(A)'!$A$2:$L$65,8))</f>
        <v>2/5/5</v>
      </c>
      <c r="W6" s="34" t="str">
        <f aca="false">CONCATENATE(VLOOKUP(N6,'PMT0(A)'!$A$2:$L$65,3),"/",VLOOKUP(N6,'PMT0(A)'!$A$2:$L$65,7),"/",VLOOKUP(N6,'PMT0(A)'!$A$2:$L$65,8))</f>
        <v>2/5/6</v>
      </c>
      <c r="X6" s="34" t="str">
        <f aca="false">CONCATENATE(VLOOKUP(O6,'PMT0(A)'!$A$2:$L$65,3),"/",VLOOKUP(O6,'PMT0(A)'!$A$2:$L$65,7),"/",VLOOKUP(O6,'PMT0(A)'!$A$2:$L$65,8))</f>
        <v>2/7/0</v>
      </c>
      <c r="Y6" s="34" t="str">
        <f aca="false">CONCATENATE(VLOOKUP(P6,'PMT0(A)'!$A$2:$L$65,3),"/",VLOOKUP(P6,'PMT0(A)'!$A$2:$L$65,7),"/",VLOOKUP(P6,'PMT0(A)'!$A$2:$L$65,8))</f>
        <v>2/7/2</v>
      </c>
      <c r="Z6" s="34" t="str">
        <f aca="false">CONCATENATE(VLOOKUP(Q6,'PMT0(A)'!$A$2:$L$65,3),"/",VLOOKUP(Q6,'PMT0(A)'!$A$2:$L$65,7),"/",VLOOKUP(Q6,'PMT0(A)'!$A$2:$L$65,8))</f>
        <v>2/7/4</v>
      </c>
      <c r="AA6" s="34" t="str">
        <f aca="false">CONCATENATE(VLOOKUP(R6,'PMT0(A)'!$A$2:$L$65,3),"/",VLOOKUP(R6,'PMT0(A)'!$A$2:$L$65,7),"/",VLOOKUP(R6,'PMT0(A)'!$A$2:$L$65,8))</f>
        <v>2/7/6</v>
      </c>
      <c r="AC6" s="34" t="str">
        <f aca="false">CONCATENATE(VLOOKUP(K6,'PMT1(B)'!$A$2:$L$65,3),"/",VLOOKUP(K6,'PMT1(B)'!$A$2:$L$65,7),"/",VLOOKUP(K6,'PMT1(B)'!$A$2:$L$65,8))</f>
        <v>3/5/6</v>
      </c>
      <c r="AD6" s="34" t="str">
        <f aca="false">CONCATENATE(VLOOKUP(L6,'PMT1(B)'!$A$2:$L$65,3),"/",VLOOKUP(L6,'PMT1(B)'!$A$2:$L$65,7),"/",VLOOKUP(L6,'PMT1(B)'!$A$2:$L$65,8))</f>
        <v>3/5/7</v>
      </c>
      <c r="AE6" s="34" t="str">
        <f aca="false">CONCATENATE(VLOOKUP(M6,'PMT1(B)'!$A$2:$L$65,3),"/",VLOOKUP(M6,'PMT1(B)'!$A$2:$L$65,7),"/",VLOOKUP(M6,'PMT1(B)'!$A$2:$L$65,8))</f>
        <v>3/4/0</v>
      </c>
      <c r="AF6" s="34" t="str">
        <f aca="false">CONCATENATE(VLOOKUP(N6,'PMT1(B)'!$A$2:$L$65,3),"/",VLOOKUP(N6,'PMT1(B)'!$A$2:$L$65,7),"/",VLOOKUP(N6,'PMT1(B)'!$A$2:$L$65,8))</f>
        <v>3/4/1</v>
      </c>
      <c r="AG6" s="34" t="str">
        <f aca="false">CONCATENATE(VLOOKUP(O6,'PMT1(B)'!$A$2:$L$65,3),"/",VLOOKUP(O6,'PMT1(B)'!$A$2:$L$65,7),"/",VLOOKUP(O6,'PMT1(B)'!$A$2:$L$65,8))</f>
        <v>4/5/6</v>
      </c>
      <c r="AH6" s="34" t="str">
        <f aca="false">CONCATENATE(VLOOKUP(P6,'PMT1(B)'!$A$2:$L$65,3),"/",VLOOKUP(P6,'PMT1(B)'!$A$2:$L$65,7),"/",VLOOKUP(P6,'PMT1(B)'!$A$2:$L$65,8))</f>
        <v>4/5/7</v>
      </c>
      <c r="AI6" s="34" t="str">
        <f aca="false">CONCATENATE(VLOOKUP(Q6,'PMT1(B)'!$A$2:$L$65,3),"/",VLOOKUP(Q6,'PMT1(B)'!$A$2:$L$65,7),"/",VLOOKUP(Q6,'PMT1(B)'!$A$2:$L$65,8))</f>
        <v>4/4/0</v>
      </c>
      <c r="AJ6" s="34" t="str">
        <f aca="false">CONCATENATE(VLOOKUP(R6,'PMT1(B)'!$A$2:$L$65,3),"/",VLOOKUP(R6,'PMT1(B)'!$A$2:$L$65,7),"/",VLOOKUP(R6,'PMT1(B)'!$A$2:$L$65,8))</f>
        <v>4/4/1</v>
      </c>
    </row>
    <row r="7" customFormat="false" ht="24.45" hidden="false" customHeight="false" outlineLevel="0" collapsed="false">
      <c r="A7" s="34"/>
      <c r="B7" s="34" t="n">
        <v>24</v>
      </c>
      <c r="C7" s="34" t="n">
        <v>23</v>
      </c>
      <c r="D7" s="34" t="n">
        <v>22</v>
      </c>
      <c r="E7" s="34" t="n">
        <v>21</v>
      </c>
      <c r="F7" s="34" t="n">
        <v>20</v>
      </c>
      <c r="G7" s="34" t="n">
        <v>19</v>
      </c>
      <c r="H7" s="34" t="n">
        <v>18</v>
      </c>
      <c r="I7" s="34" t="n">
        <v>17</v>
      </c>
      <c r="K7" s="34" t="n">
        <v>3</v>
      </c>
      <c r="L7" s="34" t="n">
        <v>11</v>
      </c>
      <c r="M7" s="34" t="n">
        <v>19</v>
      </c>
      <c r="N7" s="34" t="n">
        <v>27</v>
      </c>
      <c r="O7" s="34" t="n">
        <v>35</v>
      </c>
      <c r="P7" s="34" t="n">
        <v>43</v>
      </c>
      <c r="Q7" s="34" t="n">
        <v>51</v>
      </c>
      <c r="R7" s="34" t="n">
        <v>59</v>
      </c>
      <c r="T7" s="34" t="str">
        <f aca="false">CONCATENATE(VLOOKUP(K7,'PMT0(A)'!$A$2:$L$65,3),"/",VLOOKUP(K7,'PMT0(A)'!$A$2:$L$65,7),"/",VLOOKUP(K7,'PMT0(A)'!$A$2:$L$65,8))</f>
        <v>2/5/0</v>
      </c>
      <c r="U7" s="34" t="str">
        <f aca="false">CONCATENATE(VLOOKUP(L7,'PMT0(A)'!$A$2:$L$65,3),"/",VLOOKUP(L7,'PMT0(A)'!$A$2:$L$65,7),"/",VLOOKUP(L7,'PMT0(A)'!$A$2:$L$65,8))</f>
        <v>2/5/2</v>
      </c>
      <c r="V7" s="34" t="str">
        <f aca="false">CONCATENATE(VLOOKUP(M7,'PMT0(A)'!$A$2:$L$65,3),"/",VLOOKUP(M7,'PMT0(A)'!$A$2:$L$65,7),"/",VLOOKUP(M7,'PMT0(A)'!$A$2:$L$65,8))</f>
        <v>2/5/4</v>
      </c>
      <c r="W7" s="34" t="str">
        <f aca="false">CONCATENATE(VLOOKUP(N7,'PMT0(A)'!$A$2:$L$65,3),"/",VLOOKUP(N7,'PMT0(A)'!$A$2:$L$65,7),"/",VLOOKUP(N7,'PMT0(A)'!$A$2:$L$65,8))</f>
        <v>2/5/7</v>
      </c>
      <c r="X7" s="34" t="str">
        <f aca="false">CONCATENATE(VLOOKUP(O7,'PMT0(A)'!$A$2:$L$65,3),"/",VLOOKUP(O7,'PMT0(A)'!$A$2:$L$65,7),"/",VLOOKUP(O7,'PMT0(A)'!$A$2:$L$65,8))</f>
        <v>2/7/1</v>
      </c>
      <c r="Y7" s="34" t="str">
        <f aca="false">CONCATENATE(VLOOKUP(P7,'PMT0(A)'!$A$2:$L$65,3),"/",VLOOKUP(P7,'PMT0(A)'!$A$2:$L$65,7),"/",VLOOKUP(P7,'PMT0(A)'!$A$2:$L$65,8))</f>
        <v>2/7/3</v>
      </c>
      <c r="Z7" s="34" t="str">
        <f aca="false">CONCATENATE(VLOOKUP(Q7,'PMT0(A)'!$A$2:$L$65,3),"/",VLOOKUP(Q7,'PMT0(A)'!$A$2:$L$65,7),"/",VLOOKUP(Q7,'PMT0(A)'!$A$2:$L$65,8))</f>
        <v>2/7/5</v>
      </c>
      <c r="AA7" s="34" t="str">
        <f aca="false">CONCATENATE(VLOOKUP(R7,'PMT0(A)'!$A$2:$L$65,3),"/",VLOOKUP(R7,'PMT0(A)'!$A$2:$L$65,7),"/",VLOOKUP(R7,'PMT0(A)'!$A$2:$L$65,8))</f>
        <v>2/7/7</v>
      </c>
      <c r="AC7" s="34" t="str">
        <f aca="false">CONCATENATE(VLOOKUP(K7,'PMT1(B)'!$A$2:$L$65,3),"/",VLOOKUP(K7,'PMT1(B)'!$A$2:$L$65,7),"/",VLOOKUP(K7,'PMT1(B)'!$A$2:$L$65,8))</f>
        <v>3/5/4</v>
      </c>
      <c r="AD7" s="34" t="str">
        <f aca="false">CONCATENATE(VLOOKUP(L7,'PMT1(B)'!$A$2:$L$65,3),"/",VLOOKUP(L7,'PMT1(B)'!$A$2:$L$65,7),"/",VLOOKUP(L7,'PMT1(B)'!$A$2:$L$65,8))</f>
        <v>3/5/5</v>
      </c>
      <c r="AE7" s="34" t="str">
        <f aca="false">CONCATENATE(VLOOKUP(M7,'PMT1(B)'!$A$2:$L$65,3),"/",VLOOKUP(M7,'PMT1(B)'!$A$2:$L$65,7),"/",VLOOKUP(M7,'PMT1(B)'!$A$2:$L$65,8))</f>
        <v>3/4/3</v>
      </c>
      <c r="AF7" s="34" t="str">
        <f aca="false">CONCATENATE(VLOOKUP(N7,'PMT1(B)'!$A$2:$L$65,3),"/",VLOOKUP(N7,'PMT1(B)'!$A$2:$L$65,7),"/",VLOOKUP(N7,'PMT1(B)'!$A$2:$L$65,8))</f>
        <v>3/4/2</v>
      </c>
      <c r="AG7" s="34" t="str">
        <f aca="false">CONCATENATE(VLOOKUP(O7,'PMT1(B)'!$A$2:$L$65,3),"/",VLOOKUP(O7,'PMT1(B)'!$A$2:$L$65,7),"/",VLOOKUP(O7,'PMT1(B)'!$A$2:$L$65,8))</f>
        <v>4/5/5</v>
      </c>
      <c r="AH7" s="34" t="str">
        <f aca="false">CONCATENATE(VLOOKUP(P7,'PMT1(B)'!$A$2:$L$65,3),"/",VLOOKUP(P7,'PMT1(B)'!$A$2:$L$65,7),"/",VLOOKUP(P7,'PMT1(B)'!$A$2:$L$65,8))</f>
        <v>4/5/4</v>
      </c>
      <c r="AI7" s="34" t="str">
        <f aca="false">CONCATENATE(VLOOKUP(Q7,'PMT1(B)'!$A$2:$L$65,3),"/",VLOOKUP(Q7,'PMT1(B)'!$A$2:$L$65,7),"/",VLOOKUP(Q7,'PMT1(B)'!$A$2:$L$65,8))</f>
        <v>4/4/2</v>
      </c>
      <c r="AJ7" s="34" t="str">
        <f aca="false">CONCATENATE(VLOOKUP(R7,'PMT1(B)'!$A$2:$L$65,3),"/",VLOOKUP(R7,'PMT1(B)'!$A$2:$L$65,7),"/",VLOOKUP(R7,'PMT1(B)'!$A$2:$L$65,8))</f>
        <v>4/4/3</v>
      </c>
    </row>
    <row r="8" customFormat="false" ht="24.45" hidden="false" customHeight="false" outlineLevel="0" collapsed="false">
      <c r="A8" s="34"/>
      <c r="B8" s="34" t="n">
        <v>16</v>
      </c>
      <c r="C8" s="34" t="n">
        <v>15</v>
      </c>
      <c r="D8" s="34" t="n">
        <v>14</v>
      </c>
      <c r="E8" s="34" t="n">
        <v>13</v>
      </c>
      <c r="F8" s="34" t="n">
        <v>12</v>
      </c>
      <c r="G8" s="34" t="n">
        <v>11</v>
      </c>
      <c r="H8" s="34" t="n">
        <v>10</v>
      </c>
      <c r="I8" s="34" t="n">
        <v>9</v>
      </c>
      <c r="K8" s="34" t="n">
        <v>2</v>
      </c>
      <c r="L8" s="34" t="n">
        <v>10</v>
      </c>
      <c r="M8" s="34" t="n">
        <v>18</v>
      </c>
      <c r="N8" s="34" t="n">
        <v>26</v>
      </c>
      <c r="O8" s="34" t="n">
        <v>34</v>
      </c>
      <c r="P8" s="34" t="n">
        <v>42</v>
      </c>
      <c r="Q8" s="34" t="n">
        <v>50</v>
      </c>
      <c r="R8" s="34" t="n">
        <v>58</v>
      </c>
      <c r="T8" s="34" t="str">
        <f aca="false">CONCATENATE(VLOOKUP(K8,'PMT0(A)'!$A$2:$L$65,3),"/",VLOOKUP(K8,'PMT0(A)'!$A$2:$L$65,7),"/",VLOOKUP(K8,'PMT0(A)'!$A$2:$L$65,8))</f>
        <v>2/4/6</v>
      </c>
      <c r="U8" s="34" t="str">
        <f aca="false">CONCATENATE(VLOOKUP(L8,'PMT0(A)'!$A$2:$L$65,3),"/",VLOOKUP(L8,'PMT0(A)'!$A$2:$L$65,7),"/",VLOOKUP(L8,'PMT0(A)'!$A$2:$L$65,8))</f>
        <v>2/4/4</v>
      </c>
      <c r="V8" s="34" t="str">
        <f aca="false">CONCATENATE(VLOOKUP(M8,'PMT0(A)'!$A$2:$L$65,3),"/",VLOOKUP(M8,'PMT0(A)'!$A$2:$L$65,7),"/",VLOOKUP(M8,'PMT0(A)'!$A$2:$L$65,8))</f>
        <v>2/4/2</v>
      </c>
      <c r="W8" s="34" t="str">
        <f aca="false">CONCATENATE(VLOOKUP(N8,'PMT0(A)'!$A$2:$L$65,3),"/",VLOOKUP(N8,'PMT0(A)'!$A$2:$L$65,7),"/",VLOOKUP(N8,'PMT0(A)'!$A$2:$L$65,8))</f>
        <v>2/4/0</v>
      </c>
      <c r="X8" s="34" t="str">
        <f aca="false">CONCATENATE(VLOOKUP(O8,'PMT0(A)'!$A$2:$L$65,3),"/",VLOOKUP(O8,'PMT0(A)'!$A$2:$L$65,7),"/",VLOOKUP(O8,'PMT0(A)'!$A$2:$L$65,8))</f>
        <v>2/6/7</v>
      </c>
      <c r="Y8" s="34" t="str">
        <f aca="false">CONCATENATE(VLOOKUP(P8,'PMT0(A)'!$A$2:$L$65,3),"/",VLOOKUP(P8,'PMT0(A)'!$A$2:$L$65,7),"/",VLOOKUP(P8,'PMT0(A)'!$A$2:$L$65,8))</f>
        <v>2/6/5</v>
      </c>
      <c r="Z8" s="34" t="str">
        <f aca="false">CONCATENATE(VLOOKUP(Q8,'PMT0(A)'!$A$2:$L$65,3),"/",VLOOKUP(Q8,'PMT0(A)'!$A$2:$L$65,7),"/",VLOOKUP(Q8,'PMT0(A)'!$A$2:$L$65,8))</f>
        <v>2/6/3</v>
      </c>
      <c r="AA8" s="34" t="str">
        <f aca="false">CONCATENATE(VLOOKUP(R8,'PMT0(A)'!$A$2:$L$65,3),"/",VLOOKUP(R8,'PMT0(A)'!$A$2:$L$65,7),"/",VLOOKUP(R8,'PMT0(A)'!$A$2:$L$65,8))</f>
        <v>2/6/1</v>
      </c>
      <c r="AC8" s="34" t="str">
        <f aca="false">CONCATENATE(VLOOKUP(K8,'PMT1(B)'!$A$2:$L$65,3),"/",VLOOKUP(K8,'PMT1(B)'!$A$2:$L$65,7),"/",VLOOKUP(K8,'PMT1(B)'!$A$2:$L$65,8))</f>
        <v>3/5/2</v>
      </c>
      <c r="AD8" s="34" t="str">
        <f aca="false">CONCATENATE(VLOOKUP(L8,'PMT1(B)'!$A$2:$L$65,3),"/",VLOOKUP(L8,'PMT1(B)'!$A$2:$L$65,7),"/",VLOOKUP(L8,'PMT1(B)'!$A$2:$L$65,8))</f>
        <v>3/5/3</v>
      </c>
      <c r="AE8" s="34" t="str">
        <f aca="false">CONCATENATE(VLOOKUP(M8,'PMT1(B)'!$A$2:$L$65,3),"/",VLOOKUP(M8,'PMT1(B)'!$A$2:$L$65,7),"/",VLOOKUP(M8,'PMT1(B)'!$A$2:$L$65,8))</f>
        <v>3/4/5</v>
      </c>
      <c r="AF8" s="34" t="str">
        <f aca="false">CONCATENATE(VLOOKUP(N8,'PMT1(B)'!$A$2:$L$65,3),"/",VLOOKUP(N8,'PMT1(B)'!$A$2:$L$65,7),"/",VLOOKUP(N8,'PMT1(B)'!$A$2:$L$65,8))</f>
        <v>3/4/4</v>
      </c>
      <c r="AG8" s="34" t="str">
        <f aca="false">CONCATENATE(VLOOKUP(O8,'PMT1(B)'!$A$2:$L$65,3),"/",VLOOKUP(O8,'PMT1(B)'!$A$2:$L$65,7),"/",VLOOKUP(O8,'PMT1(B)'!$A$2:$L$65,8))</f>
        <v>4/5/3</v>
      </c>
      <c r="AH8" s="34" t="str">
        <f aca="false">CONCATENATE(VLOOKUP(P8,'PMT1(B)'!$A$2:$L$65,3),"/",VLOOKUP(P8,'PMT1(B)'!$A$2:$L$65,7),"/",VLOOKUP(P8,'PMT1(B)'!$A$2:$L$65,8))</f>
        <v>4/5/2</v>
      </c>
      <c r="AI8" s="34" t="str">
        <f aca="false">CONCATENATE(VLOOKUP(Q8,'PMT1(B)'!$A$2:$L$65,3),"/",VLOOKUP(Q8,'PMT1(B)'!$A$2:$L$65,7),"/",VLOOKUP(Q8,'PMT1(B)'!$A$2:$L$65,8))</f>
        <v>4/4/4</v>
      </c>
      <c r="AJ8" s="34" t="str">
        <f aca="false">CONCATENATE(VLOOKUP(R8,'PMT1(B)'!$A$2:$L$65,3),"/",VLOOKUP(R8,'PMT1(B)'!$A$2:$L$65,7),"/",VLOOKUP(R8,'PMT1(B)'!$A$2:$L$65,8))</f>
        <v>4/4/5</v>
      </c>
    </row>
    <row r="9" customFormat="false" ht="24.45" hidden="false" customHeight="false" outlineLevel="0" collapsed="false">
      <c r="A9" s="34"/>
      <c r="B9" s="34" t="n">
        <v>8</v>
      </c>
      <c r="C9" s="34" t="n">
        <v>7</v>
      </c>
      <c r="D9" s="34" t="n">
        <v>6</v>
      </c>
      <c r="E9" s="34" t="n">
        <v>5</v>
      </c>
      <c r="F9" s="34" t="n">
        <v>4</v>
      </c>
      <c r="G9" s="34" t="n">
        <v>3</v>
      </c>
      <c r="H9" s="34" t="n">
        <v>2</v>
      </c>
      <c r="I9" s="34" t="n">
        <v>1</v>
      </c>
      <c r="K9" s="34" t="n">
        <v>1</v>
      </c>
      <c r="L9" s="34" t="n">
        <v>9</v>
      </c>
      <c r="M9" s="34" t="n">
        <v>17</v>
      </c>
      <c r="N9" s="34" t="n">
        <v>25</v>
      </c>
      <c r="O9" s="34" t="n">
        <v>33</v>
      </c>
      <c r="P9" s="34" t="n">
        <v>41</v>
      </c>
      <c r="Q9" s="34" t="n">
        <v>49</v>
      </c>
      <c r="R9" s="34" t="n">
        <v>57</v>
      </c>
      <c r="T9" s="34" t="str">
        <f aca="false">CONCATENATE(VLOOKUP(K9,'PMT0(A)'!$A$2:$L$65,3),"/",VLOOKUP(K9,'PMT0(A)'!$A$2:$L$65,7),"/",VLOOKUP(K9,'PMT0(A)'!$A$2:$L$65,8))</f>
        <v>2/4/7</v>
      </c>
      <c r="U9" s="34" t="str">
        <f aca="false">CONCATENATE(VLOOKUP(L9,'PMT0(A)'!$A$2:$L$65,3),"/",VLOOKUP(L9,'PMT0(A)'!$A$2:$L$65,7),"/",VLOOKUP(L9,'PMT0(A)'!$A$2:$L$65,8))</f>
        <v>2/4/5</v>
      </c>
      <c r="V9" s="34" t="str">
        <f aca="false">CONCATENATE(VLOOKUP(M9,'PMT0(A)'!$A$2:$L$65,3),"/",VLOOKUP(M9,'PMT0(A)'!$A$2:$L$65,7),"/",VLOOKUP(M9,'PMT0(A)'!$A$2:$L$65,8))</f>
        <v>2/4/3</v>
      </c>
      <c r="W9" s="34" t="str">
        <f aca="false">CONCATENATE(VLOOKUP(N9,'PMT0(A)'!$A$2:$L$65,3),"/",VLOOKUP(N9,'PMT0(A)'!$A$2:$L$65,7),"/",VLOOKUP(N9,'PMT0(A)'!$A$2:$L$65,8))</f>
        <v>2/4/1</v>
      </c>
      <c r="X9" s="34" t="str">
        <f aca="false">CONCATENATE(VLOOKUP(O9,'PMT0(A)'!$A$2:$L$65,3),"/",VLOOKUP(O9,'PMT0(A)'!$A$2:$L$65,7),"/",VLOOKUP(O9,'PMT0(A)'!$A$2:$L$65,8))</f>
        <v>2/6/6</v>
      </c>
      <c r="Y9" s="34" t="str">
        <f aca="false">CONCATENATE(VLOOKUP(P9,'PMT0(A)'!$A$2:$L$65,3),"/",VLOOKUP(P9,'PMT0(A)'!$A$2:$L$65,7),"/",VLOOKUP(P9,'PMT0(A)'!$A$2:$L$65,8))</f>
        <v>2/6/4</v>
      </c>
      <c r="Z9" s="34" t="str">
        <f aca="false">CONCATENATE(VLOOKUP(Q9,'PMT0(A)'!$A$2:$L$65,3),"/",VLOOKUP(Q9,'PMT0(A)'!$A$2:$L$65,7),"/",VLOOKUP(Q9,'PMT0(A)'!$A$2:$L$65,8))</f>
        <v>2/6/2</v>
      </c>
      <c r="AA9" s="34" t="str">
        <f aca="false">CONCATENATE(VLOOKUP(R9,'PMT0(A)'!$A$2:$L$65,3),"/",VLOOKUP(R9,'PMT0(A)'!$A$2:$L$65,7),"/",VLOOKUP(R9,'PMT0(A)'!$A$2:$L$65,8))</f>
        <v>2/6/0</v>
      </c>
      <c r="AC9" s="34" t="str">
        <f aca="false">CONCATENATE(VLOOKUP(K9,'PMT1(B)'!$A$2:$L$65,3),"/",VLOOKUP(K9,'PMT1(B)'!$A$2:$L$65,7),"/",VLOOKUP(K9,'PMT1(B)'!$A$2:$L$65,8))</f>
        <v>3/5/0</v>
      </c>
      <c r="AD9" s="34" t="str">
        <f aca="false">CONCATENATE(VLOOKUP(L9,'PMT1(B)'!$A$2:$L$65,3),"/",VLOOKUP(L9,'PMT1(B)'!$A$2:$L$65,7),"/",VLOOKUP(L9,'PMT1(B)'!$A$2:$L$65,8))</f>
        <v>3/5/1</v>
      </c>
      <c r="AE9" s="34" t="str">
        <f aca="false">CONCATENATE(VLOOKUP(M9,'PMT1(B)'!$A$2:$L$65,3),"/",VLOOKUP(M9,'PMT1(B)'!$A$2:$L$65,7),"/",VLOOKUP(M9,'PMT1(B)'!$A$2:$L$65,8))</f>
        <v>3/4/7</v>
      </c>
      <c r="AF9" s="34" t="str">
        <f aca="false">CONCATENATE(VLOOKUP(N9,'PMT1(B)'!$A$2:$L$65,3),"/",VLOOKUP(N9,'PMT1(B)'!$A$2:$L$65,7),"/",VLOOKUP(N9,'PMT1(B)'!$A$2:$L$65,8))</f>
        <v>3/4/6</v>
      </c>
      <c r="AG9" s="34" t="str">
        <f aca="false">CONCATENATE(VLOOKUP(O9,'PMT1(B)'!$A$2:$L$65,3),"/",VLOOKUP(O9,'PMT1(B)'!$A$2:$L$65,7),"/",VLOOKUP(O9,'PMT1(B)'!$A$2:$L$65,8))</f>
        <v>4/5/1</v>
      </c>
      <c r="AH9" s="34" t="str">
        <f aca="false">CONCATENATE(VLOOKUP(P9,'PMT1(B)'!$A$2:$L$65,3),"/",VLOOKUP(P9,'PMT1(B)'!$A$2:$L$65,7),"/",VLOOKUP(P9,'PMT1(B)'!$A$2:$L$65,8))</f>
        <v>4/5/0</v>
      </c>
      <c r="AI9" s="34" t="str">
        <f aca="false">CONCATENATE(VLOOKUP(Q9,'PMT1(B)'!$A$2:$L$65,3),"/",VLOOKUP(Q9,'PMT1(B)'!$A$2:$L$65,7),"/",VLOOKUP(Q9,'PMT1(B)'!$A$2:$L$65,8))</f>
        <v>4/4/6</v>
      </c>
      <c r="AJ9" s="34" t="str">
        <f aca="false">CONCATENATE(VLOOKUP(R9,'PMT1(B)'!$A$2:$L$65,3),"/",VLOOKUP(R9,'PMT1(B)'!$A$2:$L$65,7),"/",VLOOKUP(R9,'PMT1(B)'!$A$2:$L$65,8))</f>
        <v>4/4/7</v>
      </c>
    </row>
    <row r="10" customFormat="false" ht="24.45" hidden="false" customHeight="false" outlineLevel="0" collapsed="false">
      <c r="A10" s="35" t="s">
        <v>289</v>
      </c>
      <c r="B10" s="34"/>
      <c r="C10" s="34"/>
      <c r="D10" s="34"/>
      <c r="E10" s="34"/>
      <c r="F10" s="34"/>
      <c r="G10" s="34"/>
      <c r="H10" s="34"/>
      <c r="I10" s="34"/>
      <c r="J10" s="33" t="s">
        <v>220</v>
      </c>
      <c r="K10" s="34"/>
      <c r="L10" s="34"/>
      <c r="M10" s="34"/>
      <c r="N10" s="34"/>
      <c r="O10" s="34"/>
      <c r="P10" s="34"/>
      <c r="Q10" s="34"/>
      <c r="R10" s="34"/>
    </row>
    <row r="11" customFormat="false" ht="24.45" hidden="false" customHeight="false" outlineLevel="0" collapsed="false">
      <c r="A11" s="34"/>
      <c r="B11" s="34" t="n">
        <v>57</v>
      </c>
      <c r="C11" s="34" t="n">
        <v>49</v>
      </c>
      <c r="D11" s="34" t="n">
        <v>41</v>
      </c>
      <c r="E11" s="34" t="n">
        <v>33</v>
      </c>
      <c r="F11" s="34" t="n">
        <v>25</v>
      </c>
      <c r="G11" s="34" t="n">
        <v>17</v>
      </c>
      <c r="H11" s="34" t="n">
        <v>9</v>
      </c>
      <c r="I11" s="34" t="n">
        <v>1</v>
      </c>
      <c r="K11" s="34" t="n">
        <v>1</v>
      </c>
      <c r="L11" s="34" t="n">
        <v>2</v>
      </c>
      <c r="M11" s="34" t="n">
        <v>3</v>
      </c>
      <c r="N11" s="34" t="n">
        <v>4</v>
      </c>
      <c r="O11" s="34" t="n">
        <v>5</v>
      </c>
      <c r="P11" s="34" t="n">
        <v>6</v>
      </c>
      <c r="Q11" s="34" t="n">
        <v>7</v>
      </c>
      <c r="R11" s="34" t="n">
        <v>8</v>
      </c>
      <c r="T11" s="34" t="str">
        <f aca="false">CONCATENATE(VLOOKUP(K11,'PMT2(D)'!$A$2:$L$65,3),"/",VLOOKUP(K11,'PMT2(D)'!$A$2:$L$65,7),"/",VLOOKUP(K11,'PMT2(D)'!$A$2:$L$65,8))</f>
        <v>2/2/0</v>
      </c>
      <c r="U11" s="34" t="str">
        <f aca="false">CONCATENATE(VLOOKUP(L11,'PMT2(D)'!$A$2:$L$65,3),"/",VLOOKUP(L11,'PMT2(D)'!$A$2:$L$65,7),"/",VLOOKUP(L11,'PMT2(D)'!$A$2:$L$65,8))</f>
        <v>2/2/2</v>
      </c>
      <c r="V11" s="34" t="str">
        <f aca="false">CONCATENATE(VLOOKUP(M11,'PMT2(D)'!$A$2:$L$65,3),"/",VLOOKUP(M11,'PMT2(D)'!$A$2:$L$65,7),"/",VLOOKUP(M11,'PMT2(D)'!$A$2:$L$65,8))</f>
        <v>2/2/4</v>
      </c>
      <c r="W11" s="34" t="str">
        <f aca="false">CONCATENATE(VLOOKUP(N11,'PMT2(D)'!$A$2:$L$65,3),"/",VLOOKUP(N11,'PMT2(D)'!$A$2:$L$65,7),"/",VLOOKUP(N11,'PMT2(D)'!$A$2:$L$65,8))</f>
        <v>2/2/6</v>
      </c>
      <c r="X11" s="34" t="str">
        <f aca="false">CONCATENATE(VLOOKUP(O11,'PMT2(D)'!$A$2:$L$65,3),"/",VLOOKUP(O11,'PMT2(D)'!$A$2:$L$65,7),"/",VLOOKUP(O11,'PMT2(D)'!$A$2:$L$65,8))</f>
        <v>2/0/1</v>
      </c>
      <c r="Y11" s="34" t="str">
        <f aca="false">CONCATENATE(VLOOKUP(P11,'PMT2(D)'!$A$2:$L$65,3),"/",VLOOKUP(P11,'PMT2(D)'!$A$2:$L$65,7),"/",VLOOKUP(P11,'PMT2(D)'!$A$2:$L$65,8))</f>
        <v>2/0/3</v>
      </c>
      <c r="Z11" s="34" t="str">
        <f aca="false">CONCATENATE(VLOOKUP(Q11,'PMT2(D)'!$A$2:$L$65,3),"/",VLOOKUP(Q11,'PMT2(D)'!$A$2:$L$65,7),"/",VLOOKUP(Q11,'PMT2(D)'!$A$2:$L$65,8))</f>
        <v>2/0/5</v>
      </c>
      <c r="AA11" s="34" t="str">
        <f aca="false">CONCATENATE(VLOOKUP(R11,'PMT2(D)'!$A$2:$L$65,3),"/",VLOOKUP(R11,'PMT2(D)'!$A$2:$L$65,7),"/",VLOOKUP(R11,'PMT2(D)'!$A$2:$L$65,8))</f>
        <v>2/0/7</v>
      </c>
      <c r="AC11" s="34" t="str">
        <f aca="false">CONCATENATE(VLOOKUP(K11,'PMT3(C)'!$A$2:$L$65,3),"/",VLOOKUP(K11,'PMT3(C)'!$A$2:$L$65,7),"/",VLOOKUP(K11,'PMT3(C)'!$A$2:$L$65,8))</f>
        <v>3/3/7</v>
      </c>
      <c r="AD11" s="34" t="str">
        <f aca="false">CONCATENATE(VLOOKUP(L11,'PMT3(C)'!$A$2:$L$65,3),"/",VLOOKUP(L11,'PMT3(C)'!$A$2:$L$65,7),"/",VLOOKUP(L11,'PMT3(C)'!$A$2:$L$65,8))</f>
        <v>3/3/6</v>
      </c>
      <c r="AE11" s="34" t="str">
        <f aca="false">CONCATENATE(VLOOKUP(M11,'PMT3(C)'!$A$2:$L$65,3),"/",VLOOKUP(M11,'PMT3(C)'!$A$2:$L$65,7),"/",VLOOKUP(M11,'PMT3(C)'!$A$2:$L$65,8))</f>
        <v>3/2/0</v>
      </c>
      <c r="AF11" s="34" t="str">
        <f aca="false">CONCATENATE(VLOOKUP(N11,'PMT3(C)'!$A$2:$L$65,3),"/",VLOOKUP(N11,'PMT3(C)'!$A$2:$L$65,7),"/",VLOOKUP(N11,'PMT3(C)'!$A$2:$L$65,8))</f>
        <v>3/2/1</v>
      </c>
      <c r="AG11" s="34" t="str">
        <f aca="false">CONCATENATE(VLOOKUP(O11,'PMT3(C)'!$A$2:$L$65,3),"/",VLOOKUP(O11,'PMT3(C)'!$A$2:$L$65,7),"/",VLOOKUP(O11,'PMT3(C)'!$A$2:$L$65,8))</f>
        <v>4/3/6</v>
      </c>
      <c r="AH11" s="34" t="str">
        <f aca="false">CONCATENATE(VLOOKUP(P11,'PMT3(C)'!$A$2:$L$65,3),"/",VLOOKUP(P11,'PMT3(C)'!$A$2:$L$65,7),"/",VLOOKUP(P11,'PMT3(C)'!$A$2:$L$65,8))</f>
        <v>4/3/7</v>
      </c>
      <c r="AI11" s="34" t="str">
        <f aca="false">CONCATENATE(VLOOKUP(Q11,'PMT3(C)'!$A$2:$L$65,3),"/",VLOOKUP(Q11,'PMT3(C)'!$A$2:$L$65,7),"/",VLOOKUP(Q11,'PMT3(C)'!$A$2:$L$65,8))</f>
        <v>4/2/1</v>
      </c>
      <c r="AJ11" s="34" t="str">
        <f aca="false">CONCATENATE(VLOOKUP(R11,'PMT3(C)'!$A$2:$L$65,3),"/",VLOOKUP(R11,'PMT3(C)'!$A$2:$L$65,7),"/",VLOOKUP(R11,'PMT3(C)'!$A$2:$L$65,8))</f>
        <v>4/2/0</v>
      </c>
    </row>
    <row r="12" customFormat="false" ht="24.45" hidden="false" customHeight="false" outlineLevel="0" collapsed="false">
      <c r="A12" s="34"/>
      <c r="B12" s="34" t="n">
        <v>58</v>
      </c>
      <c r="C12" s="34" t="n">
        <v>50</v>
      </c>
      <c r="D12" s="34" t="n">
        <v>42</v>
      </c>
      <c r="E12" s="34" t="n">
        <v>34</v>
      </c>
      <c r="F12" s="34" t="n">
        <v>26</v>
      </c>
      <c r="G12" s="34" t="n">
        <v>18</v>
      </c>
      <c r="H12" s="34" t="n">
        <v>10</v>
      </c>
      <c r="I12" s="34" t="n">
        <v>2</v>
      </c>
      <c r="K12" s="34" t="n">
        <v>9</v>
      </c>
      <c r="L12" s="34" t="n">
        <v>10</v>
      </c>
      <c r="M12" s="34" t="n">
        <v>11</v>
      </c>
      <c r="N12" s="34" t="n">
        <v>12</v>
      </c>
      <c r="O12" s="34" t="n">
        <v>13</v>
      </c>
      <c r="P12" s="34" t="n">
        <v>14</v>
      </c>
      <c r="Q12" s="34" t="n">
        <v>15</v>
      </c>
      <c r="R12" s="34" t="n">
        <v>16</v>
      </c>
      <c r="T12" s="34" t="str">
        <f aca="false">CONCATENATE(VLOOKUP(K12,'PMT2(D)'!$A$2:$L$65,3),"/",VLOOKUP(K12,'PMT2(D)'!$A$2:$L$65,7),"/",VLOOKUP(K12,'PMT2(D)'!$A$2:$L$65,8))</f>
        <v>2/2/1</v>
      </c>
      <c r="U12" s="34" t="str">
        <f aca="false">CONCATENATE(VLOOKUP(L12,'PMT2(D)'!$A$2:$L$65,3),"/",VLOOKUP(L12,'PMT2(D)'!$A$2:$L$65,7),"/",VLOOKUP(L12,'PMT2(D)'!$A$2:$L$65,8))</f>
        <v>2/2/3</v>
      </c>
      <c r="V12" s="34" t="str">
        <f aca="false">CONCATENATE(VLOOKUP(M12,'PMT2(D)'!$A$2:$L$65,3),"/",VLOOKUP(M12,'PMT2(D)'!$A$2:$L$65,7),"/",VLOOKUP(M12,'PMT2(D)'!$A$2:$L$65,8))</f>
        <v>2/2/5</v>
      </c>
      <c r="W12" s="34" t="str">
        <f aca="false">CONCATENATE(VLOOKUP(N12,'PMT2(D)'!$A$2:$L$65,3),"/",VLOOKUP(N12,'PMT2(D)'!$A$2:$L$65,7),"/",VLOOKUP(N12,'PMT2(D)'!$A$2:$L$65,8))</f>
        <v>2/2/7</v>
      </c>
      <c r="X12" s="34" t="str">
        <f aca="false">CONCATENATE(VLOOKUP(O12,'PMT2(D)'!$A$2:$L$65,3),"/",VLOOKUP(O12,'PMT2(D)'!$A$2:$L$65,7),"/",VLOOKUP(O12,'PMT2(D)'!$A$2:$L$65,8))</f>
        <v>2/0/0</v>
      </c>
      <c r="Y12" s="34" t="str">
        <f aca="false">CONCATENATE(VLOOKUP(P12,'PMT2(D)'!$A$2:$L$65,3),"/",VLOOKUP(P12,'PMT2(D)'!$A$2:$L$65,7),"/",VLOOKUP(P12,'PMT2(D)'!$A$2:$L$65,8))</f>
        <v>2/0/2</v>
      </c>
      <c r="Z12" s="34" t="str">
        <f aca="false">CONCATENATE(VLOOKUP(Q12,'PMT2(D)'!$A$2:$L$65,3),"/",VLOOKUP(Q12,'PMT2(D)'!$A$2:$L$65,7),"/",VLOOKUP(Q12,'PMT2(D)'!$A$2:$L$65,8))</f>
        <v>2/0/4</v>
      </c>
      <c r="AA12" s="34" t="str">
        <f aca="false">CONCATENATE(VLOOKUP(R12,'PMT2(D)'!$A$2:$L$65,3),"/",VLOOKUP(R12,'PMT2(D)'!$A$2:$L$65,7),"/",VLOOKUP(R12,'PMT2(D)'!$A$2:$L$65,8))</f>
        <v>2/0/6</v>
      </c>
      <c r="AC12" s="34" t="str">
        <f aca="false">CONCATENATE(VLOOKUP(K12,'PMT3(C)'!$A$2:$L$65,3),"/",VLOOKUP(K12,'PMT3(C)'!$A$2:$L$65,7),"/",VLOOKUP(K12,'PMT3(C)'!$A$2:$L$65,8))</f>
        <v>3/3/5</v>
      </c>
      <c r="AD12" s="34" t="str">
        <f aca="false">CONCATENATE(VLOOKUP(L12,'PMT3(C)'!$A$2:$L$65,3),"/",VLOOKUP(L12,'PMT3(C)'!$A$2:$L$65,7),"/",VLOOKUP(L12,'PMT3(C)'!$A$2:$L$65,8))</f>
        <v>3/3/4</v>
      </c>
      <c r="AE12" s="34" t="str">
        <f aca="false">CONCATENATE(VLOOKUP(M12,'PMT3(C)'!$A$2:$L$65,3),"/",VLOOKUP(M12,'PMT3(C)'!$A$2:$L$65,7),"/",VLOOKUP(M12,'PMT3(C)'!$A$2:$L$65,8))</f>
        <v>3/2/2</v>
      </c>
      <c r="AF12" s="34" t="str">
        <f aca="false">CONCATENATE(VLOOKUP(N12,'PMT3(C)'!$A$2:$L$65,3),"/",VLOOKUP(N12,'PMT3(C)'!$A$2:$L$65,7),"/",VLOOKUP(N12,'PMT3(C)'!$A$2:$L$65,8))</f>
        <v>3/2/3</v>
      </c>
      <c r="AG12" s="34" t="str">
        <f aca="false">CONCATENATE(VLOOKUP(O12,'PMT3(C)'!$A$2:$L$65,3),"/",VLOOKUP(O12,'PMT3(C)'!$A$2:$L$65,7),"/",VLOOKUP(O12,'PMT3(C)'!$A$2:$L$65,8))</f>
        <v>4/3/4</v>
      </c>
      <c r="AH12" s="34" t="str">
        <f aca="false">CONCATENATE(VLOOKUP(P12,'PMT3(C)'!$A$2:$L$65,3),"/",VLOOKUP(P12,'PMT3(C)'!$A$2:$L$65,7),"/",VLOOKUP(P12,'PMT3(C)'!$A$2:$L$65,8))</f>
        <v>4/3/5</v>
      </c>
      <c r="AI12" s="34" t="str">
        <f aca="false">CONCATENATE(VLOOKUP(Q12,'PMT3(C)'!$A$2:$L$65,3),"/",VLOOKUP(Q12,'PMT3(C)'!$A$2:$L$65,7),"/",VLOOKUP(Q12,'PMT3(C)'!$A$2:$L$65,8))</f>
        <v>4/2/3</v>
      </c>
      <c r="AJ12" s="34" t="str">
        <f aca="false">CONCATENATE(VLOOKUP(R12,'PMT3(C)'!$A$2:$L$65,3),"/",VLOOKUP(R12,'PMT3(C)'!$A$2:$L$65,7),"/",VLOOKUP(R12,'PMT3(C)'!$A$2:$L$65,8))</f>
        <v>4/2/2</v>
      </c>
    </row>
    <row r="13" customFormat="false" ht="24.45" hidden="false" customHeight="false" outlineLevel="0" collapsed="false">
      <c r="A13" s="34"/>
      <c r="B13" s="34" t="n">
        <v>59</v>
      </c>
      <c r="C13" s="34" t="n">
        <v>51</v>
      </c>
      <c r="D13" s="34" t="n">
        <v>43</v>
      </c>
      <c r="E13" s="34" t="n">
        <v>35</v>
      </c>
      <c r="F13" s="34" t="n">
        <v>27</v>
      </c>
      <c r="G13" s="34" t="n">
        <v>19</v>
      </c>
      <c r="H13" s="34" t="n">
        <v>11</v>
      </c>
      <c r="I13" s="34" t="n">
        <v>3</v>
      </c>
      <c r="K13" s="34" t="n">
        <v>17</v>
      </c>
      <c r="L13" s="34" t="n">
        <v>18</v>
      </c>
      <c r="M13" s="34" t="n">
        <v>19</v>
      </c>
      <c r="N13" s="34" t="n">
        <v>20</v>
      </c>
      <c r="O13" s="34" t="n">
        <v>21</v>
      </c>
      <c r="P13" s="34" t="n">
        <v>22</v>
      </c>
      <c r="Q13" s="34" t="n">
        <v>23</v>
      </c>
      <c r="R13" s="34" t="n">
        <v>24</v>
      </c>
      <c r="T13" s="34" t="str">
        <f aca="false">CONCATENATE(VLOOKUP(K13,'PMT2(D)'!$A$2:$L$65,3),"/",VLOOKUP(K13,'PMT2(D)'!$A$2:$L$65,7),"/",VLOOKUP(K13,'PMT2(D)'!$A$2:$L$65,8))</f>
        <v>2/3/7</v>
      </c>
      <c r="U13" s="34" t="str">
        <f aca="false">CONCATENATE(VLOOKUP(L13,'PMT2(D)'!$A$2:$L$65,3),"/",VLOOKUP(L13,'PMT2(D)'!$A$2:$L$65,7),"/",VLOOKUP(L13,'PMT2(D)'!$A$2:$L$65,8))</f>
        <v>2/3/5</v>
      </c>
      <c r="V13" s="34" t="str">
        <f aca="false">CONCATENATE(VLOOKUP(M13,'PMT2(D)'!$A$2:$L$65,3),"/",VLOOKUP(M13,'PMT2(D)'!$A$2:$L$65,7),"/",VLOOKUP(M13,'PMT2(D)'!$A$2:$L$65,8))</f>
        <v>2/3/3</v>
      </c>
      <c r="W13" s="34" t="str">
        <f aca="false">CONCATENATE(VLOOKUP(N13,'PMT2(D)'!$A$2:$L$65,3),"/",VLOOKUP(N13,'PMT2(D)'!$A$2:$L$65,7),"/",VLOOKUP(N13,'PMT2(D)'!$A$2:$L$65,8))</f>
        <v>2/3/0</v>
      </c>
      <c r="X13" s="34" t="str">
        <f aca="false">CONCATENATE(VLOOKUP(O13,'PMT2(D)'!$A$2:$L$65,3),"/",VLOOKUP(O13,'PMT2(D)'!$A$2:$L$65,7),"/",VLOOKUP(O13,'PMT2(D)'!$A$2:$L$65,8))</f>
        <v>2/1/6</v>
      </c>
      <c r="Y13" s="34" t="str">
        <f aca="false">CONCATENATE(VLOOKUP(P13,'PMT2(D)'!$A$2:$L$65,3),"/",VLOOKUP(P13,'PMT2(D)'!$A$2:$L$65,7),"/",VLOOKUP(P13,'PMT2(D)'!$A$2:$L$65,8))</f>
        <v>2/1/4</v>
      </c>
      <c r="Z13" s="34" t="str">
        <f aca="false">CONCATENATE(VLOOKUP(Q13,'PMT2(D)'!$A$2:$L$65,3),"/",VLOOKUP(Q13,'PMT2(D)'!$A$2:$L$65,7),"/",VLOOKUP(Q13,'PMT2(D)'!$A$2:$L$65,8))</f>
        <v>2/1/2</v>
      </c>
      <c r="AA13" s="34" t="str">
        <f aca="false">CONCATENATE(VLOOKUP(R13,'PMT2(D)'!$A$2:$L$65,3),"/",VLOOKUP(R13,'PMT2(D)'!$A$2:$L$65,7),"/",VLOOKUP(R13,'PMT2(D)'!$A$2:$L$65,8))</f>
        <v>2/1/0</v>
      </c>
      <c r="AC13" s="34" t="str">
        <f aca="false">CONCATENATE(VLOOKUP(K13,'PMT3(C)'!$A$2:$L$65,3),"/",VLOOKUP(K13,'PMT3(C)'!$A$2:$L$65,7),"/",VLOOKUP(K13,'PMT3(C)'!$A$2:$L$65,8))</f>
        <v>3/3/3</v>
      </c>
      <c r="AD13" s="34" t="str">
        <f aca="false">CONCATENATE(VLOOKUP(L13,'PMT3(C)'!$A$2:$L$65,3),"/",VLOOKUP(L13,'PMT3(C)'!$A$2:$L$65,7),"/",VLOOKUP(L13,'PMT3(C)'!$A$2:$L$65,8))</f>
        <v>3/3/2</v>
      </c>
      <c r="AE13" s="34" t="str">
        <f aca="false">CONCATENATE(VLOOKUP(M13,'PMT3(C)'!$A$2:$L$65,3),"/",VLOOKUP(M13,'PMT3(C)'!$A$2:$L$65,7),"/",VLOOKUP(M13,'PMT3(C)'!$A$2:$L$65,8))</f>
        <v>3/2/4</v>
      </c>
      <c r="AF13" s="34" t="str">
        <f aca="false">CONCATENATE(VLOOKUP(N13,'PMT3(C)'!$A$2:$L$65,3),"/",VLOOKUP(N13,'PMT3(C)'!$A$2:$L$65,7),"/",VLOOKUP(N13,'PMT3(C)'!$A$2:$L$65,8))</f>
        <v>3/2/5</v>
      </c>
      <c r="AG13" s="34" t="str">
        <f aca="false">CONCATENATE(VLOOKUP(O13,'PMT3(C)'!$A$2:$L$65,3),"/",VLOOKUP(O13,'PMT3(C)'!$A$2:$L$65,7),"/",VLOOKUP(O13,'PMT3(C)'!$A$2:$L$65,8))</f>
        <v>4/3/2</v>
      </c>
      <c r="AH13" s="34" t="str">
        <f aca="false">CONCATENATE(VLOOKUP(P13,'PMT3(C)'!$A$2:$L$65,3),"/",VLOOKUP(P13,'PMT3(C)'!$A$2:$L$65,7),"/",VLOOKUP(P13,'PMT3(C)'!$A$2:$L$65,8))</f>
        <v>4/3/3</v>
      </c>
      <c r="AI13" s="34" t="str">
        <f aca="false">CONCATENATE(VLOOKUP(Q13,'PMT3(C)'!$A$2:$L$65,3),"/",VLOOKUP(Q13,'PMT3(C)'!$A$2:$L$65,7),"/",VLOOKUP(Q13,'PMT3(C)'!$A$2:$L$65,8))</f>
        <v>4/2/5</v>
      </c>
      <c r="AJ13" s="34" t="str">
        <f aca="false">CONCATENATE(VLOOKUP(R13,'PMT3(C)'!$A$2:$L$65,3),"/",VLOOKUP(R13,'PMT3(C)'!$A$2:$L$65,7),"/",VLOOKUP(R13,'PMT3(C)'!$A$2:$L$65,8))</f>
        <v>4/2/4</v>
      </c>
    </row>
    <row r="14" customFormat="false" ht="24.45" hidden="false" customHeight="false" outlineLevel="0" collapsed="false">
      <c r="A14" s="34"/>
      <c r="B14" s="34" t="n">
        <v>60</v>
      </c>
      <c r="C14" s="34" t="n">
        <v>52</v>
      </c>
      <c r="D14" s="34" t="n">
        <v>44</v>
      </c>
      <c r="E14" s="34" t="n">
        <v>36</v>
      </c>
      <c r="F14" s="34" t="n">
        <v>28</v>
      </c>
      <c r="G14" s="34" t="n">
        <v>20</v>
      </c>
      <c r="H14" s="34" t="n">
        <v>12</v>
      </c>
      <c r="I14" s="34" t="n">
        <v>4</v>
      </c>
      <c r="K14" s="34" t="n">
        <v>25</v>
      </c>
      <c r="L14" s="34" t="n">
        <v>26</v>
      </c>
      <c r="M14" s="34" t="n">
        <v>27</v>
      </c>
      <c r="N14" s="34" t="n">
        <v>28</v>
      </c>
      <c r="O14" s="34" t="n">
        <v>29</v>
      </c>
      <c r="P14" s="34" t="n">
        <v>30</v>
      </c>
      <c r="Q14" s="34" t="n">
        <v>31</v>
      </c>
      <c r="R14" s="34" t="n">
        <v>32</v>
      </c>
      <c r="T14" s="34" t="str">
        <f aca="false">CONCATENATE(VLOOKUP(K14,'PMT2(D)'!$A$2:$L$65,3),"/",VLOOKUP(K14,'PMT2(D)'!$A$2:$L$65,7),"/",VLOOKUP(K14,'PMT2(D)'!$A$2:$L$65,8))</f>
        <v>2/3/6</v>
      </c>
      <c r="U14" s="34" t="str">
        <f aca="false">CONCATENATE(VLOOKUP(L14,'PMT2(D)'!$A$2:$L$65,3),"/",VLOOKUP(L14,'PMT2(D)'!$A$2:$L$65,7),"/",VLOOKUP(L14,'PMT2(D)'!$A$2:$L$65,8))</f>
        <v>2/3/4</v>
      </c>
      <c r="V14" s="34" t="str">
        <f aca="false">CONCATENATE(VLOOKUP(M14,'PMT2(D)'!$A$2:$L$65,3),"/",VLOOKUP(M14,'PMT2(D)'!$A$2:$L$65,7),"/",VLOOKUP(M14,'PMT2(D)'!$A$2:$L$65,8))</f>
        <v>2/3/2</v>
      </c>
      <c r="W14" s="34" t="str">
        <f aca="false">CONCATENATE(VLOOKUP(N14,'PMT2(D)'!$A$2:$L$65,3),"/",VLOOKUP(N14,'PMT2(D)'!$A$2:$L$65,7),"/",VLOOKUP(N14,'PMT2(D)'!$A$2:$L$65,8))</f>
        <v>2/3/1</v>
      </c>
      <c r="X14" s="34" t="str">
        <f aca="false">CONCATENATE(VLOOKUP(O14,'PMT2(D)'!$A$2:$L$65,3),"/",VLOOKUP(O14,'PMT2(D)'!$A$2:$L$65,7),"/",VLOOKUP(O14,'PMT2(D)'!$A$2:$L$65,8))</f>
        <v>2/1/7</v>
      </c>
      <c r="Y14" s="34" t="str">
        <f aca="false">CONCATENATE(VLOOKUP(P14,'PMT2(D)'!$A$2:$L$65,3),"/",VLOOKUP(P14,'PMT2(D)'!$A$2:$L$65,7),"/",VLOOKUP(P14,'PMT2(D)'!$A$2:$L$65,8))</f>
        <v>2/1/5</v>
      </c>
      <c r="Z14" s="34" t="str">
        <f aca="false">CONCATENATE(VLOOKUP(Q14,'PMT2(D)'!$A$2:$L$65,3),"/",VLOOKUP(Q14,'PMT2(D)'!$A$2:$L$65,7),"/",VLOOKUP(Q14,'PMT2(D)'!$A$2:$L$65,8))</f>
        <v>2/1/3</v>
      </c>
      <c r="AA14" s="34" t="str">
        <f aca="false">CONCATENATE(VLOOKUP(R14,'PMT2(D)'!$A$2:$L$65,3),"/",VLOOKUP(R14,'PMT2(D)'!$A$2:$L$65,7),"/",VLOOKUP(R14,'PMT2(D)'!$A$2:$L$65,8))</f>
        <v>2/1/1</v>
      </c>
      <c r="AC14" s="34" t="str">
        <f aca="false">CONCATENATE(VLOOKUP(K14,'PMT3(C)'!$A$2:$L$65,3),"/",VLOOKUP(K14,'PMT3(C)'!$A$2:$L$65,7),"/",VLOOKUP(K14,'PMT3(C)'!$A$2:$L$65,8))</f>
        <v>3/3/1</v>
      </c>
      <c r="AD14" s="34" t="str">
        <f aca="false">CONCATENATE(VLOOKUP(L14,'PMT3(C)'!$A$2:$L$65,3),"/",VLOOKUP(L14,'PMT3(C)'!$A$2:$L$65,7),"/",VLOOKUP(L14,'PMT3(C)'!$A$2:$L$65,8))</f>
        <v>3/3/0</v>
      </c>
      <c r="AE14" s="34" t="str">
        <f aca="false">CONCATENATE(VLOOKUP(M14,'PMT3(C)'!$A$2:$L$65,3),"/",VLOOKUP(M14,'PMT3(C)'!$A$2:$L$65,7),"/",VLOOKUP(M14,'PMT3(C)'!$A$2:$L$65,8))</f>
        <v>3/2/7</v>
      </c>
      <c r="AF14" s="34" t="str">
        <f aca="false">CONCATENATE(VLOOKUP(N14,'PMT3(C)'!$A$2:$L$65,3),"/",VLOOKUP(N14,'PMT3(C)'!$A$2:$L$65,7),"/",VLOOKUP(N14,'PMT3(C)'!$A$2:$L$65,8))</f>
        <v>3/2/6</v>
      </c>
      <c r="AG14" s="34" t="str">
        <f aca="false">CONCATENATE(VLOOKUP(O14,'PMT3(C)'!$A$2:$L$65,3),"/",VLOOKUP(O14,'PMT3(C)'!$A$2:$L$65,7),"/",VLOOKUP(O14,'PMT3(C)'!$A$2:$L$65,8))</f>
        <v>4/3/1</v>
      </c>
      <c r="AH14" s="34" t="str">
        <f aca="false">CONCATENATE(VLOOKUP(P14,'PMT3(C)'!$A$2:$L$65,3),"/",VLOOKUP(P14,'PMT3(C)'!$A$2:$L$65,7),"/",VLOOKUP(P14,'PMT3(C)'!$A$2:$L$65,8))</f>
        <v>4/3/0</v>
      </c>
      <c r="AI14" s="34" t="str">
        <f aca="false">CONCATENATE(VLOOKUP(Q14,'PMT3(C)'!$A$2:$L$65,3),"/",VLOOKUP(Q14,'PMT3(C)'!$A$2:$L$65,7),"/",VLOOKUP(Q14,'PMT3(C)'!$A$2:$L$65,8))</f>
        <v>4/2/7</v>
      </c>
      <c r="AJ14" s="34" t="str">
        <f aca="false">CONCATENATE(VLOOKUP(R14,'PMT3(C)'!$A$2:$L$65,3),"/",VLOOKUP(R14,'PMT3(C)'!$A$2:$L$65,7),"/",VLOOKUP(R14,'PMT3(C)'!$A$2:$L$65,8))</f>
        <v>4/2/6</v>
      </c>
    </row>
    <row r="15" customFormat="false" ht="24.45" hidden="false" customHeight="false" outlineLevel="0" collapsed="false">
      <c r="A15" s="34"/>
      <c r="B15" s="34" t="n">
        <v>61</v>
      </c>
      <c r="C15" s="34" t="n">
        <v>53</v>
      </c>
      <c r="D15" s="34" t="n">
        <v>45</v>
      </c>
      <c r="E15" s="34" t="n">
        <v>37</v>
      </c>
      <c r="F15" s="34" t="n">
        <v>29</v>
      </c>
      <c r="G15" s="34" t="n">
        <v>21</v>
      </c>
      <c r="H15" s="34" t="n">
        <v>13</v>
      </c>
      <c r="I15" s="34" t="n">
        <v>5</v>
      </c>
      <c r="K15" s="34" t="n">
        <v>33</v>
      </c>
      <c r="L15" s="34" t="n">
        <v>34</v>
      </c>
      <c r="M15" s="34" t="n">
        <v>35</v>
      </c>
      <c r="N15" s="34" t="n">
        <v>36</v>
      </c>
      <c r="O15" s="34" t="n">
        <v>37</v>
      </c>
      <c r="P15" s="34" t="n">
        <v>38</v>
      </c>
      <c r="Q15" s="34" t="n">
        <v>39</v>
      </c>
      <c r="R15" s="34" t="n">
        <v>40</v>
      </c>
      <c r="T15" s="34" t="str">
        <f aca="false">CONCATENATE(VLOOKUP(K15,'PMT2(D)'!$A$2:$L$65,3),"/",VLOOKUP(K15,'PMT2(D)'!$A$2:$L$65,7),"/",VLOOKUP(K15,'PMT2(D)'!$A$2:$L$65,8))</f>
        <v>1/2/1</v>
      </c>
      <c r="U15" s="34" t="str">
        <f aca="false">CONCATENATE(VLOOKUP(L15,'PMT2(D)'!$A$2:$L$65,3),"/",VLOOKUP(L15,'PMT2(D)'!$A$2:$L$65,7),"/",VLOOKUP(L15,'PMT2(D)'!$A$2:$L$65,8))</f>
        <v>1/2/3</v>
      </c>
      <c r="V15" s="34" t="str">
        <f aca="false">CONCATENATE(VLOOKUP(M15,'PMT2(D)'!$A$2:$L$65,3),"/",VLOOKUP(M15,'PMT2(D)'!$A$2:$L$65,7),"/",VLOOKUP(M15,'PMT2(D)'!$A$2:$L$65,8))</f>
        <v>1/2/5</v>
      </c>
      <c r="W15" s="34" t="str">
        <f aca="false">CONCATENATE(VLOOKUP(N15,'PMT2(D)'!$A$2:$L$65,3),"/",VLOOKUP(N15,'PMT2(D)'!$A$2:$L$65,7),"/",VLOOKUP(N15,'PMT2(D)'!$A$2:$L$65,8))</f>
        <v>1/2/6</v>
      </c>
      <c r="X15" s="34" t="str">
        <f aca="false">CONCATENATE(VLOOKUP(O15,'PMT2(D)'!$A$2:$L$65,3),"/",VLOOKUP(O15,'PMT2(D)'!$A$2:$L$65,7),"/",VLOOKUP(O15,'PMT2(D)'!$A$2:$L$65,8))</f>
        <v>1/0/0</v>
      </c>
      <c r="Y15" s="34" t="str">
        <f aca="false">CONCATENATE(VLOOKUP(P15,'PMT2(D)'!$A$2:$L$65,3),"/",VLOOKUP(P15,'PMT2(D)'!$A$2:$L$65,7),"/",VLOOKUP(P15,'PMT2(D)'!$A$2:$L$65,8))</f>
        <v>1/0/2</v>
      </c>
      <c r="Z15" s="34" t="str">
        <f aca="false">CONCATENATE(VLOOKUP(Q15,'PMT2(D)'!$A$2:$L$65,3),"/",VLOOKUP(Q15,'PMT2(D)'!$A$2:$L$65,7),"/",VLOOKUP(Q15,'PMT2(D)'!$A$2:$L$65,8))</f>
        <v>1/0/4</v>
      </c>
      <c r="AA15" s="34" t="str">
        <f aca="false">CONCATENATE(VLOOKUP(R15,'PMT2(D)'!$A$2:$L$65,3),"/",VLOOKUP(R15,'PMT2(D)'!$A$2:$L$65,7),"/",VLOOKUP(R15,'PMT2(D)'!$A$2:$L$65,8))</f>
        <v>1/0/6</v>
      </c>
      <c r="AC15" s="34" t="str">
        <f aca="false">CONCATENATE(VLOOKUP(K15,'PMT3(C)'!$A$2:$L$65,3),"/",VLOOKUP(K15,'PMT3(C)'!$A$2:$L$65,7),"/",VLOOKUP(K15,'PMT3(C)'!$A$2:$L$65,8))</f>
        <v>3/1/6</v>
      </c>
      <c r="AD15" s="34" t="str">
        <f aca="false">CONCATENATE(VLOOKUP(L15,'PMT3(C)'!$A$2:$L$65,3),"/",VLOOKUP(L15,'PMT3(C)'!$A$2:$L$65,7),"/",VLOOKUP(L15,'PMT3(C)'!$A$2:$L$65,8))</f>
        <v>3/1/7</v>
      </c>
      <c r="AE15" s="34" t="str">
        <f aca="false">CONCATENATE(VLOOKUP(M15,'PMT3(C)'!$A$2:$L$65,3),"/",VLOOKUP(M15,'PMT3(C)'!$A$2:$L$65,7),"/",VLOOKUP(M15,'PMT3(C)'!$A$2:$L$65,8))</f>
        <v>3/0/1</v>
      </c>
      <c r="AF15" s="34" t="str">
        <f aca="false">CONCATENATE(VLOOKUP(N15,'PMT3(C)'!$A$2:$L$65,3),"/",VLOOKUP(N15,'PMT3(C)'!$A$2:$L$65,7),"/",VLOOKUP(N15,'PMT3(C)'!$A$2:$L$65,8))</f>
        <v>3/0/0</v>
      </c>
      <c r="AG15" s="34" t="str">
        <f aca="false">CONCATENATE(VLOOKUP(O15,'PMT3(C)'!$A$2:$L$65,3),"/",VLOOKUP(O15,'PMT3(C)'!$A$2:$L$65,7),"/",VLOOKUP(O15,'PMT3(C)'!$A$2:$L$65,8))</f>
        <v>4/1/7</v>
      </c>
      <c r="AH15" s="34" t="str">
        <f aca="false">CONCATENATE(VLOOKUP(P15,'PMT3(C)'!$A$2:$L$65,3),"/",VLOOKUP(P15,'PMT3(C)'!$A$2:$L$65,7),"/",VLOOKUP(P15,'PMT3(C)'!$A$2:$L$65,8))</f>
        <v>4/1/6</v>
      </c>
      <c r="AI15" s="34" t="str">
        <f aca="false">CONCATENATE(VLOOKUP(Q15,'PMT3(C)'!$A$2:$L$65,3),"/",VLOOKUP(Q15,'PMT3(C)'!$A$2:$L$65,7),"/",VLOOKUP(Q15,'PMT3(C)'!$A$2:$L$65,8))</f>
        <v>4/0/0</v>
      </c>
      <c r="AJ15" s="34" t="str">
        <f aca="false">CONCATENATE(VLOOKUP(R15,'PMT3(C)'!$A$2:$L$65,3),"/",VLOOKUP(R15,'PMT3(C)'!$A$2:$L$65,7),"/",VLOOKUP(R15,'PMT3(C)'!$A$2:$L$65,8))</f>
        <v>4/0/1</v>
      </c>
    </row>
    <row r="16" customFormat="false" ht="24.45" hidden="false" customHeight="false" outlineLevel="0" collapsed="false">
      <c r="A16" s="34"/>
      <c r="B16" s="34" t="n">
        <v>62</v>
      </c>
      <c r="C16" s="34" t="n">
        <v>54</v>
      </c>
      <c r="D16" s="34" t="n">
        <v>46</v>
      </c>
      <c r="E16" s="34" t="n">
        <v>38</v>
      </c>
      <c r="F16" s="34" t="n">
        <v>30</v>
      </c>
      <c r="G16" s="34" t="n">
        <v>22</v>
      </c>
      <c r="H16" s="34" t="n">
        <v>14</v>
      </c>
      <c r="I16" s="34" t="n">
        <v>6</v>
      </c>
      <c r="K16" s="34" t="n">
        <v>41</v>
      </c>
      <c r="L16" s="34" t="n">
        <v>42</v>
      </c>
      <c r="M16" s="34" t="n">
        <v>43</v>
      </c>
      <c r="N16" s="34" t="n">
        <v>44</v>
      </c>
      <c r="O16" s="34" t="n">
        <v>45</v>
      </c>
      <c r="P16" s="34" t="n">
        <v>46</v>
      </c>
      <c r="Q16" s="34" t="n">
        <v>47</v>
      </c>
      <c r="R16" s="34" t="n">
        <v>48</v>
      </c>
      <c r="T16" s="34" t="str">
        <f aca="false">CONCATENATE(VLOOKUP(K16,'PMT2(D)'!$A$2:$L$65,3),"/",VLOOKUP(K16,'PMT2(D)'!$A$2:$L$65,7),"/",VLOOKUP(K16,'PMT2(D)'!$A$2:$L$65,8))</f>
        <v>1/2/0</v>
      </c>
      <c r="U16" s="34" t="str">
        <f aca="false">CONCATENATE(VLOOKUP(L16,'PMT2(D)'!$A$2:$L$65,3),"/",VLOOKUP(L16,'PMT2(D)'!$A$2:$L$65,7),"/",VLOOKUP(L16,'PMT2(D)'!$A$2:$L$65,8))</f>
        <v>1/2/2</v>
      </c>
      <c r="V16" s="34" t="str">
        <f aca="false">CONCATENATE(VLOOKUP(M16,'PMT2(D)'!$A$2:$L$65,3),"/",VLOOKUP(M16,'PMT2(D)'!$A$2:$L$65,7),"/",VLOOKUP(M16,'PMT2(D)'!$A$2:$L$65,8))</f>
        <v>1/2/4</v>
      </c>
      <c r="W16" s="34" t="str">
        <f aca="false">CONCATENATE(VLOOKUP(N16,'PMT2(D)'!$A$2:$L$65,3),"/",VLOOKUP(N16,'PMT2(D)'!$A$2:$L$65,7),"/",VLOOKUP(N16,'PMT2(D)'!$A$2:$L$65,8))</f>
        <v>1/2/7</v>
      </c>
      <c r="X16" s="34" t="str">
        <f aca="false">CONCATENATE(VLOOKUP(O16,'PMT2(D)'!$A$2:$L$65,3),"/",VLOOKUP(O16,'PMT2(D)'!$A$2:$L$65,7),"/",VLOOKUP(O16,'PMT2(D)'!$A$2:$L$65,8))</f>
        <v>1/0/1</v>
      </c>
      <c r="Y16" s="34" t="str">
        <f aca="false">CONCATENATE(VLOOKUP(P16,'PMT2(D)'!$A$2:$L$65,3),"/",VLOOKUP(P16,'PMT2(D)'!$A$2:$L$65,7),"/",VLOOKUP(P16,'PMT2(D)'!$A$2:$L$65,8))</f>
        <v>1/0/3</v>
      </c>
      <c r="Z16" s="34" t="str">
        <f aca="false">CONCATENATE(VLOOKUP(Q16,'PMT2(D)'!$A$2:$L$65,3),"/",VLOOKUP(Q16,'PMT2(D)'!$A$2:$L$65,7),"/",VLOOKUP(Q16,'PMT2(D)'!$A$2:$L$65,8))</f>
        <v>1/0/5</v>
      </c>
      <c r="AA16" s="34" t="str">
        <f aca="false">CONCATENATE(VLOOKUP(R16,'PMT2(D)'!$A$2:$L$65,3),"/",VLOOKUP(R16,'PMT2(D)'!$A$2:$L$65,7),"/",VLOOKUP(R16,'PMT2(D)'!$A$2:$L$65,8))</f>
        <v>1/0/7</v>
      </c>
      <c r="AC16" s="34" t="str">
        <f aca="false">CONCATENATE(VLOOKUP(K16,'PMT3(C)'!$A$2:$L$65,3),"/",VLOOKUP(K16,'PMT3(C)'!$A$2:$L$65,7),"/",VLOOKUP(K16,'PMT3(C)'!$A$2:$L$65,8))</f>
        <v>3/1/4</v>
      </c>
      <c r="AD16" s="34" t="str">
        <f aca="false">CONCATENATE(VLOOKUP(L16,'PMT3(C)'!$A$2:$L$65,3),"/",VLOOKUP(L16,'PMT3(C)'!$A$2:$L$65,7),"/",VLOOKUP(L16,'PMT3(C)'!$A$2:$L$65,8))</f>
        <v>3/1/5</v>
      </c>
      <c r="AE16" s="34" t="str">
        <f aca="false">CONCATENATE(VLOOKUP(M16,'PMT3(C)'!$A$2:$L$65,3),"/",VLOOKUP(M16,'PMT3(C)'!$A$2:$L$65,7),"/",VLOOKUP(M16,'PMT3(C)'!$A$2:$L$65,8))</f>
        <v>3/0/3</v>
      </c>
      <c r="AF16" s="34" t="str">
        <f aca="false">CONCATENATE(VLOOKUP(N16,'PMT3(C)'!$A$2:$L$65,3),"/",VLOOKUP(N16,'PMT3(C)'!$A$2:$L$65,7),"/",VLOOKUP(N16,'PMT3(C)'!$A$2:$L$65,8))</f>
        <v>3/0/2</v>
      </c>
      <c r="AG16" s="34" t="str">
        <f aca="false">CONCATENATE(VLOOKUP(O16,'PMT3(C)'!$A$2:$L$65,3),"/",VLOOKUP(O16,'PMT3(C)'!$A$2:$L$65,7),"/",VLOOKUP(O16,'PMT3(C)'!$A$2:$L$65,8))</f>
        <v>4/1/5</v>
      </c>
      <c r="AH16" s="34" t="str">
        <f aca="false">CONCATENATE(VLOOKUP(P16,'PMT3(C)'!$A$2:$L$65,3),"/",VLOOKUP(P16,'PMT3(C)'!$A$2:$L$65,7),"/",VLOOKUP(P16,'PMT3(C)'!$A$2:$L$65,8))</f>
        <v>4/1/4</v>
      </c>
      <c r="AI16" s="34" t="str">
        <f aca="false">CONCATENATE(VLOOKUP(Q16,'PMT3(C)'!$A$2:$L$65,3),"/",VLOOKUP(Q16,'PMT3(C)'!$A$2:$L$65,7),"/",VLOOKUP(Q16,'PMT3(C)'!$A$2:$L$65,8))</f>
        <v>4/0/2</v>
      </c>
      <c r="AJ16" s="34" t="str">
        <f aca="false">CONCATENATE(VLOOKUP(R16,'PMT3(C)'!$A$2:$L$65,3),"/",VLOOKUP(R16,'PMT3(C)'!$A$2:$L$65,7),"/",VLOOKUP(R16,'PMT3(C)'!$A$2:$L$65,8))</f>
        <v>4/0/3</v>
      </c>
    </row>
    <row r="17" customFormat="false" ht="24.45" hidden="false" customHeight="false" outlineLevel="0" collapsed="false">
      <c r="A17" s="34"/>
      <c r="B17" s="34" t="n">
        <v>63</v>
      </c>
      <c r="C17" s="34" t="n">
        <v>55</v>
      </c>
      <c r="D17" s="34" t="n">
        <v>47</v>
      </c>
      <c r="E17" s="34" t="n">
        <v>39</v>
      </c>
      <c r="F17" s="34" t="n">
        <v>31</v>
      </c>
      <c r="G17" s="34" t="n">
        <v>23</v>
      </c>
      <c r="H17" s="34" t="n">
        <v>15</v>
      </c>
      <c r="I17" s="34" t="n">
        <v>7</v>
      </c>
      <c r="K17" s="34" t="n">
        <v>49</v>
      </c>
      <c r="L17" s="34" t="n">
        <v>50</v>
      </c>
      <c r="M17" s="34" t="n">
        <v>51</v>
      </c>
      <c r="N17" s="34" t="n">
        <v>52</v>
      </c>
      <c r="O17" s="34" t="n">
        <v>53</v>
      </c>
      <c r="P17" s="34" t="n">
        <v>54</v>
      </c>
      <c r="Q17" s="34" t="n">
        <v>55</v>
      </c>
      <c r="R17" s="34" t="n">
        <v>56</v>
      </c>
      <c r="T17" s="34" t="str">
        <f aca="false">CONCATENATE(VLOOKUP(K17,'PMT2(D)'!$A$2:$L$65,3),"/",VLOOKUP(K17,'PMT2(D)'!$A$2:$L$65,7),"/",VLOOKUP(K17,'PMT2(D)'!$A$2:$L$65,8))</f>
        <v>1/3/6</v>
      </c>
      <c r="U17" s="34" t="str">
        <f aca="false">CONCATENATE(VLOOKUP(L17,'PMT2(D)'!$A$2:$L$65,3),"/",VLOOKUP(L17,'PMT2(D)'!$A$2:$L$65,7),"/",VLOOKUP(L17,'PMT2(D)'!$A$2:$L$65,8))</f>
        <v>1/3/4</v>
      </c>
      <c r="V17" s="34" t="str">
        <f aca="false">CONCATENATE(VLOOKUP(M17,'PMT2(D)'!$A$2:$L$65,3),"/",VLOOKUP(M17,'PMT2(D)'!$A$2:$L$65,7),"/",VLOOKUP(M17,'PMT2(D)'!$A$2:$L$65,8))</f>
        <v>1/3/2</v>
      </c>
      <c r="W17" s="34" t="str">
        <f aca="false">CONCATENATE(VLOOKUP(N17,'PMT2(D)'!$A$2:$L$65,3),"/",VLOOKUP(N17,'PMT2(D)'!$A$2:$L$65,7),"/",VLOOKUP(N17,'PMT2(D)'!$A$2:$L$65,8))</f>
        <v>1/3/0</v>
      </c>
      <c r="X17" s="34" t="str">
        <f aca="false">CONCATENATE(VLOOKUP(O17,'PMT2(D)'!$A$2:$L$65,3),"/",VLOOKUP(O17,'PMT2(D)'!$A$2:$L$65,7),"/",VLOOKUP(O17,'PMT2(D)'!$A$2:$L$65,8))</f>
        <v>1/1/7</v>
      </c>
      <c r="Y17" s="34" t="str">
        <f aca="false">CONCATENATE(VLOOKUP(P17,'PMT2(D)'!$A$2:$L$65,3),"/",VLOOKUP(P17,'PMT2(D)'!$A$2:$L$65,7),"/",VLOOKUP(P17,'PMT2(D)'!$A$2:$L$65,8))</f>
        <v>1/1/5</v>
      </c>
      <c r="Z17" s="34" t="str">
        <f aca="false">CONCATENATE(VLOOKUP(Q17,'PMT2(D)'!$A$2:$L$65,3),"/",VLOOKUP(Q17,'PMT2(D)'!$A$2:$L$65,7),"/",VLOOKUP(Q17,'PMT2(D)'!$A$2:$L$65,8))</f>
        <v>1/1/3</v>
      </c>
      <c r="AA17" s="34" t="str">
        <f aca="false">CONCATENATE(VLOOKUP(R17,'PMT2(D)'!$A$2:$L$65,3),"/",VLOOKUP(R17,'PMT2(D)'!$A$2:$L$65,7),"/",VLOOKUP(R17,'PMT2(D)'!$A$2:$L$65,8))</f>
        <v>1/1/1</v>
      </c>
      <c r="AC17" s="34" t="str">
        <f aca="false">CONCATENATE(VLOOKUP(K17,'PMT3(C)'!$A$2:$L$65,3),"/",VLOOKUP(K17,'PMT3(C)'!$A$2:$L$65,7),"/",VLOOKUP(K17,'PMT3(C)'!$A$2:$L$65,8))</f>
        <v>3/1/2</v>
      </c>
      <c r="AD17" s="34" t="str">
        <f aca="false">CONCATENATE(VLOOKUP(L17,'PMT3(C)'!$A$2:$L$65,3),"/",VLOOKUP(L17,'PMT3(C)'!$A$2:$L$65,7),"/",VLOOKUP(L17,'PMT3(C)'!$A$2:$L$65,8))</f>
        <v>3/1/3</v>
      </c>
      <c r="AE17" s="34" t="str">
        <f aca="false">CONCATENATE(VLOOKUP(M17,'PMT3(C)'!$A$2:$L$65,3),"/",VLOOKUP(M17,'PMT3(C)'!$A$2:$L$65,7),"/",VLOOKUP(M17,'PMT3(C)'!$A$2:$L$65,8))</f>
        <v>3/0/5</v>
      </c>
      <c r="AF17" s="34" t="str">
        <f aca="false">CONCATENATE(VLOOKUP(N17,'PMT3(C)'!$A$2:$L$65,3),"/",VLOOKUP(N17,'PMT3(C)'!$A$2:$L$65,7),"/",VLOOKUP(N17,'PMT3(C)'!$A$2:$L$65,8))</f>
        <v>3/0/4</v>
      </c>
      <c r="AG17" s="34" t="str">
        <f aca="false">CONCATENATE(VLOOKUP(O17,'PMT3(C)'!$A$2:$L$65,3),"/",VLOOKUP(O17,'PMT3(C)'!$A$2:$L$65,7),"/",VLOOKUP(O17,'PMT3(C)'!$A$2:$L$65,8))</f>
        <v>4/1/3</v>
      </c>
      <c r="AH17" s="34" t="str">
        <f aca="false">CONCATENATE(VLOOKUP(P17,'PMT3(C)'!$A$2:$L$65,3),"/",VLOOKUP(P17,'PMT3(C)'!$A$2:$L$65,7),"/",VLOOKUP(P17,'PMT3(C)'!$A$2:$L$65,8))</f>
        <v>4/1/2</v>
      </c>
      <c r="AI17" s="34" t="str">
        <f aca="false">CONCATENATE(VLOOKUP(Q17,'PMT3(C)'!$A$2:$L$65,3),"/",VLOOKUP(Q17,'PMT3(C)'!$A$2:$L$65,7),"/",VLOOKUP(Q17,'PMT3(C)'!$A$2:$L$65,8))</f>
        <v>4/0/4</v>
      </c>
      <c r="AJ17" s="34" t="str">
        <f aca="false">CONCATENATE(VLOOKUP(R17,'PMT3(C)'!$A$2:$L$65,3),"/",VLOOKUP(R17,'PMT3(C)'!$A$2:$L$65,7),"/",VLOOKUP(R17,'PMT3(C)'!$A$2:$L$65,8))</f>
        <v>4/0/5</v>
      </c>
    </row>
    <row r="18" customFormat="false" ht="24.45" hidden="false" customHeight="false" outlineLevel="0" collapsed="false">
      <c r="A18" s="34"/>
      <c r="B18" s="34" t="n">
        <v>64</v>
      </c>
      <c r="C18" s="34" t="n">
        <v>56</v>
      </c>
      <c r="D18" s="34" t="n">
        <v>48</v>
      </c>
      <c r="E18" s="34" t="n">
        <v>40</v>
      </c>
      <c r="F18" s="34" t="n">
        <v>32</v>
      </c>
      <c r="G18" s="34" t="n">
        <v>24</v>
      </c>
      <c r="H18" s="34" t="n">
        <v>16</v>
      </c>
      <c r="I18" s="34" t="n">
        <v>8</v>
      </c>
      <c r="K18" s="34" t="n">
        <v>57</v>
      </c>
      <c r="L18" s="34" t="n">
        <v>58</v>
      </c>
      <c r="M18" s="34" t="n">
        <v>59</v>
      </c>
      <c r="N18" s="34" t="n">
        <v>60</v>
      </c>
      <c r="O18" s="34" t="n">
        <v>61</v>
      </c>
      <c r="P18" s="34" t="n">
        <v>62</v>
      </c>
      <c r="Q18" s="34" t="n">
        <v>63</v>
      </c>
      <c r="R18" s="34" t="n">
        <v>64</v>
      </c>
      <c r="T18" s="34" t="str">
        <f aca="false">CONCATENATE(VLOOKUP(K18,'PMT2(D)'!$A$2:$L$65,3),"/",VLOOKUP(K18,'PMT2(D)'!$A$2:$L$65,7),"/",VLOOKUP(K18,'PMT2(D)'!$A$2:$L$65,8))</f>
        <v>1/3/7</v>
      </c>
      <c r="U18" s="34" t="str">
        <f aca="false">CONCATENATE(VLOOKUP(L18,'PMT2(D)'!$A$2:$L$65,3),"/",VLOOKUP(L18,'PMT2(D)'!$A$2:$L$65,7),"/",VLOOKUP(L18,'PMT2(D)'!$A$2:$L$65,8))</f>
        <v>1/3/5</v>
      </c>
      <c r="V18" s="34" t="str">
        <f aca="false">CONCATENATE(VLOOKUP(M18,'PMT2(D)'!$A$2:$L$65,3),"/",VLOOKUP(M18,'PMT2(D)'!$A$2:$L$65,7),"/",VLOOKUP(M18,'PMT2(D)'!$A$2:$L$65,8))</f>
        <v>1/3/3</v>
      </c>
      <c r="W18" s="34" t="str">
        <f aca="false">CONCATENATE(VLOOKUP(N18,'PMT2(D)'!$A$2:$L$65,3),"/",VLOOKUP(N18,'PMT2(D)'!$A$2:$L$65,7),"/",VLOOKUP(N18,'PMT2(D)'!$A$2:$L$65,8))</f>
        <v>1/3/1</v>
      </c>
      <c r="X18" s="34" t="str">
        <f aca="false">CONCATENATE(VLOOKUP(O18,'PMT2(D)'!$A$2:$L$65,3),"/",VLOOKUP(O18,'PMT2(D)'!$A$2:$L$65,7),"/",VLOOKUP(O18,'PMT2(D)'!$A$2:$L$65,8))</f>
        <v>1/1/6</v>
      </c>
      <c r="Y18" s="34" t="str">
        <f aca="false">CONCATENATE(VLOOKUP(P18,'PMT2(D)'!$A$2:$L$65,3),"/",VLOOKUP(P18,'PMT2(D)'!$A$2:$L$65,7),"/",VLOOKUP(P18,'PMT2(D)'!$A$2:$L$65,8))</f>
        <v>1/1/4</v>
      </c>
      <c r="Z18" s="34" t="str">
        <f aca="false">CONCATENATE(VLOOKUP(Q18,'PMT2(D)'!$A$2:$L$65,3),"/",VLOOKUP(Q18,'PMT2(D)'!$A$2:$L$65,7),"/",VLOOKUP(Q18,'PMT2(D)'!$A$2:$L$65,8))</f>
        <v>1/1/2</v>
      </c>
      <c r="AA18" s="34" t="str">
        <f aca="false">CONCATENATE(VLOOKUP(R18,'PMT2(D)'!$A$2:$L$65,3),"/",VLOOKUP(R18,'PMT2(D)'!$A$2:$L$65,7),"/",VLOOKUP(R18,'PMT2(D)'!$A$2:$L$65,8))</f>
        <v>1/1/0</v>
      </c>
      <c r="AC18" s="34" t="str">
        <f aca="false">CONCATENATE(VLOOKUP(K18,'PMT3(C)'!$A$2:$L$65,3),"/",VLOOKUP(K18,'PMT3(C)'!$A$2:$L$65,7),"/",VLOOKUP(K18,'PMT3(C)'!$A$2:$L$65,8))</f>
        <v>3/1/0</v>
      </c>
      <c r="AD18" s="34" t="str">
        <f aca="false">CONCATENATE(VLOOKUP(L18,'PMT3(C)'!$A$2:$L$65,3),"/",VLOOKUP(L18,'PMT3(C)'!$A$2:$L$65,7),"/",VLOOKUP(L18,'PMT3(C)'!$A$2:$L$65,8))</f>
        <v>3/1/1</v>
      </c>
      <c r="AE18" s="34" t="str">
        <f aca="false">CONCATENATE(VLOOKUP(M18,'PMT3(C)'!$A$2:$L$65,3),"/",VLOOKUP(M18,'PMT3(C)'!$A$2:$L$65,7),"/",VLOOKUP(M18,'PMT3(C)'!$A$2:$L$65,8))</f>
        <v>3/0/7</v>
      </c>
      <c r="AF18" s="34" t="str">
        <f aca="false">CONCATENATE(VLOOKUP(N18,'PMT3(C)'!$A$2:$L$65,3),"/",VLOOKUP(N18,'PMT3(C)'!$A$2:$L$65,7),"/",VLOOKUP(N18,'PMT3(C)'!$A$2:$L$65,8))</f>
        <v>3/0/6</v>
      </c>
      <c r="AG18" s="34" t="str">
        <f aca="false">CONCATENATE(VLOOKUP(O18,'PMT3(C)'!$A$2:$L$65,3),"/",VLOOKUP(O18,'PMT3(C)'!$A$2:$L$65,7),"/",VLOOKUP(O18,'PMT3(C)'!$A$2:$L$65,8))</f>
        <v>4/1/1</v>
      </c>
      <c r="AH18" s="34" t="str">
        <f aca="false">CONCATENATE(VLOOKUP(P18,'PMT3(C)'!$A$2:$L$65,3),"/",VLOOKUP(P18,'PMT3(C)'!$A$2:$L$65,7),"/",VLOOKUP(P18,'PMT3(C)'!$A$2:$L$65,8))</f>
        <v>4/1/0</v>
      </c>
      <c r="AI18" s="34" t="str">
        <f aca="false">CONCATENATE(VLOOKUP(Q18,'PMT3(C)'!$A$2:$L$65,3),"/",VLOOKUP(Q18,'PMT3(C)'!$A$2:$L$65,7),"/",VLOOKUP(Q18,'PMT3(C)'!$A$2:$L$65,8))</f>
        <v>4/0/6</v>
      </c>
      <c r="AJ18" s="34" t="str">
        <f aca="false">CONCATENATE(VLOOKUP(R18,'PMT3(C)'!$A$2:$L$65,3),"/",VLOOKUP(R18,'PMT3(C)'!$A$2:$L$65,7),"/",VLOOKUP(R18,'PMT3(C)'!$A$2:$L$65,8))</f>
        <v>4/0/7</v>
      </c>
    </row>
    <row r="20" customFormat="false" ht="24.45" hidden="false" customHeight="false" outlineLevel="0" collapsed="false">
      <c r="B20" s="36" t="s">
        <v>381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customFormat="false" ht="24.45" hidden="false" customHeight="false" outlineLevel="0" collapsed="false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</sheetData>
  <mergeCells count="2">
    <mergeCell ref="B20:R20"/>
    <mergeCell ref="B21:R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1"/>
  <sheetViews>
    <sheetView showFormulas="false" showGridLines="true" showRowColHeaders="true" showZeros="true" rightToLeft="false" tabSelected="false" showOutlineSymbols="true" defaultGridColor="true" view="normal" topLeftCell="A1" colorId="64" zoomScale="46" zoomScaleNormal="46" zoomScalePageLayoutView="100" workbookViewId="0">
      <pane xSplit="0" ySplit="1" topLeftCell="A2" activePane="bottomLeft" state="frozen"/>
      <selection pane="topLeft" activeCell="A1" activeCellId="0" sqref="A1"/>
      <selection pane="bottomLeft" activeCell="F2" activeCellId="0" sqref="F2"/>
    </sheetView>
  </sheetViews>
  <sheetFormatPr defaultColWidth="9.13671875" defaultRowHeight="26.25" zeroHeight="false" outlineLevelRow="0" outlineLevelCol="0"/>
  <cols>
    <col collapsed="false" customWidth="true" hidden="false" outlineLevel="0" max="1" min="1" style="3" width="13.43"/>
    <col collapsed="false" customWidth="true" hidden="false" outlineLevel="0" max="2" min="2" style="3" width="19.14"/>
    <col collapsed="false" customWidth="true" hidden="false" outlineLevel="0" max="3" min="3" style="3" width="14.43"/>
    <col collapsed="false" customWidth="true" hidden="false" outlineLevel="0" max="4" min="4" style="3" width="19.71"/>
    <col collapsed="false" customWidth="true" hidden="false" outlineLevel="0" max="5" min="5" style="3" width="12.29"/>
    <col collapsed="false" customWidth="true" hidden="false" outlineLevel="0" max="6" min="6" style="3" width="6.01"/>
    <col collapsed="false" customWidth="false" hidden="false" outlineLevel="0" max="1024" min="7" style="3" width="9.13"/>
  </cols>
  <sheetData>
    <row r="1" customFormat="false" ht="78.75" hidden="false" customHeight="false" outlineLevel="0" collapsed="false">
      <c r="A1" s="7" t="s">
        <v>382</v>
      </c>
      <c r="B1" s="6" t="s">
        <v>383</v>
      </c>
      <c r="C1" s="7" t="s">
        <v>384</v>
      </c>
      <c r="D1" s="7" t="s">
        <v>5</v>
      </c>
      <c r="E1" s="8" t="s">
        <v>6</v>
      </c>
      <c r="F1" s="8" t="s">
        <v>7</v>
      </c>
    </row>
    <row r="2" customFormat="false" ht="26.25" hidden="false" customHeight="false" outlineLevel="0" collapsed="false">
      <c r="A2" s="17" t="n">
        <v>4</v>
      </c>
      <c r="B2" s="38" t="n">
        <v>1</v>
      </c>
      <c r="C2" s="38" t="n">
        <v>1</v>
      </c>
      <c r="D2" s="17" t="s">
        <v>168</v>
      </c>
      <c r="E2" s="17" t="n">
        <v>1</v>
      </c>
      <c r="F2" s="17" t="n">
        <v>0</v>
      </c>
    </row>
    <row r="3" customFormat="false" ht="26.25" hidden="false" customHeight="false" outlineLevel="0" collapsed="false">
      <c r="A3" s="17" t="n">
        <v>3</v>
      </c>
      <c r="B3" s="38" t="n">
        <v>1</v>
      </c>
      <c r="C3" s="17" t="n">
        <v>2</v>
      </c>
      <c r="D3" s="17" t="s">
        <v>134</v>
      </c>
      <c r="E3" s="17" t="n">
        <v>0</v>
      </c>
      <c r="F3" s="17" t="n">
        <v>7</v>
      </c>
    </row>
    <row r="4" customFormat="false" ht="26.25" hidden="false" customHeight="false" outlineLevel="0" collapsed="false">
      <c r="A4" s="17" t="n">
        <v>6</v>
      </c>
      <c r="B4" s="38" t="n">
        <v>1</v>
      </c>
      <c r="C4" s="17" t="n">
        <v>3</v>
      </c>
      <c r="D4" s="17" t="s">
        <v>184</v>
      </c>
      <c r="E4" s="17" t="n">
        <v>1</v>
      </c>
      <c r="F4" s="17" t="n">
        <v>1</v>
      </c>
    </row>
    <row r="5" customFormat="false" ht="26.25" hidden="false" customHeight="false" outlineLevel="0" collapsed="false">
      <c r="A5" s="17" t="n">
        <v>5</v>
      </c>
      <c r="B5" s="38" t="n">
        <v>1</v>
      </c>
      <c r="C5" s="17" t="n">
        <v>4</v>
      </c>
      <c r="D5" s="17" t="s">
        <v>150</v>
      </c>
      <c r="E5" s="17" t="n">
        <v>0</v>
      </c>
      <c r="F5" s="17" t="n">
        <v>6</v>
      </c>
    </row>
    <row r="6" customFormat="false" ht="26.25" hidden="false" customHeight="false" outlineLevel="0" collapsed="false">
      <c r="A6" s="17" t="n">
        <v>8</v>
      </c>
      <c r="B6" s="17" t="n">
        <v>1</v>
      </c>
      <c r="C6" s="17" t="n">
        <v>5</v>
      </c>
      <c r="D6" s="17" t="s">
        <v>166</v>
      </c>
      <c r="E6" s="17" t="n">
        <v>1</v>
      </c>
      <c r="F6" s="17" t="n">
        <v>2</v>
      </c>
    </row>
    <row r="7" customFormat="false" ht="26.25" hidden="false" customHeight="false" outlineLevel="0" collapsed="false">
      <c r="A7" s="17" t="n">
        <v>7</v>
      </c>
      <c r="B7" s="17" t="n">
        <v>1</v>
      </c>
      <c r="C7" s="17" t="n">
        <v>6</v>
      </c>
      <c r="D7" s="17" t="s">
        <v>132</v>
      </c>
      <c r="E7" s="17" t="n">
        <v>0</v>
      </c>
      <c r="F7" s="17" t="n">
        <v>5</v>
      </c>
    </row>
    <row r="8" customFormat="false" ht="26.25" hidden="false" customHeight="false" outlineLevel="0" collapsed="false">
      <c r="A8" s="17" t="n">
        <v>10</v>
      </c>
      <c r="B8" s="17" t="n">
        <v>1</v>
      </c>
      <c r="C8" s="17" t="n">
        <v>7</v>
      </c>
      <c r="D8" s="17" t="s">
        <v>182</v>
      </c>
      <c r="E8" s="17" t="n">
        <v>1</v>
      </c>
      <c r="F8" s="17" t="n">
        <v>3</v>
      </c>
    </row>
    <row r="9" customFormat="false" ht="26.25" hidden="false" customHeight="false" outlineLevel="0" collapsed="false">
      <c r="A9" s="17" t="n">
        <v>9</v>
      </c>
      <c r="B9" s="17" t="n">
        <v>1</v>
      </c>
      <c r="C9" s="17" t="n">
        <v>8</v>
      </c>
      <c r="D9" s="17" t="s">
        <v>148</v>
      </c>
      <c r="E9" s="17" t="n">
        <v>0</v>
      </c>
      <c r="F9" s="17" t="n">
        <v>4</v>
      </c>
    </row>
    <row r="10" customFormat="false" ht="26.25" hidden="false" customHeight="false" outlineLevel="0" collapsed="false">
      <c r="A10" s="17" t="n">
        <v>12</v>
      </c>
      <c r="B10" s="17" t="n">
        <v>1</v>
      </c>
      <c r="C10" s="17" t="n">
        <v>9</v>
      </c>
      <c r="D10" s="17" t="s">
        <v>164</v>
      </c>
      <c r="E10" s="17" t="n">
        <v>1</v>
      </c>
      <c r="F10" s="17" t="n">
        <v>4</v>
      </c>
    </row>
    <row r="11" customFormat="false" ht="26.25" hidden="false" customHeight="false" outlineLevel="0" collapsed="false">
      <c r="A11" s="17" t="n">
        <v>11</v>
      </c>
      <c r="B11" s="17" t="n">
        <v>1</v>
      </c>
      <c r="C11" s="17" t="n">
        <v>10</v>
      </c>
      <c r="D11" s="17" t="s">
        <v>130</v>
      </c>
      <c r="E11" s="17" t="n">
        <v>0</v>
      </c>
      <c r="F11" s="17" t="n">
        <v>3</v>
      </c>
    </row>
    <row r="12" customFormat="false" ht="26.25" hidden="false" customHeight="false" outlineLevel="0" collapsed="false">
      <c r="A12" s="17" t="n">
        <v>14</v>
      </c>
      <c r="B12" s="17" t="n">
        <v>1</v>
      </c>
      <c r="C12" s="17" t="n">
        <v>11</v>
      </c>
      <c r="D12" s="17" t="s">
        <v>180</v>
      </c>
      <c r="E12" s="17" t="n">
        <v>1</v>
      </c>
      <c r="F12" s="17" t="n">
        <v>5</v>
      </c>
    </row>
    <row r="13" customFormat="false" ht="26.25" hidden="false" customHeight="false" outlineLevel="0" collapsed="false">
      <c r="A13" s="17" t="n">
        <v>13</v>
      </c>
      <c r="B13" s="17" t="n">
        <v>1</v>
      </c>
      <c r="C13" s="17" t="n">
        <v>12</v>
      </c>
      <c r="D13" s="17" t="s">
        <v>146</v>
      </c>
      <c r="E13" s="17" t="n">
        <v>0</v>
      </c>
      <c r="F13" s="17" t="n">
        <v>2</v>
      </c>
    </row>
    <row r="14" customFormat="false" ht="26.25" hidden="false" customHeight="false" outlineLevel="0" collapsed="false">
      <c r="A14" s="17" t="n">
        <v>16</v>
      </c>
      <c r="B14" s="17" t="n">
        <v>1</v>
      </c>
      <c r="C14" s="17" t="n">
        <v>13</v>
      </c>
      <c r="D14" s="17" t="s">
        <v>161</v>
      </c>
      <c r="E14" s="17" t="n">
        <v>1</v>
      </c>
      <c r="F14" s="17" t="n">
        <v>6</v>
      </c>
    </row>
    <row r="15" customFormat="false" ht="26.25" hidden="false" customHeight="false" outlineLevel="0" collapsed="false">
      <c r="A15" s="17" t="n">
        <v>15</v>
      </c>
      <c r="B15" s="17" t="n">
        <v>1</v>
      </c>
      <c r="C15" s="17" t="n">
        <v>14</v>
      </c>
      <c r="D15" s="17" t="s">
        <v>127</v>
      </c>
      <c r="E15" s="17" t="n">
        <v>0</v>
      </c>
      <c r="F15" s="17" t="n">
        <v>1</v>
      </c>
    </row>
    <row r="16" customFormat="false" ht="26.25" hidden="false" customHeight="false" outlineLevel="0" collapsed="false">
      <c r="A16" s="17" t="n">
        <v>18</v>
      </c>
      <c r="B16" s="17" t="n">
        <v>1</v>
      </c>
      <c r="C16" s="17" t="n">
        <v>15</v>
      </c>
      <c r="D16" s="17" t="s">
        <v>178</v>
      </c>
      <c r="E16" s="17" t="n">
        <v>1</v>
      </c>
      <c r="F16" s="17" t="n">
        <v>7</v>
      </c>
    </row>
    <row r="17" customFormat="false" ht="26.25" hidden="false" customHeight="false" outlineLevel="0" collapsed="false">
      <c r="A17" s="17" t="n">
        <v>17</v>
      </c>
      <c r="B17" s="17" t="n">
        <v>1</v>
      </c>
      <c r="C17" s="17" t="n">
        <v>16</v>
      </c>
      <c r="D17" s="17" t="s">
        <v>144</v>
      </c>
      <c r="E17" s="17" t="n">
        <v>0</v>
      </c>
      <c r="F17" s="17" t="n">
        <v>0</v>
      </c>
    </row>
    <row r="18" customFormat="false" ht="26.25" hidden="false" customHeight="false" outlineLevel="0" collapsed="false">
      <c r="A18" s="17"/>
      <c r="B18" s="17" t="n">
        <v>1</v>
      </c>
      <c r="C18" s="17" t="n">
        <v>17</v>
      </c>
      <c r="D18" s="17"/>
      <c r="E18" s="17"/>
      <c r="F18" s="17"/>
    </row>
    <row r="19" customFormat="false" ht="26.25" hidden="false" customHeight="false" outlineLevel="0" collapsed="false">
      <c r="A19" s="17"/>
      <c r="B19" s="17" t="n">
        <v>1</v>
      </c>
      <c r="C19" s="17" t="n">
        <v>18</v>
      </c>
      <c r="D19" s="17"/>
      <c r="E19" s="17"/>
      <c r="F19" s="17"/>
    </row>
    <row r="20" customFormat="false" ht="26.25" hidden="false" customHeight="false" outlineLevel="0" collapsed="false">
      <c r="A20" s="17"/>
      <c r="B20" s="17" t="n">
        <v>1</v>
      </c>
      <c r="C20" s="17" t="n">
        <v>19</v>
      </c>
      <c r="D20" s="17"/>
      <c r="E20" s="17"/>
      <c r="F20" s="17"/>
    </row>
    <row r="21" customFormat="false" ht="26.25" hidden="false" customHeight="false" outlineLevel="0" collapsed="false">
      <c r="A21" s="17"/>
      <c r="B21" s="17" t="n">
        <v>1</v>
      </c>
      <c r="C21" s="17" t="n">
        <v>20</v>
      </c>
      <c r="D21" s="17"/>
      <c r="E21" s="17"/>
      <c r="F21" s="17"/>
    </row>
    <row r="22" customFormat="false" ht="26.25" hidden="false" customHeight="false" outlineLevel="0" collapsed="false">
      <c r="A22" s="17"/>
      <c r="B22" s="17" t="n">
        <v>1</v>
      </c>
      <c r="C22" s="17" t="n">
        <v>21</v>
      </c>
      <c r="D22" s="17"/>
      <c r="E22" s="17"/>
      <c r="F22" s="17"/>
    </row>
    <row r="23" customFormat="false" ht="26.25" hidden="false" customHeight="false" outlineLevel="0" collapsed="false">
      <c r="A23" s="17"/>
      <c r="B23" s="17" t="n">
        <v>1</v>
      </c>
      <c r="C23" s="17" t="n">
        <v>22</v>
      </c>
      <c r="D23" s="17"/>
      <c r="E23" s="17"/>
      <c r="F23" s="17"/>
    </row>
    <row r="24" customFormat="false" ht="26.25" hidden="false" customHeight="false" outlineLevel="0" collapsed="false">
      <c r="A24" s="17"/>
      <c r="B24" s="17" t="n">
        <v>1</v>
      </c>
      <c r="C24" s="17" t="n">
        <v>23</v>
      </c>
      <c r="D24" s="17"/>
      <c r="E24" s="17"/>
      <c r="F24" s="17"/>
    </row>
    <row r="25" customFormat="false" ht="26.25" hidden="false" customHeight="false" outlineLevel="0" collapsed="false">
      <c r="A25" s="17"/>
      <c r="B25" s="17" t="n">
        <v>1</v>
      </c>
      <c r="C25" s="17" t="n">
        <v>24</v>
      </c>
      <c r="D25" s="17"/>
      <c r="E25" s="17"/>
      <c r="F25" s="17"/>
    </row>
    <row r="26" customFormat="false" ht="26.25" hidden="false" customHeight="false" outlineLevel="0" collapsed="false">
      <c r="A26" s="17" t="n">
        <v>20</v>
      </c>
      <c r="B26" s="17" t="n">
        <v>1</v>
      </c>
      <c r="C26" s="17" t="n">
        <v>25</v>
      </c>
      <c r="D26" s="17" t="s">
        <v>159</v>
      </c>
      <c r="E26" s="17" t="n">
        <v>3</v>
      </c>
      <c r="F26" s="17" t="n">
        <v>0</v>
      </c>
    </row>
    <row r="27" customFormat="false" ht="26.25" hidden="false" customHeight="false" outlineLevel="0" collapsed="false">
      <c r="A27" s="17" t="n">
        <v>19</v>
      </c>
      <c r="B27" s="17" t="n">
        <v>1</v>
      </c>
      <c r="C27" s="17" t="n">
        <v>26</v>
      </c>
      <c r="D27" s="17" t="s">
        <v>142</v>
      </c>
      <c r="E27" s="17" t="n">
        <v>2</v>
      </c>
      <c r="F27" s="17" t="n">
        <v>7</v>
      </c>
    </row>
    <row r="28" customFormat="false" ht="26.25" hidden="false" customHeight="false" outlineLevel="0" collapsed="false">
      <c r="A28" s="17" t="n">
        <v>22</v>
      </c>
      <c r="B28" s="17" t="n">
        <v>1</v>
      </c>
      <c r="C28" s="17" t="n">
        <v>27</v>
      </c>
      <c r="D28" s="17" t="s">
        <v>176</v>
      </c>
      <c r="E28" s="17" t="n">
        <v>3</v>
      </c>
      <c r="F28" s="17" t="n">
        <v>1</v>
      </c>
    </row>
    <row r="29" customFormat="false" ht="26.25" hidden="false" customHeight="false" outlineLevel="0" collapsed="false">
      <c r="A29" s="17" t="n">
        <v>21</v>
      </c>
      <c r="B29" s="17" t="n">
        <v>1</v>
      </c>
      <c r="C29" s="17" t="n">
        <v>28</v>
      </c>
      <c r="D29" s="17" t="s">
        <v>125</v>
      </c>
      <c r="E29" s="17" t="n">
        <v>2</v>
      </c>
      <c r="F29" s="17" t="n">
        <v>6</v>
      </c>
    </row>
    <row r="30" customFormat="false" ht="26.25" hidden="false" customHeight="false" outlineLevel="0" collapsed="false">
      <c r="A30" s="17" t="n">
        <v>24</v>
      </c>
      <c r="B30" s="17" t="n">
        <v>1</v>
      </c>
      <c r="C30" s="17" t="n">
        <v>29</v>
      </c>
      <c r="D30" s="17" t="s">
        <v>174</v>
      </c>
      <c r="E30" s="17" t="n">
        <v>3</v>
      </c>
      <c r="F30" s="17" t="n">
        <v>2</v>
      </c>
    </row>
    <row r="31" customFormat="false" ht="26.25" hidden="false" customHeight="false" outlineLevel="0" collapsed="false">
      <c r="A31" s="17" t="n">
        <v>23</v>
      </c>
      <c r="B31" s="17" t="n">
        <v>1</v>
      </c>
      <c r="C31" s="17" t="n">
        <v>30</v>
      </c>
      <c r="D31" s="17" t="s">
        <v>140</v>
      </c>
      <c r="E31" s="17" t="n">
        <v>2</v>
      </c>
      <c r="F31" s="17" t="n">
        <v>5</v>
      </c>
    </row>
    <row r="32" customFormat="false" ht="26.25" hidden="false" customHeight="false" outlineLevel="0" collapsed="false">
      <c r="A32" s="17" t="n">
        <v>26</v>
      </c>
      <c r="B32" s="17" t="n">
        <v>1</v>
      </c>
      <c r="C32" s="17" t="n">
        <v>31</v>
      </c>
      <c r="D32" s="17" t="s">
        <v>157</v>
      </c>
      <c r="E32" s="17" t="n">
        <v>3</v>
      </c>
      <c r="F32" s="17" t="n">
        <v>3</v>
      </c>
    </row>
    <row r="33" customFormat="false" ht="26.25" hidden="false" customHeight="false" outlineLevel="0" collapsed="false">
      <c r="A33" s="17" t="n">
        <v>25</v>
      </c>
      <c r="B33" s="17" t="n">
        <v>1</v>
      </c>
      <c r="C33" s="17" t="n">
        <v>32</v>
      </c>
      <c r="D33" s="17" t="s">
        <v>123</v>
      </c>
      <c r="E33" s="17" t="n">
        <v>2</v>
      </c>
      <c r="F33" s="17" t="n">
        <v>4</v>
      </c>
    </row>
    <row r="34" customFormat="false" ht="26.25" hidden="false" customHeight="false" outlineLevel="0" collapsed="false">
      <c r="A34" s="17" t="n">
        <v>28</v>
      </c>
      <c r="B34" s="17" t="n">
        <v>1</v>
      </c>
      <c r="C34" s="17" t="n">
        <v>33</v>
      </c>
      <c r="D34" s="17" t="s">
        <v>172</v>
      </c>
      <c r="E34" s="17" t="n">
        <v>3</v>
      </c>
      <c r="F34" s="17" t="n">
        <v>4</v>
      </c>
    </row>
    <row r="35" customFormat="false" ht="26.25" hidden="false" customHeight="false" outlineLevel="0" collapsed="false">
      <c r="A35" s="17" t="n">
        <v>27</v>
      </c>
      <c r="B35" s="17" t="n">
        <v>1</v>
      </c>
      <c r="C35" s="17" t="n">
        <v>34</v>
      </c>
      <c r="D35" s="17" t="s">
        <v>138</v>
      </c>
      <c r="E35" s="17" t="n">
        <v>2</v>
      </c>
      <c r="F35" s="17" t="n">
        <v>3</v>
      </c>
    </row>
    <row r="36" customFormat="false" ht="26.25" hidden="false" customHeight="false" outlineLevel="0" collapsed="false">
      <c r="A36" s="17" t="n">
        <v>30</v>
      </c>
      <c r="B36" s="17" t="n">
        <v>1</v>
      </c>
      <c r="C36" s="17" t="n">
        <v>35</v>
      </c>
      <c r="D36" s="17" t="s">
        <v>155</v>
      </c>
      <c r="E36" s="17" t="n">
        <v>3</v>
      </c>
      <c r="F36" s="17" t="n">
        <v>5</v>
      </c>
    </row>
    <row r="37" customFormat="false" ht="26.25" hidden="false" customHeight="false" outlineLevel="0" collapsed="false">
      <c r="A37" s="17" t="n">
        <v>29</v>
      </c>
      <c r="B37" s="17" t="n">
        <v>1</v>
      </c>
      <c r="C37" s="17" t="n">
        <v>36</v>
      </c>
      <c r="D37" s="17" t="s">
        <v>121</v>
      </c>
      <c r="E37" s="17" t="n">
        <v>2</v>
      </c>
      <c r="F37" s="17" t="n">
        <v>2</v>
      </c>
    </row>
    <row r="38" customFormat="false" ht="26.25" hidden="false" customHeight="false" outlineLevel="0" collapsed="false">
      <c r="A38" s="17" t="n">
        <v>32</v>
      </c>
      <c r="B38" s="17" t="n">
        <v>1</v>
      </c>
      <c r="C38" s="17" t="n">
        <v>37</v>
      </c>
      <c r="D38" s="17" t="s">
        <v>170</v>
      </c>
      <c r="E38" s="17" t="n">
        <v>3</v>
      </c>
      <c r="F38" s="17" t="n">
        <v>6</v>
      </c>
    </row>
    <row r="39" customFormat="false" ht="26.25" hidden="false" customHeight="false" outlineLevel="0" collapsed="false">
      <c r="A39" s="17" t="n">
        <v>31</v>
      </c>
      <c r="B39" s="17" t="n">
        <v>1</v>
      </c>
      <c r="C39" s="17" t="n">
        <v>38</v>
      </c>
      <c r="D39" s="17" t="s">
        <v>136</v>
      </c>
      <c r="E39" s="17" t="n">
        <v>2</v>
      </c>
      <c r="F39" s="17" t="n">
        <v>1</v>
      </c>
    </row>
    <row r="40" customFormat="false" ht="26.25" hidden="false" customHeight="false" outlineLevel="0" collapsed="false">
      <c r="A40" s="17" t="n">
        <v>34</v>
      </c>
      <c r="B40" s="17" t="n">
        <v>1</v>
      </c>
      <c r="C40" s="17" t="n">
        <v>39</v>
      </c>
      <c r="D40" s="17" t="s">
        <v>152</v>
      </c>
      <c r="E40" s="17" t="n">
        <v>3</v>
      </c>
      <c r="F40" s="17" t="n">
        <v>7</v>
      </c>
    </row>
    <row r="41" customFormat="false" ht="26.25" hidden="false" customHeight="false" outlineLevel="0" collapsed="false">
      <c r="A41" s="17" t="n">
        <v>33</v>
      </c>
      <c r="B41" s="17" t="n">
        <v>1</v>
      </c>
      <c r="C41" s="17" t="n">
        <v>40</v>
      </c>
      <c r="D41" s="17" t="s">
        <v>118</v>
      </c>
      <c r="E41" s="17" t="n">
        <v>2</v>
      </c>
      <c r="F41" s="17" t="n">
        <v>0</v>
      </c>
    </row>
    <row r="42" customFormat="false" ht="26.25" hidden="false" customHeight="false" outlineLevel="0" collapsed="false">
      <c r="A42" s="17" t="n">
        <v>97</v>
      </c>
      <c r="B42" s="17" t="n">
        <v>2</v>
      </c>
      <c r="C42" s="17" t="n">
        <v>1</v>
      </c>
      <c r="D42" s="17" t="s">
        <v>103</v>
      </c>
      <c r="E42" s="17" t="n">
        <v>6</v>
      </c>
      <c r="F42" s="17" t="n">
        <v>0</v>
      </c>
    </row>
    <row r="43" customFormat="false" ht="26.25" hidden="false" customHeight="false" outlineLevel="0" collapsed="false">
      <c r="A43" s="17" t="n">
        <v>98</v>
      </c>
      <c r="B43" s="17" t="n">
        <v>2</v>
      </c>
      <c r="C43" s="17" t="n">
        <v>2</v>
      </c>
      <c r="D43" s="17" t="s">
        <v>107</v>
      </c>
      <c r="E43" s="17" t="n">
        <v>7</v>
      </c>
      <c r="F43" s="17" t="n">
        <v>7</v>
      </c>
    </row>
    <row r="44" customFormat="false" ht="26.25" hidden="false" customHeight="false" outlineLevel="0" collapsed="false">
      <c r="A44" s="17" t="n">
        <v>95</v>
      </c>
      <c r="B44" s="17" t="n">
        <v>2</v>
      </c>
      <c r="C44" s="17" t="n">
        <v>3</v>
      </c>
      <c r="D44" s="17" t="s">
        <v>105</v>
      </c>
      <c r="E44" s="17" t="n">
        <v>6</v>
      </c>
      <c r="F44" s="17" t="n">
        <v>1</v>
      </c>
    </row>
    <row r="45" customFormat="false" ht="26.25" hidden="false" customHeight="false" outlineLevel="0" collapsed="false">
      <c r="A45" s="17" t="n">
        <v>96</v>
      </c>
      <c r="B45" s="17" t="n">
        <v>2</v>
      </c>
      <c r="C45" s="17" t="n">
        <v>4</v>
      </c>
      <c r="D45" s="17" t="s">
        <v>109</v>
      </c>
      <c r="E45" s="17" t="n">
        <v>7</v>
      </c>
      <c r="F45" s="17" t="n">
        <v>6</v>
      </c>
    </row>
    <row r="46" customFormat="false" ht="26.25" hidden="false" customHeight="false" outlineLevel="0" collapsed="false">
      <c r="A46" s="17" t="n">
        <v>93</v>
      </c>
      <c r="B46" s="17" t="n">
        <v>2</v>
      </c>
      <c r="C46" s="17" t="n">
        <v>5</v>
      </c>
      <c r="D46" s="17" t="s">
        <v>91</v>
      </c>
      <c r="E46" s="17" t="n">
        <v>6</v>
      </c>
      <c r="F46" s="17" t="n">
        <v>2</v>
      </c>
    </row>
    <row r="47" customFormat="false" ht="26.25" hidden="false" customHeight="false" outlineLevel="0" collapsed="false">
      <c r="A47" s="17" t="n">
        <v>94</v>
      </c>
      <c r="B47" s="17" t="n">
        <v>2</v>
      </c>
      <c r="C47" s="17" t="n">
        <v>6</v>
      </c>
      <c r="D47" s="17" t="s">
        <v>95</v>
      </c>
      <c r="E47" s="17" t="n">
        <v>7</v>
      </c>
      <c r="F47" s="17" t="n">
        <v>5</v>
      </c>
    </row>
    <row r="48" customFormat="false" ht="26.25" hidden="false" customHeight="false" outlineLevel="0" collapsed="false">
      <c r="A48" s="17" t="n">
        <v>91</v>
      </c>
      <c r="B48" s="17" t="n">
        <v>2</v>
      </c>
      <c r="C48" s="17" t="n">
        <v>7</v>
      </c>
      <c r="D48" s="17" t="s">
        <v>93</v>
      </c>
      <c r="E48" s="17" t="n">
        <v>6</v>
      </c>
      <c r="F48" s="17" t="n">
        <v>3</v>
      </c>
    </row>
    <row r="49" customFormat="false" ht="26.25" hidden="false" customHeight="false" outlineLevel="0" collapsed="false">
      <c r="A49" s="17" t="n">
        <v>92</v>
      </c>
      <c r="B49" s="17" t="n">
        <v>2</v>
      </c>
      <c r="C49" s="17" t="n">
        <v>8</v>
      </c>
      <c r="D49" s="17" t="s">
        <v>97</v>
      </c>
      <c r="E49" s="17" t="n">
        <v>7</v>
      </c>
      <c r="F49" s="17" t="n">
        <v>4</v>
      </c>
    </row>
    <row r="50" customFormat="false" ht="26.25" hidden="false" customHeight="false" outlineLevel="0" collapsed="false">
      <c r="A50" s="17" t="n">
        <v>89</v>
      </c>
      <c r="B50" s="17" t="n">
        <v>2</v>
      </c>
      <c r="C50" s="17" t="n">
        <v>9</v>
      </c>
      <c r="D50" s="17" t="s">
        <v>79</v>
      </c>
      <c r="E50" s="17" t="n">
        <v>6</v>
      </c>
      <c r="F50" s="17" t="n">
        <v>4</v>
      </c>
    </row>
    <row r="51" customFormat="false" ht="26.25" hidden="false" customHeight="false" outlineLevel="0" collapsed="false">
      <c r="A51" s="17" t="n">
        <v>90</v>
      </c>
      <c r="B51" s="17" t="n">
        <v>2</v>
      </c>
      <c r="C51" s="17" t="n">
        <v>10</v>
      </c>
      <c r="D51" s="17" t="s">
        <v>83</v>
      </c>
      <c r="E51" s="17" t="n">
        <v>7</v>
      </c>
      <c r="F51" s="17" t="n">
        <v>3</v>
      </c>
    </row>
    <row r="52" customFormat="false" ht="26.25" hidden="false" customHeight="false" outlineLevel="0" collapsed="false">
      <c r="A52" s="17" t="n">
        <v>87</v>
      </c>
      <c r="B52" s="17" t="n">
        <v>2</v>
      </c>
      <c r="C52" s="17" t="n">
        <v>11</v>
      </c>
      <c r="D52" s="17" t="s">
        <v>81</v>
      </c>
      <c r="E52" s="17" t="n">
        <v>6</v>
      </c>
      <c r="F52" s="17" t="n">
        <v>5</v>
      </c>
    </row>
    <row r="53" customFormat="false" ht="26.25" hidden="false" customHeight="false" outlineLevel="0" collapsed="false">
      <c r="A53" s="17" t="n">
        <v>88</v>
      </c>
      <c r="B53" s="17" t="n">
        <v>2</v>
      </c>
      <c r="C53" s="17" t="n">
        <v>12</v>
      </c>
      <c r="D53" s="17" t="s">
        <v>85</v>
      </c>
      <c r="E53" s="17" t="n">
        <v>7</v>
      </c>
      <c r="F53" s="17" t="n">
        <v>2</v>
      </c>
    </row>
    <row r="54" customFormat="false" ht="26.25" hidden="false" customHeight="false" outlineLevel="0" collapsed="false">
      <c r="A54" s="17" t="n">
        <v>85</v>
      </c>
      <c r="B54" s="17" t="n">
        <v>2</v>
      </c>
      <c r="C54" s="17" t="n">
        <v>13</v>
      </c>
      <c r="D54" s="17" t="s">
        <v>65</v>
      </c>
      <c r="E54" s="17" t="n">
        <v>6</v>
      </c>
      <c r="F54" s="17" t="n">
        <v>6</v>
      </c>
    </row>
    <row r="55" customFormat="false" ht="26.25" hidden="false" customHeight="false" outlineLevel="0" collapsed="false">
      <c r="A55" s="17" t="n">
        <v>86</v>
      </c>
      <c r="B55" s="17" t="n">
        <v>2</v>
      </c>
      <c r="C55" s="17" t="n">
        <v>14</v>
      </c>
      <c r="D55" s="17" t="s">
        <v>70</v>
      </c>
      <c r="E55" s="17" t="n">
        <v>7</v>
      </c>
      <c r="F55" s="17" t="n">
        <v>1</v>
      </c>
    </row>
    <row r="56" customFormat="false" ht="26.25" hidden="false" customHeight="false" outlineLevel="0" collapsed="false">
      <c r="A56" s="17" t="n">
        <v>83</v>
      </c>
      <c r="B56" s="17" t="n">
        <v>2</v>
      </c>
      <c r="C56" s="17" t="n">
        <v>15</v>
      </c>
      <c r="D56" s="17" t="s">
        <v>68</v>
      </c>
      <c r="E56" s="17" t="n">
        <v>6</v>
      </c>
      <c r="F56" s="17" t="n">
        <v>7</v>
      </c>
    </row>
    <row r="57" customFormat="false" ht="26.25" hidden="false" customHeight="false" outlineLevel="0" collapsed="false">
      <c r="A57" s="17" t="n">
        <v>84</v>
      </c>
      <c r="B57" s="17" t="n">
        <v>2</v>
      </c>
      <c r="C57" s="17" t="n">
        <v>16</v>
      </c>
      <c r="D57" s="17" t="s">
        <v>73</v>
      </c>
      <c r="E57" s="17" t="n">
        <v>7</v>
      </c>
      <c r="F57" s="17" t="n">
        <v>0</v>
      </c>
    </row>
    <row r="58" customFormat="false" ht="26.25" hidden="false" customHeight="false" outlineLevel="0" collapsed="false">
      <c r="A58" s="17"/>
      <c r="B58" s="17" t="n">
        <v>2</v>
      </c>
      <c r="C58" s="17" t="n">
        <v>17</v>
      </c>
      <c r="D58" s="17"/>
      <c r="E58" s="17"/>
      <c r="F58" s="17"/>
    </row>
    <row r="59" customFormat="false" ht="26.25" hidden="false" customHeight="false" outlineLevel="0" collapsed="false">
      <c r="A59" s="17"/>
      <c r="B59" s="17" t="n">
        <v>2</v>
      </c>
      <c r="C59" s="17" t="n">
        <v>18</v>
      </c>
      <c r="D59" s="17"/>
      <c r="E59" s="17"/>
      <c r="F59" s="17"/>
    </row>
    <row r="60" customFormat="false" ht="26.25" hidden="false" customHeight="false" outlineLevel="0" collapsed="false">
      <c r="A60" s="17"/>
      <c r="B60" s="17" t="n">
        <v>2</v>
      </c>
      <c r="C60" s="17" t="n">
        <v>19</v>
      </c>
      <c r="D60" s="17"/>
      <c r="E60" s="17"/>
      <c r="F60" s="17"/>
    </row>
    <row r="61" customFormat="false" ht="26.25" hidden="false" customHeight="false" outlineLevel="0" collapsed="false">
      <c r="A61" s="17"/>
      <c r="B61" s="17" t="n">
        <v>2</v>
      </c>
      <c r="C61" s="17" t="n">
        <v>20</v>
      </c>
      <c r="D61" s="17"/>
      <c r="E61" s="17"/>
      <c r="F61" s="17"/>
    </row>
    <row r="62" customFormat="false" ht="26.25" hidden="false" customHeight="false" outlineLevel="0" collapsed="false">
      <c r="A62" s="17"/>
      <c r="B62" s="17" t="n">
        <v>2</v>
      </c>
      <c r="C62" s="17" t="n">
        <v>21</v>
      </c>
      <c r="D62" s="17"/>
      <c r="E62" s="17"/>
      <c r="F62" s="17"/>
    </row>
    <row r="63" customFormat="false" ht="26.25" hidden="false" customHeight="false" outlineLevel="0" collapsed="false">
      <c r="A63" s="17"/>
      <c r="B63" s="17" t="n">
        <v>2</v>
      </c>
      <c r="C63" s="17" t="n">
        <v>22</v>
      </c>
      <c r="D63" s="17"/>
      <c r="E63" s="17"/>
      <c r="F63" s="17"/>
    </row>
    <row r="64" customFormat="false" ht="26.25" hidden="false" customHeight="false" outlineLevel="0" collapsed="false">
      <c r="A64" s="17"/>
      <c r="B64" s="17" t="n">
        <v>2</v>
      </c>
      <c r="C64" s="17" t="n">
        <v>23</v>
      </c>
      <c r="D64" s="17"/>
      <c r="E64" s="17"/>
      <c r="F64" s="17"/>
    </row>
    <row r="65" customFormat="false" ht="26.25" hidden="false" customHeight="false" outlineLevel="0" collapsed="false">
      <c r="A65" s="17"/>
      <c r="B65" s="17" t="n">
        <v>2</v>
      </c>
      <c r="C65" s="17" t="n">
        <v>24</v>
      </c>
      <c r="D65" s="17"/>
      <c r="E65" s="17"/>
      <c r="F65" s="17"/>
    </row>
    <row r="66" customFormat="false" ht="26.25" hidden="false" customHeight="false" outlineLevel="0" collapsed="false">
      <c r="A66" s="17" t="n">
        <v>81</v>
      </c>
      <c r="B66" s="17" t="n">
        <v>2</v>
      </c>
      <c r="C66" s="17" t="n">
        <v>25</v>
      </c>
      <c r="D66" s="17" t="s">
        <v>55</v>
      </c>
      <c r="E66" s="17" t="n">
        <v>4</v>
      </c>
      <c r="F66" s="17" t="n">
        <v>0</v>
      </c>
    </row>
    <row r="67" customFormat="false" ht="26.25" hidden="false" customHeight="false" outlineLevel="0" collapsed="false">
      <c r="A67" s="17" t="n">
        <v>82</v>
      </c>
      <c r="B67" s="17" t="n">
        <v>2</v>
      </c>
      <c r="C67" s="17" t="n">
        <v>26</v>
      </c>
      <c r="D67" s="17" t="s">
        <v>57</v>
      </c>
      <c r="E67" s="17" t="n">
        <v>5</v>
      </c>
      <c r="F67" s="17" t="n">
        <v>7</v>
      </c>
    </row>
    <row r="68" customFormat="false" ht="26.25" hidden="false" customHeight="false" outlineLevel="0" collapsed="false">
      <c r="A68" s="17" t="n">
        <v>79</v>
      </c>
      <c r="B68" s="17" t="n">
        <v>2</v>
      </c>
      <c r="C68" s="17" t="n">
        <v>27</v>
      </c>
      <c r="D68" s="17" t="s">
        <v>53</v>
      </c>
      <c r="E68" s="17" t="n">
        <v>4</v>
      </c>
      <c r="F68" s="17" t="n">
        <v>1</v>
      </c>
    </row>
    <row r="69" customFormat="false" ht="26.25" hidden="false" customHeight="false" outlineLevel="0" collapsed="false">
      <c r="A69" s="17" t="n">
        <v>80</v>
      </c>
      <c r="B69" s="17" t="n">
        <v>2</v>
      </c>
      <c r="C69" s="17" t="n">
        <v>28</v>
      </c>
      <c r="D69" s="17" t="s">
        <v>59</v>
      </c>
      <c r="E69" s="17" t="n">
        <v>5</v>
      </c>
      <c r="F69" s="17" t="n">
        <v>6</v>
      </c>
    </row>
    <row r="70" customFormat="false" ht="26.25" hidden="false" customHeight="false" outlineLevel="0" collapsed="false">
      <c r="A70" s="17" t="n">
        <v>77</v>
      </c>
      <c r="B70" s="17" t="n">
        <v>2</v>
      </c>
      <c r="C70" s="17" t="n">
        <v>29</v>
      </c>
      <c r="D70" s="17" t="s">
        <v>43</v>
      </c>
      <c r="E70" s="17" t="n">
        <v>4</v>
      </c>
      <c r="F70" s="17" t="n">
        <v>2</v>
      </c>
    </row>
    <row r="71" customFormat="false" ht="26.25" hidden="false" customHeight="false" outlineLevel="0" collapsed="false">
      <c r="A71" s="17" t="n">
        <v>78</v>
      </c>
      <c r="B71" s="17" t="n">
        <v>2</v>
      </c>
      <c r="C71" s="17" t="n">
        <v>30</v>
      </c>
      <c r="D71" s="17" t="s">
        <v>47</v>
      </c>
      <c r="E71" s="17" t="n">
        <v>5</v>
      </c>
      <c r="F71" s="17" t="n">
        <v>5</v>
      </c>
    </row>
    <row r="72" customFormat="false" ht="26.25" hidden="false" customHeight="false" outlineLevel="0" collapsed="false">
      <c r="A72" s="17" t="n">
        <v>75</v>
      </c>
      <c r="B72" s="17" t="n">
        <v>2</v>
      </c>
      <c r="C72" s="17" t="n">
        <v>31</v>
      </c>
      <c r="D72" s="17" t="s">
        <v>41</v>
      </c>
      <c r="E72" s="17" t="n">
        <v>4</v>
      </c>
      <c r="F72" s="17" t="n">
        <v>3</v>
      </c>
    </row>
    <row r="73" customFormat="false" ht="26.25" hidden="false" customHeight="false" outlineLevel="0" collapsed="false">
      <c r="A73" s="17" t="n">
        <v>76</v>
      </c>
      <c r="B73" s="17" t="n">
        <v>2</v>
      </c>
      <c r="C73" s="17" t="n">
        <v>32</v>
      </c>
      <c r="D73" s="17" t="s">
        <v>45</v>
      </c>
      <c r="E73" s="17" t="n">
        <v>5</v>
      </c>
      <c r="F73" s="17" t="n">
        <v>4</v>
      </c>
    </row>
    <row r="74" customFormat="false" ht="26.25" hidden="false" customHeight="false" outlineLevel="0" collapsed="false">
      <c r="A74" s="17" t="n">
        <v>73</v>
      </c>
      <c r="B74" s="17" t="n">
        <v>2</v>
      </c>
      <c r="C74" s="17" t="n">
        <v>33</v>
      </c>
      <c r="D74" s="17" t="s">
        <v>31</v>
      </c>
      <c r="E74" s="17" t="n">
        <v>4</v>
      </c>
      <c r="F74" s="17" t="n">
        <v>4</v>
      </c>
    </row>
    <row r="75" customFormat="false" ht="26.25" hidden="false" customHeight="false" outlineLevel="0" collapsed="false">
      <c r="A75" s="17" t="n">
        <v>74</v>
      </c>
      <c r="B75" s="17" t="n">
        <v>2</v>
      </c>
      <c r="C75" s="17" t="n">
        <v>34</v>
      </c>
      <c r="D75" s="17" t="s">
        <v>35</v>
      </c>
      <c r="E75" s="17" t="n">
        <v>5</v>
      </c>
      <c r="F75" s="17" t="n">
        <v>3</v>
      </c>
    </row>
    <row r="76" customFormat="false" ht="26.25" hidden="false" customHeight="false" outlineLevel="0" collapsed="false">
      <c r="A76" s="17" t="n">
        <v>71</v>
      </c>
      <c r="B76" s="17" t="n">
        <v>2</v>
      </c>
      <c r="C76" s="17" t="n">
        <v>35</v>
      </c>
      <c r="D76" s="17" t="s">
        <v>29</v>
      </c>
      <c r="E76" s="17" t="n">
        <v>4</v>
      </c>
      <c r="F76" s="17" t="n">
        <v>5</v>
      </c>
    </row>
    <row r="77" customFormat="false" ht="26.25" hidden="false" customHeight="false" outlineLevel="0" collapsed="false">
      <c r="A77" s="17" t="n">
        <v>72</v>
      </c>
      <c r="B77" s="17" t="n">
        <v>2</v>
      </c>
      <c r="C77" s="17" t="n">
        <v>36</v>
      </c>
      <c r="D77" s="17" t="s">
        <v>33</v>
      </c>
      <c r="E77" s="17" t="n">
        <v>5</v>
      </c>
      <c r="F77" s="17" t="n">
        <v>2</v>
      </c>
    </row>
    <row r="78" customFormat="false" ht="26.25" hidden="false" customHeight="false" outlineLevel="0" collapsed="false">
      <c r="A78" s="17" t="n">
        <v>69</v>
      </c>
      <c r="B78" s="17" t="n">
        <v>2</v>
      </c>
      <c r="C78" s="17" t="n">
        <v>37</v>
      </c>
      <c r="D78" s="17" t="s">
        <v>16</v>
      </c>
      <c r="E78" s="17" t="n">
        <v>4</v>
      </c>
      <c r="F78" s="17" t="n">
        <v>6</v>
      </c>
    </row>
    <row r="79" customFormat="false" ht="26.25" hidden="false" customHeight="false" outlineLevel="0" collapsed="false">
      <c r="A79" s="17" t="n">
        <v>70</v>
      </c>
      <c r="B79" s="17" t="n">
        <v>2</v>
      </c>
      <c r="C79" s="17" t="n">
        <v>38</v>
      </c>
      <c r="D79" s="17" t="s">
        <v>21</v>
      </c>
      <c r="E79" s="17" t="n">
        <v>5</v>
      </c>
      <c r="F79" s="17" t="n">
        <v>1</v>
      </c>
    </row>
    <row r="80" customFormat="false" ht="26.25" hidden="false" customHeight="false" outlineLevel="0" collapsed="false">
      <c r="A80" s="17" t="n">
        <v>67</v>
      </c>
      <c r="B80" s="17" t="n">
        <v>2</v>
      </c>
      <c r="C80" s="17" t="n">
        <v>39</v>
      </c>
      <c r="D80" s="17" t="s">
        <v>13</v>
      </c>
      <c r="E80" s="17" t="n">
        <v>4</v>
      </c>
      <c r="F80" s="17" t="n">
        <v>7</v>
      </c>
    </row>
    <row r="81" customFormat="false" ht="26.25" hidden="false" customHeight="false" outlineLevel="0" collapsed="false">
      <c r="A81" s="17" t="n">
        <v>68</v>
      </c>
      <c r="B81" s="17" t="n">
        <v>2</v>
      </c>
      <c r="C81" s="17" t="n">
        <v>40</v>
      </c>
      <c r="D81" s="17" t="s">
        <v>18</v>
      </c>
      <c r="E81" s="17" t="n">
        <v>5</v>
      </c>
      <c r="F81" s="17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LibreOffice/6.4.1.2$Linux_X86_64 LibreOffice_project/4d224e95b98b138af42a64d84056446d09082932</Application>
  <Company>I.N.F.N. - Sezione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2013-12-18T08:18:29Z</dcterms:created>
  <dc:creator>cresta</dc:creator>
  <dc:description/>
  <dc:language>en-GB</dc:language>
  <cp:lastModifiedBy/>
  <cp:lastPrinted>2014-01-10T09:15:43Z</cp:lastPrinted>
  <dcterms:modified xsi:type="dcterms:W3CDTF">2020-07-05T19:04:37Z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I.N.F.N. - Sezione di Genova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