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8.xml" ContentType="application/vnd.openxmlformats-officedocument.spreadsheetml.pivotCacheRecord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queryTables/queryTable2.xml" ContentType="application/vnd.openxmlformats-officedocument.spreadsheetml.queryTable+xml"/>
  <Override PartName="/xl/worksheets/sheet14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780" windowWidth="14220" windowHeight="8325" activeTab="3"/>
  </bookViews>
  <sheets>
    <sheet name="RICH2C" sheetId="8" r:id="rId1"/>
    <sheet name="RICH2A" sheetId="7" r:id="rId2"/>
    <sheet name="RICH1U" sheetId="6" r:id="rId3"/>
    <sheet name="RICH1D" sheetId="5" r:id="rId4"/>
    <sheet name="Maps" sheetId="3" r:id="rId5"/>
    <sheet name="HPD ID" sheetId="1" r:id="rId6"/>
    <sheet name="RICH1Occ-2010" sheetId="16" r:id="rId7"/>
    <sheet name="RICH2Occ-2010" sheetId="17" r:id="rId8"/>
    <sheet name="RICH1Occ-2011" sheetId="18" r:id="rId9"/>
    <sheet name="RICH2Occ-2011" sheetId="19" r:id="rId10"/>
    <sheet name="Occ-Summary" sheetId="20" r:id="rId11"/>
    <sheet name="ColMount data ready" sheetId="2" r:id="rId12"/>
    <sheet name="Masks-ALICE" sheetId="11" r:id="rId13"/>
    <sheet name="Masks-LHCb" sheetId="10" r:id="rId14"/>
    <sheet name="L1ID" sheetId="13" r:id="rId15"/>
    <sheet name="PanelID" sheetId="14" r:id="rId16"/>
    <sheet name="FPGAMap" sheetId="21" r:id="rId17"/>
    <sheet name="WeightMap" sheetId="23" r:id="rId18"/>
    <sheet name="DBData" sheetId="24" r:id="rId19"/>
    <sheet name="Disabled" sheetId="27" r:id="rId20"/>
  </sheets>
  <definedNames>
    <definedName name="DbData">DBData!$A$2:$D$485</definedName>
    <definedName name="DisabledFEs" localSheetId="19">Disabled!$A$2:$E$240</definedName>
    <definedName name="L0Ids_20110622" localSheetId="18">DBData!$A$1:$D$485</definedName>
    <definedName name="L1ID">L1ID!$A$2:$C$31</definedName>
    <definedName name="nPV1Rich1Hits" localSheetId="6">'RICH1Occ-2010'!$A$2:$B$197</definedName>
    <definedName name="nPV1Rich1Hits" localSheetId="8">'RICH1Occ-2011'!$A$2:$B$197</definedName>
    <definedName name="nPV1Rich2Hits" localSheetId="7">'RICH2Occ-2010'!$A$2:$B$289</definedName>
    <definedName name="nPV1Rich2Hits" localSheetId="9">'RICH2Occ-2011'!$A$2:$B$289</definedName>
    <definedName name="PanelId">PanelID!$A$1:$D$4</definedName>
    <definedName name="_xlnm.Print_Titles" localSheetId="19">Disabled!$1:$1</definedName>
  </definedNames>
  <calcPr calcId="125725"/>
  <pivotCaches>
    <pivotCache cacheId="1" r:id="rId21"/>
    <pivotCache cacheId="2" r:id="rId22"/>
    <pivotCache cacheId="3" r:id="rId23"/>
    <pivotCache cacheId="4" r:id="rId24"/>
    <pivotCache cacheId="5" r:id="rId25"/>
    <pivotCache cacheId="6" r:id="rId26"/>
    <pivotCache cacheId="7" r:id="rId27"/>
    <pivotCache cacheId="12" r:id="rId28"/>
  </pivotCaches>
</workbook>
</file>

<file path=xl/calcChain.xml><?xml version="1.0" encoding="utf-8"?>
<calcChain xmlns="http://schemas.openxmlformats.org/spreadsheetml/2006/main">
  <c r="F232" i="27"/>
  <c r="F233"/>
  <c r="H229"/>
  <c r="H230"/>
  <c r="H231"/>
  <c r="H232"/>
  <c r="H233"/>
  <c r="G229"/>
  <c r="G230"/>
  <c r="G231"/>
  <c r="G232"/>
  <c r="G233"/>
  <c r="F229"/>
  <c r="F230"/>
  <c r="H219"/>
  <c r="H220"/>
  <c r="H221"/>
  <c r="H222"/>
  <c r="H223"/>
  <c r="H224"/>
  <c r="G219"/>
  <c r="G220"/>
  <c r="G221"/>
  <c r="G222"/>
  <c r="G223"/>
  <c r="G224"/>
  <c r="F219"/>
  <c r="F220"/>
  <c r="F221"/>
  <c r="F222"/>
  <c r="F223"/>
  <c r="F224"/>
  <c r="H201"/>
  <c r="H202"/>
  <c r="H203"/>
  <c r="H204"/>
  <c r="G201"/>
  <c r="G202"/>
  <c r="G203"/>
  <c r="G204"/>
  <c r="F201"/>
  <c r="F202"/>
  <c r="F203"/>
  <c r="F204"/>
  <c r="H186"/>
  <c r="G186"/>
  <c r="F186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H85"/>
  <c r="H86"/>
  <c r="H87"/>
  <c r="H88"/>
  <c r="H89"/>
  <c r="H90"/>
  <c r="H91"/>
  <c r="H92"/>
  <c r="H93"/>
  <c r="H94"/>
  <c r="H95"/>
  <c r="H96"/>
  <c r="H97"/>
  <c r="H98"/>
  <c r="H99"/>
  <c r="G85"/>
  <c r="G86"/>
  <c r="G87"/>
  <c r="G88"/>
  <c r="G89"/>
  <c r="G90"/>
  <c r="G91"/>
  <c r="G92"/>
  <c r="G93"/>
  <c r="G94"/>
  <c r="G95"/>
  <c r="G96"/>
  <c r="G97"/>
  <c r="G98"/>
  <c r="G99"/>
  <c r="F85"/>
  <c r="F86"/>
  <c r="F87"/>
  <c r="F88"/>
  <c r="F89"/>
  <c r="F90"/>
  <c r="F91"/>
  <c r="F92"/>
  <c r="F93"/>
  <c r="F94"/>
  <c r="F95"/>
  <c r="F96"/>
  <c r="F97"/>
  <c r="F98"/>
  <c r="F99"/>
  <c r="H74"/>
  <c r="H75"/>
  <c r="G74"/>
  <c r="G75"/>
  <c r="F74"/>
  <c r="F75"/>
  <c r="H58"/>
  <c r="H59"/>
  <c r="H60"/>
  <c r="H61"/>
  <c r="H62"/>
  <c r="G58"/>
  <c r="G59"/>
  <c r="G60"/>
  <c r="G61"/>
  <c r="G62"/>
  <c r="F58"/>
  <c r="F59"/>
  <c r="F60"/>
  <c r="F61"/>
  <c r="F62"/>
  <c r="F52"/>
  <c r="F53"/>
  <c r="F54"/>
  <c r="F55"/>
  <c r="F56"/>
  <c r="G52"/>
  <c r="G53"/>
  <c r="G54"/>
  <c r="G55"/>
  <c r="G56"/>
  <c r="H48"/>
  <c r="H49"/>
  <c r="H50"/>
  <c r="H51"/>
  <c r="H52"/>
  <c r="H53"/>
  <c r="H54"/>
  <c r="H55"/>
  <c r="H56"/>
  <c r="G48"/>
  <c r="F48"/>
  <c r="H31"/>
  <c r="H32"/>
  <c r="H33"/>
  <c r="H34"/>
  <c r="G31"/>
  <c r="G32"/>
  <c r="G33"/>
  <c r="G34"/>
  <c r="F31"/>
  <c r="F32"/>
  <c r="F33"/>
  <c r="F34"/>
  <c r="H27"/>
  <c r="G27"/>
  <c r="F27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I3" i="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2"/>
  <c r="I3" i="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2"/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2"/>
  <c r="I2" i="8"/>
  <c r="H6" i="27"/>
  <c r="H3" i="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2"/>
  <c r="H3" i="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2"/>
  <c r="H3" i="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2"/>
  <c r="H2" i="8"/>
  <c r="G3" i="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2"/>
  <c r="G3" i="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2"/>
  <c r="G3" i="7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2"/>
  <c r="G2" i="8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G6" i="27"/>
  <c r="H7"/>
  <c r="H8"/>
  <c r="H9"/>
  <c r="H10"/>
  <c r="H13"/>
  <c r="H28"/>
  <c r="H29"/>
  <c r="H30"/>
  <c r="H35"/>
  <c r="H36"/>
  <c r="H37"/>
  <c r="H38"/>
  <c r="H39"/>
  <c r="H40"/>
  <c r="H41"/>
  <c r="H42"/>
  <c r="H43"/>
  <c r="H44"/>
  <c r="H45"/>
  <c r="H46"/>
  <c r="H47"/>
  <c r="H57"/>
  <c r="H63"/>
  <c r="H64"/>
  <c r="H65"/>
  <c r="H66"/>
  <c r="H67"/>
  <c r="H68"/>
  <c r="H69"/>
  <c r="H70"/>
  <c r="H71"/>
  <c r="H72"/>
  <c r="H73"/>
  <c r="H76"/>
  <c r="H77"/>
  <c r="H78"/>
  <c r="H79"/>
  <c r="H80"/>
  <c r="H81"/>
  <c r="H82"/>
  <c r="H83"/>
  <c r="H84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7"/>
  <c r="H188"/>
  <c r="H189"/>
  <c r="H190"/>
  <c r="H191"/>
  <c r="H192"/>
  <c r="H193"/>
  <c r="H194"/>
  <c r="H195"/>
  <c r="H196"/>
  <c r="H197"/>
  <c r="H198"/>
  <c r="H199"/>
  <c r="H200"/>
  <c r="H205"/>
  <c r="H206"/>
  <c r="H207"/>
  <c r="H208"/>
  <c r="H209"/>
  <c r="H210"/>
  <c r="H211"/>
  <c r="H212"/>
  <c r="H213"/>
  <c r="H214"/>
  <c r="H215"/>
  <c r="H216"/>
  <c r="H217"/>
  <c r="H218"/>
  <c r="H225"/>
  <c r="H226"/>
  <c r="H227"/>
  <c r="H228"/>
  <c r="H234"/>
  <c r="H235"/>
  <c r="H236"/>
  <c r="H237"/>
  <c r="H238"/>
  <c r="H239"/>
  <c r="H240"/>
  <c r="H2"/>
  <c r="H3"/>
  <c r="H4"/>
  <c r="H5"/>
  <c r="H11"/>
  <c r="H12"/>
  <c r="H14"/>
  <c r="H15"/>
  <c r="H16"/>
  <c r="H17"/>
  <c r="H18"/>
  <c r="H19"/>
  <c r="H20"/>
  <c r="H21"/>
  <c r="H22"/>
  <c r="H23"/>
  <c r="H24"/>
  <c r="H25"/>
  <c r="H26"/>
  <c r="G7"/>
  <c r="G8"/>
  <c r="G9"/>
  <c r="G10"/>
  <c r="G13"/>
  <c r="G28"/>
  <c r="G29"/>
  <c r="G30"/>
  <c r="G35"/>
  <c r="G36"/>
  <c r="G37"/>
  <c r="G38"/>
  <c r="G39"/>
  <c r="G40"/>
  <c r="G41"/>
  <c r="G42"/>
  <c r="G43"/>
  <c r="G44"/>
  <c r="G45"/>
  <c r="G46"/>
  <c r="G47"/>
  <c r="G49"/>
  <c r="G50"/>
  <c r="G51"/>
  <c r="G57"/>
  <c r="G63"/>
  <c r="G64"/>
  <c r="G65"/>
  <c r="G66"/>
  <c r="G67"/>
  <c r="G68"/>
  <c r="G69"/>
  <c r="G70"/>
  <c r="G71"/>
  <c r="G72"/>
  <c r="G73"/>
  <c r="G76"/>
  <c r="G77"/>
  <c r="G78"/>
  <c r="G79"/>
  <c r="G80"/>
  <c r="G81"/>
  <c r="G82"/>
  <c r="G83"/>
  <c r="G84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7"/>
  <c r="G188"/>
  <c r="G189"/>
  <c r="G190"/>
  <c r="G191"/>
  <c r="G192"/>
  <c r="G193"/>
  <c r="G194"/>
  <c r="G195"/>
  <c r="G196"/>
  <c r="G197"/>
  <c r="G198"/>
  <c r="G199"/>
  <c r="G200"/>
  <c r="G205"/>
  <c r="G206"/>
  <c r="G207"/>
  <c r="G208"/>
  <c r="G209"/>
  <c r="G210"/>
  <c r="G211"/>
  <c r="G212"/>
  <c r="G213"/>
  <c r="G214"/>
  <c r="G215"/>
  <c r="G216"/>
  <c r="G217"/>
  <c r="G218"/>
  <c r="G225"/>
  <c r="G226"/>
  <c r="G227"/>
  <c r="G228"/>
  <c r="G234"/>
  <c r="G235"/>
  <c r="G236"/>
  <c r="G237"/>
  <c r="G238"/>
  <c r="G239"/>
  <c r="G240"/>
  <c r="G2"/>
  <c r="G3"/>
  <c r="G4"/>
  <c r="G5"/>
  <c r="G11"/>
  <c r="G12"/>
  <c r="G14"/>
  <c r="G15"/>
  <c r="G16"/>
  <c r="G17"/>
  <c r="G18"/>
  <c r="G19"/>
  <c r="G20"/>
  <c r="G21"/>
  <c r="G22"/>
  <c r="G23"/>
  <c r="G24"/>
  <c r="G25"/>
  <c r="G26"/>
  <c r="F28"/>
  <c r="F29"/>
  <c r="F30"/>
  <c r="F35"/>
  <c r="F36"/>
  <c r="F37"/>
  <c r="F38"/>
  <c r="F39"/>
  <c r="F40"/>
  <c r="F41"/>
  <c r="F42"/>
  <c r="F43"/>
  <c r="F44"/>
  <c r="F45"/>
  <c r="F46"/>
  <c r="F47"/>
  <c r="F49"/>
  <c r="F50"/>
  <c r="F51"/>
  <c r="F57"/>
  <c r="F63"/>
  <c r="F64"/>
  <c r="F65"/>
  <c r="F66"/>
  <c r="F67"/>
  <c r="F68"/>
  <c r="F69"/>
  <c r="F70"/>
  <c r="F71"/>
  <c r="F72"/>
  <c r="F73"/>
  <c r="F76"/>
  <c r="F77"/>
  <c r="F78"/>
  <c r="F79"/>
  <c r="F80"/>
  <c r="F81"/>
  <c r="F82"/>
  <c r="F83"/>
  <c r="F84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8"/>
  <c r="F199"/>
  <c r="F200"/>
  <c r="F205"/>
  <c r="F206"/>
  <c r="F207"/>
  <c r="F208"/>
  <c r="F209"/>
  <c r="F210"/>
  <c r="F211"/>
  <c r="F212"/>
  <c r="F213"/>
  <c r="F214"/>
  <c r="F215"/>
  <c r="F216"/>
  <c r="F217"/>
  <c r="F218"/>
  <c r="F225"/>
  <c r="F226"/>
  <c r="F227"/>
  <c r="F228"/>
  <c r="F231"/>
  <c r="F234"/>
  <c r="F235"/>
  <c r="F236"/>
  <c r="F237"/>
  <c r="F238"/>
  <c r="F239"/>
  <c r="F240"/>
  <c r="F2"/>
  <c r="G3" i="8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2"/>
  <c r="F3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2"/>
  <c r="F3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2"/>
  <c r="N3" i="19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"/>
  <c r="G23"/>
  <c r="F23" s="1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G62"/>
  <c r="F62" s="1"/>
  <c r="G63"/>
  <c r="F63" s="1"/>
  <c r="G64"/>
  <c r="F64" s="1"/>
  <c r="G65"/>
  <c r="F65" s="1"/>
  <c r="G66"/>
  <c r="F66" s="1"/>
  <c r="G67"/>
  <c r="F67" s="1"/>
  <c r="G68"/>
  <c r="F68" s="1"/>
  <c r="G69"/>
  <c r="F69" s="1"/>
  <c r="G70"/>
  <c r="F70" s="1"/>
  <c r="G71"/>
  <c r="F71" s="1"/>
  <c r="G72"/>
  <c r="F72" s="1"/>
  <c r="G73"/>
  <c r="F73" s="1"/>
  <c r="G74"/>
  <c r="F74" s="1"/>
  <c r="G75"/>
  <c r="F75" s="1"/>
  <c r="G76"/>
  <c r="F76" s="1"/>
  <c r="G77"/>
  <c r="F77" s="1"/>
  <c r="G78"/>
  <c r="F78" s="1"/>
  <c r="G79"/>
  <c r="F79" s="1"/>
  <c r="G80"/>
  <c r="F80" s="1"/>
  <c r="G81"/>
  <c r="F81" s="1"/>
  <c r="G82"/>
  <c r="F82" s="1"/>
  <c r="G83"/>
  <c r="F83" s="1"/>
  <c r="G84"/>
  <c r="F84" s="1"/>
  <c r="G85"/>
  <c r="F85" s="1"/>
  <c r="G86"/>
  <c r="F86" s="1"/>
  <c r="G87"/>
  <c r="F87" s="1"/>
  <c r="G88"/>
  <c r="F88" s="1"/>
  <c r="G89"/>
  <c r="F89" s="1"/>
  <c r="G90"/>
  <c r="F90" s="1"/>
  <c r="G91"/>
  <c r="F91" s="1"/>
  <c r="G92"/>
  <c r="F92" s="1"/>
  <c r="G93"/>
  <c r="F93" s="1"/>
  <c r="G94"/>
  <c r="F94" s="1"/>
  <c r="G95"/>
  <c r="F95" s="1"/>
  <c r="G96"/>
  <c r="F96" s="1"/>
  <c r="G97"/>
  <c r="F97" s="1"/>
  <c r="G98"/>
  <c r="F98" s="1"/>
  <c r="G99"/>
  <c r="F99" s="1"/>
  <c r="G100"/>
  <c r="F100" s="1"/>
  <c r="G101"/>
  <c r="F101" s="1"/>
  <c r="G102"/>
  <c r="F102" s="1"/>
  <c r="G103"/>
  <c r="F103" s="1"/>
  <c r="G104"/>
  <c r="F104" s="1"/>
  <c r="G105"/>
  <c r="F105" s="1"/>
  <c r="G106"/>
  <c r="F106" s="1"/>
  <c r="G107"/>
  <c r="F107" s="1"/>
  <c r="G108"/>
  <c r="F108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16"/>
  <c r="F116" s="1"/>
  <c r="G117"/>
  <c r="F117" s="1"/>
  <c r="G118"/>
  <c r="F118" s="1"/>
  <c r="G119"/>
  <c r="F119" s="1"/>
  <c r="G120"/>
  <c r="F120" s="1"/>
  <c r="G121"/>
  <c r="F121" s="1"/>
  <c r="G122"/>
  <c r="F122" s="1"/>
  <c r="G123"/>
  <c r="F123" s="1"/>
  <c r="G124"/>
  <c r="F124" s="1"/>
  <c r="G125"/>
  <c r="F125" s="1"/>
  <c r="G126"/>
  <c r="F126" s="1"/>
  <c r="G127"/>
  <c r="F127" s="1"/>
  <c r="G128"/>
  <c r="F128" s="1"/>
  <c r="G129"/>
  <c r="F129" s="1"/>
  <c r="G130"/>
  <c r="F130" s="1"/>
  <c r="G131"/>
  <c r="F131" s="1"/>
  <c r="G132"/>
  <c r="F132" s="1"/>
  <c r="G133"/>
  <c r="F133" s="1"/>
  <c r="G134"/>
  <c r="F134" s="1"/>
  <c r="G135"/>
  <c r="F135" s="1"/>
  <c r="G136"/>
  <c r="F136" s="1"/>
  <c r="G137"/>
  <c r="F137" s="1"/>
  <c r="G138"/>
  <c r="F138" s="1"/>
  <c r="G139"/>
  <c r="F139" s="1"/>
  <c r="G140"/>
  <c r="F140" s="1"/>
  <c r="G141"/>
  <c r="F141" s="1"/>
  <c r="G142"/>
  <c r="F142" s="1"/>
  <c r="G143"/>
  <c r="F143" s="1"/>
  <c r="G144"/>
  <c r="F144" s="1"/>
  <c r="G145"/>
  <c r="F145" s="1"/>
  <c r="G146"/>
  <c r="F146" s="1"/>
  <c r="G147"/>
  <c r="F147" s="1"/>
  <c r="G148"/>
  <c r="F148" s="1"/>
  <c r="G149"/>
  <c r="F149" s="1"/>
  <c r="G150"/>
  <c r="F150" s="1"/>
  <c r="G151"/>
  <c r="F151" s="1"/>
  <c r="G152"/>
  <c r="F152" s="1"/>
  <c r="G153"/>
  <c r="F153" s="1"/>
  <c r="G154"/>
  <c r="F154" s="1"/>
  <c r="G155"/>
  <c r="F155" s="1"/>
  <c r="G156"/>
  <c r="F156" s="1"/>
  <c r="G157"/>
  <c r="F157" s="1"/>
  <c r="G158"/>
  <c r="F158" s="1"/>
  <c r="G159"/>
  <c r="F159" s="1"/>
  <c r="G160"/>
  <c r="F160" s="1"/>
  <c r="G161"/>
  <c r="F161" s="1"/>
  <c r="G162"/>
  <c r="F162" s="1"/>
  <c r="G163"/>
  <c r="F163" s="1"/>
  <c r="G164"/>
  <c r="F164" s="1"/>
  <c r="G165"/>
  <c r="F165" s="1"/>
  <c r="G166"/>
  <c r="F166" s="1"/>
  <c r="G167"/>
  <c r="F167" s="1"/>
  <c r="G168"/>
  <c r="F168" s="1"/>
  <c r="G169"/>
  <c r="F169" s="1"/>
  <c r="G170"/>
  <c r="F170" s="1"/>
  <c r="G171"/>
  <c r="F171" s="1"/>
  <c r="G172"/>
  <c r="F172" s="1"/>
  <c r="G173"/>
  <c r="F173" s="1"/>
  <c r="G174"/>
  <c r="F174" s="1"/>
  <c r="G175"/>
  <c r="F175" s="1"/>
  <c r="G176"/>
  <c r="F176" s="1"/>
  <c r="G177"/>
  <c r="F177" s="1"/>
  <c r="G178"/>
  <c r="F178" s="1"/>
  <c r="G179"/>
  <c r="F179" s="1"/>
  <c r="G180"/>
  <c r="F180" s="1"/>
  <c r="G181"/>
  <c r="F181" s="1"/>
  <c r="G182"/>
  <c r="F182" s="1"/>
  <c r="G183"/>
  <c r="F183" s="1"/>
  <c r="G184"/>
  <c r="F184" s="1"/>
  <c r="G185"/>
  <c r="F185" s="1"/>
  <c r="G186"/>
  <c r="F186" s="1"/>
  <c r="G187"/>
  <c r="F187" s="1"/>
  <c r="G188"/>
  <c r="F188" s="1"/>
  <c r="G189"/>
  <c r="F189" s="1"/>
  <c r="G190"/>
  <c r="F190" s="1"/>
  <c r="G191"/>
  <c r="F191" s="1"/>
  <c r="G192"/>
  <c r="F192" s="1"/>
  <c r="G193"/>
  <c r="F193" s="1"/>
  <c r="G194"/>
  <c r="F194" s="1"/>
  <c r="G195"/>
  <c r="F195" s="1"/>
  <c r="G196"/>
  <c r="F196" s="1"/>
  <c r="G197"/>
  <c r="F197" s="1"/>
  <c r="G198"/>
  <c r="F198" s="1"/>
  <c r="G199"/>
  <c r="F199" s="1"/>
  <c r="G200"/>
  <c r="F200" s="1"/>
  <c r="G201"/>
  <c r="F201" s="1"/>
  <c r="G202"/>
  <c r="F202" s="1"/>
  <c r="G203"/>
  <c r="F203" s="1"/>
  <c r="G204"/>
  <c r="F204" s="1"/>
  <c r="G205"/>
  <c r="F205" s="1"/>
  <c r="G206"/>
  <c r="F206" s="1"/>
  <c r="G207"/>
  <c r="F207" s="1"/>
  <c r="G208"/>
  <c r="F208" s="1"/>
  <c r="G209"/>
  <c r="F209" s="1"/>
  <c r="G210"/>
  <c r="F210" s="1"/>
  <c r="G211"/>
  <c r="F211" s="1"/>
  <c r="G212"/>
  <c r="F212" s="1"/>
  <c r="G213"/>
  <c r="F213" s="1"/>
  <c r="G214"/>
  <c r="F214" s="1"/>
  <c r="G215"/>
  <c r="F215" s="1"/>
  <c r="G216"/>
  <c r="F216" s="1"/>
  <c r="G217"/>
  <c r="F217" s="1"/>
  <c r="G218"/>
  <c r="F218" s="1"/>
  <c r="G219"/>
  <c r="F219" s="1"/>
  <c r="G220"/>
  <c r="F220" s="1"/>
  <c r="G221"/>
  <c r="F221" s="1"/>
  <c r="G222"/>
  <c r="F222" s="1"/>
  <c r="G223"/>
  <c r="F223" s="1"/>
  <c r="G224"/>
  <c r="F224" s="1"/>
  <c r="G225"/>
  <c r="F225" s="1"/>
  <c r="G226"/>
  <c r="F226" s="1"/>
  <c r="G227"/>
  <c r="F227" s="1"/>
  <c r="G228"/>
  <c r="F228" s="1"/>
  <c r="G229"/>
  <c r="F229" s="1"/>
  <c r="G230"/>
  <c r="F230" s="1"/>
  <c r="G231"/>
  <c r="F231" s="1"/>
  <c r="G232"/>
  <c r="F232" s="1"/>
  <c r="G233"/>
  <c r="F233" s="1"/>
  <c r="G234"/>
  <c r="F234" s="1"/>
  <c r="G235"/>
  <c r="F235" s="1"/>
  <c r="G236"/>
  <c r="F236" s="1"/>
  <c r="G237"/>
  <c r="F237" s="1"/>
  <c r="G238"/>
  <c r="F238" s="1"/>
  <c r="G239"/>
  <c r="F239" s="1"/>
  <c r="G240"/>
  <c r="F240" s="1"/>
  <c r="G241"/>
  <c r="F241" s="1"/>
  <c r="G242"/>
  <c r="F242" s="1"/>
  <c r="G243"/>
  <c r="F243" s="1"/>
  <c r="G244"/>
  <c r="F244" s="1"/>
  <c r="G245"/>
  <c r="F245" s="1"/>
  <c r="G246"/>
  <c r="F246" s="1"/>
  <c r="G247"/>
  <c r="F247" s="1"/>
  <c r="G248"/>
  <c r="F248" s="1"/>
  <c r="G249"/>
  <c r="F249" s="1"/>
  <c r="G250"/>
  <c r="F250" s="1"/>
  <c r="G251"/>
  <c r="F251" s="1"/>
  <c r="G252"/>
  <c r="F252" s="1"/>
  <c r="G253"/>
  <c r="F253" s="1"/>
  <c r="G254"/>
  <c r="F254" s="1"/>
  <c r="G255"/>
  <c r="F255" s="1"/>
  <c r="G256"/>
  <c r="F256" s="1"/>
  <c r="G257"/>
  <c r="F257" s="1"/>
  <c r="G258"/>
  <c r="F258" s="1"/>
  <c r="G259"/>
  <c r="F259" s="1"/>
  <c r="G260"/>
  <c r="F260" s="1"/>
  <c r="G261"/>
  <c r="F261" s="1"/>
  <c r="G262"/>
  <c r="F262" s="1"/>
  <c r="G263"/>
  <c r="F263" s="1"/>
  <c r="G264"/>
  <c r="F264" s="1"/>
  <c r="G265"/>
  <c r="F265" s="1"/>
  <c r="G266"/>
  <c r="F266" s="1"/>
  <c r="G267"/>
  <c r="F267" s="1"/>
  <c r="G268"/>
  <c r="F268" s="1"/>
  <c r="G269"/>
  <c r="F269" s="1"/>
  <c r="G270"/>
  <c r="F270" s="1"/>
  <c r="G271"/>
  <c r="F271" s="1"/>
  <c r="G272"/>
  <c r="F272" s="1"/>
  <c r="G273"/>
  <c r="F273" s="1"/>
  <c r="G274"/>
  <c r="F274" s="1"/>
  <c r="G275"/>
  <c r="F275" s="1"/>
  <c r="G276"/>
  <c r="F276" s="1"/>
  <c r="G277"/>
  <c r="F277" s="1"/>
  <c r="G278"/>
  <c r="F278" s="1"/>
  <c r="G279"/>
  <c r="F279" s="1"/>
  <c r="G280"/>
  <c r="F280" s="1"/>
  <c r="G281"/>
  <c r="F281" s="1"/>
  <c r="G282"/>
  <c r="F282" s="1"/>
  <c r="G283"/>
  <c r="F283" s="1"/>
  <c r="G284"/>
  <c r="F284" s="1"/>
  <c r="G285"/>
  <c r="F285" s="1"/>
  <c r="G286"/>
  <c r="F286" s="1"/>
  <c r="G287"/>
  <c r="F287" s="1"/>
  <c r="G288"/>
  <c r="F288" s="1"/>
  <c r="G289"/>
  <c r="F289" s="1"/>
  <c r="G3"/>
  <c r="F3" s="1"/>
  <c r="G4"/>
  <c r="F4" s="1"/>
  <c r="G5"/>
  <c r="F5" s="1"/>
  <c r="G6"/>
  <c r="F6" s="1"/>
  <c r="G7"/>
  <c r="F7" s="1"/>
  <c r="G8"/>
  <c r="F8" s="1"/>
  <c r="G9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"/>
  <c r="F2" s="1"/>
  <c r="I24" i="18"/>
  <c r="I25"/>
  <c r="I13"/>
  <c r="I12"/>
  <c r="I11"/>
  <c r="I187"/>
  <c r="I188"/>
  <c r="I53"/>
  <c r="I54"/>
  <c r="I55"/>
  <c r="I65"/>
  <c r="I66"/>
  <c r="I67"/>
  <c r="I58"/>
  <c r="I57"/>
  <c r="I56"/>
  <c r="I50"/>
  <c r="I51"/>
  <c r="I52"/>
  <c r="I136"/>
  <c r="I137"/>
  <c r="I171"/>
  <c r="I172"/>
  <c r="I173"/>
  <c r="I170"/>
  <c r="I7"/>
  <c r="I4"/>
  <c r="I166"/>
  <c r="I165"/>
  <c r="I164"/>
  <c r="I167"/>
  <c r="I168"/>
  <c r="I169"/>
  <c r="I138"/>
  <c r="I127"/>
  <c r="I159"/>
  <c r="I160"/>
  <c r="I161"/>
  <c r="I140"/>
  <c r="I143"/>
  <c r="I96"/>
  <c r="I155"/>
  <c r="I154"/>
  <c r="I153"/>
  <c r="I156"/>
  <c r="I157"/>
  <c r="I158"/>
  <c r="I126"/>
  <c r="I125"/>
  <c r="I119"/>
  <c r="I120"/>
  <c r="I121"/>
  <c r="I75"/>
  <c r="I124"/>
  <c r="I74"/>
  <c r="I95"/>
  <c r="I123"/>
  <c r="I122"/>
  <c r="I116"/>
  <c r="I117"/>
  <c r="I118"/>
  <c r="I195"/>
  <c r="I196"/>
  <c r="I41"/>
  <c r="I42"/>
  <c r="I43"/>
  <c r="I44"/>
  <c r="I45"/>
  <c r="I46"/>
  <c r="I47"/>
  <c r="I48"/>
  <c r="I49"/>
  <c r="I40"/>
  <c r="I39"/>
  <c r="I38"/>
  <c r="I134"/>
  <c r="I135"/>
  <c r="I14"/>
  <c r="I15"/>
  <c r="I16"/>
  <c r="I8"/>
  <c r="I9"/>
  <c r="I10"/>
  <c r="I77"/>
  <c r="I3"/>
  <c r="I2"/>
  <c r="I5"/>
  <c r="I6"/>
  <c r="I76"/>
  <c r="I193"/>
  <c r="I194"/>
  <c r="I29"/>
  <c r="I30"/>
  <c r="I31"/>
  <c r="I35"/>
  <c r="I36"/>
  <c r="I37"/>
  <c r="I34"/>
  <c r="I33"/>
  <c r="I32"/>
  <c r="I26"/>
  <c r="I27"/>
  <c r="I28"/>
  <c r="I128"/>
  <c r="I129"/>
  <c r="I130"/>
  <c r="I131"/>
  <c r="I109"/>
  <c r="I110"/>
  <c r="I111"/>
  <c r="I112"/>
  <c r="I113"/>
  <c r="I114"/>
  <c r="I115"/>
  <c r="I108"/>
  <c r="I107"/>
  <c r="I106"/>
  <c r="I132"/>
  <c r="I133"/>
  <c r="I147"/>
  <c r="I148"/>
  <c r="I149"/>
  <c r="I88"/>
  <c r="I89"/>
  <c r="I90"/>
  <c r="I152"/>
  <c r="I151"/>
  <c r="I150"/>
  <c r="I144"/>
  <c r="I145"/>
  <c r="I146"/>
  <c r="I197"/>
  <c r="I192"/>
  <c r="I100"/>
  <c r="I101"/>
  <c r="I104"/>
  <c r="I139"/>
  <c r="I141"/>
  <c r="I142"/>
  <c r="I105"/>
  <c r="I103"/>
  <c r="I102"/>
  <c r="I97"/>
  <c r="I98"/>
  <c r="I99"/>
  <c r="I92"/>
  <c r="I93"/>
  <c r="I85"/>
  <c r="I86"/>
  <c r="I87"/>
  <c r="I84"/>
  <c r="I162"/>
  <c r="I163"/>
  <c r="I80"/>
  <c r="I79"/>
  <c r="I78"/>
  <c r="I81"/>
  <c r="I82"/>
  <c r="I83"/>
  <c r="I94"/>
  <c r="I91"/>
  <c r="I71"/>
  <c r="I72"/>
  <c r="I73"/>
  <c r="I68"/>
  <c r="I69"/>
  <c r="I70"/>
  <c r="I61"/>
  <c r="I60"/>
  <c r="I59"/>
  <c r="I62"/>
  <c r="I63"/>
  <c r="I64"/>
  <c r="I184"/>
  <c r="I177"/>
  <c r="I178"/>
  <c r="I179"/>
  <c r="I189"/>
  <c r="I190"/>
  <c r="I191"/>
  <c r="I182"/>
  <c r="I181"/>
  <c r="I180"/>
  <c r="I174"/>
  <c r="I175"/>
  <c r="I176"/>
  <c r="I183"/>
  <c r="I186"/>
  <c r="I17"/>
  <c r="I18"/>
  <c r="I19"/>
  <c r="I20"/>
  <c r="I21"/>
  <c r="I22"/>
  <c r="I23"/>
  <c r="I185"/>
  <c r="H23"/>
  <c r="H24"/>
  <c r="H25"/>
  <c r="H13"/>
  <c r="H12"/>
  <c r="H11"/>
  <c r="H187"/>
  <c r="H188"/>
  <c r="H53"/>
  <c r="H54"/>
  <c r="H55"/>
  <c r="H65"/>
  <c r="H66"/>
  <c r="H67"/>
  <c r="H58"/>
  <c r="H57"/>
  <c r="H56"/>
  <c r="H50"/>
  <c r="H51"/>
  <c r="H52"/>
  <c r="H136"/>
  <c r="H137"/>
  <c r="H171"/>
  <c r="H172"/>
  <c r="H173"/>
  <c r="H170"/>
  <c r="H7"/>
  <c r="H4"/>
  <c r="H166"/>
  <c r="H165"/>
  <c r="H164"/>
  <c r="H167"/>
  <c r="H168"/>
  <c r="H169"/>
  <c r="H138"/>
  <c r="H127"/>
  <c r="H159"/>
  <c r="H160"/>
  <c r="H161"/>
  <c r="H140"/>
  <c r="H143"/>
  <c r="H96"/>
  <c r="H155"/>
  <c r="H154"/>
  <c r="H153"/>
  <c r="H156"/>
  <c r="H157"/>
  <c r="H158"/>
  <c r="H126"/>
  <c r="H125"/>
  <c r="H119"/>
  <c r="H120"/>
  <c r="H121"/>
  <c r="H75"/>
  <c r="H124"/>
  <c r="H74"/>
  <c r="H95"/>
  <c r="H123"/>
  <c r="H122"/>
  <c r="H116"/>
  <c r="H117"/>
  <c r="H118"/>
  <c r="H195"/>
  <c r="H196"/>
  <c r="H41"/>
  <c r="H42"/>
  <c r="H43"/>
  <c r="H44"/>
  <c r="H45"/>
  <c r="H46"/>
  <c r="H47"/>
  <c r="H48"/>
  <c r="H49"/>
  <c r="H40"/>
  <c r="H39"/>
  <c r="H38"/>
  <c r="H134"/>
  <c r="H135"/>
  <c r="H14"/>
  <c r="H15"/>
  <c r="H16"/>
  <c r="H8"/>
  <c r="H9"/>
  <c r="H10"/>
  <c r="H77"/>
  <c r="H3"/>
  <c r="H2"/>
  <c r="H5"/>
  <c r="H6"/>
  <c r="H76"/>
  <c r="H193"/>
  <c r="H194"/>
  <c r="H29"/>
  <c r="H30"/>
  <c r="H31"/>
  <c r="H35"/>
  <c r="H36"/>
  <c r="H37"/>
  <c r="H34"/>
  <c r="H33"/>
  <c r="H32"/>
  <c r="H26"/>
  <c r="H27"/>
  <c r="H28"/>
  <c r="H128"/>
  <c r="H129"/>
  <c r="H130"/>
  <c r="H131"/>
  <c r="H109"/>
  <c r="H110"/>
  <c r="H111"/>
  <c r="H112"/>
  <c r="H113"/>
  <c r="H114"/>
  <c r="H115"/>
  <c r="H108"/>
  <c r="H107"/>
  <c r="H106"/>
  <c r="H132"/>
  <c r="H133"/>
  <c r="H147"/>
  <c r="H148"/>
  <c r="H149"/>
  <c r="H88"/>
  <c r="H89"/>
  <c r="H90"/>
  <c r="H152"/>
  <c r="H151"/>
  <c r="H150"/>
  <c r="H144"/>
  <c r="H145"/>
  <c r="H146"/>
  <c r="H197"/>
  <c r="H192"/>
  <c r="H100"/>
  <c r="H101"/>
  <c r="H104"/>
  <c r="H139"/>
  <c r="H141"/>
  <c r="H142"/>
  <c r="H105"/>
  <c r="H103"/>
  <c r="H102"/>
  <c r="H97"/>
  <c r="H98"/>
  <c r="H99"/>
  <c r="H92"/>
  <c r="H93"/>
  <c r="H85"/>
  <c r="H86"/>
  <c r="H87"/>
  <c r="H84"/>
  <c r="H162"/>
  <c r="H163"/>
  <c r="H80"/>
  <c r="H79"/>
  <c r="H78"/>
  <c r="H81"/>
  <c r="H82"/>
  <c r="H83"/>
  <c r="H94"/>
  <c r="H91"/>
  <c r="H71"/>
  <c r="H72"/>
  <c r="H73"/>
  <c r="H68"/>
  <c r="H69"/>
  <c r="H70"/>
  <c r="H61"/>
  <c r="H60"/>
  <c r="H59"/>
  <c r="H62"/>
  <c r="H63"/>
  <c r="H64"/>
  <c r="H184"/>
  <c r="H177"/>
  <c r="H178"/>
  <c r="H179"/>
  <c r="H189"/>
  <c r="H190"/>
  <c r="H191"/>
  <c r="H182"/>
  <c r="H181"/>
  <c r="H180"/>
  <c r="H174"/>
  <c r="H175"/>
  <c r="H176"/>
  <c r="H183"/>
  <c r="H186"/>
  <c r="H17"/>
  <c r="H18"/>
  <c r="H19"/>
  <c r="H20"/>
  <c r="H21"/>
  <c r="H22"/>
  <c r="H185"/>
  <c r="G20"/>
  <c r="F20" s="1"/>
  <c r="G21"/>
  <c r="F21" s="1"/>
  <c r="G22"/>
  <c r="F22" s="1"/>
  <c r="G23"/>
  <c r="F23" s="1"/>
  <c r="G24"/>
  <c r="F24" s="1"/>
  <c r="G25"/>
  <c r="F25" s="1"/>
  <c r="G13"/>
  <c r="F13" s="1"/>
  <c r="G12"/>
  <c r="F12" s="1"/>
  <c r="G11"/>
  <c r="F11" s="1"/>
  <c r="G187"/>
  <c r="F187" s="1"/>
  <c r="G188"/>
  <c r="F188" s="1"/>
  <c r="G53"/>
  <c r="F53" s="1"/>
  <c r="G54"/>
  <c r="F54" s="1"/>
  <c r="G55"/>
  <c r="F55" s="1"/>
  <c r="G65"/>
  <c r="F65" s="1"/>
  <c r="G66"/>
  <c r="F66" s="1"/>
  <c r="G67"/>
  <c r="F67" s="1"/>
  <c r="G58"/>
  <c r="F58" s="1"/>
  <c r="G57"/>
  <c r="F57" s="1"/>
  <c r="G56"/>
  <c r="F56" s="1"/>
  <c r="G50"/>
  <c r="F50" s="1"/>
  <c r="G51"/>
  <c r="F51" s="1"/>
  <c r="G52"/>
  <c r="F52" s="1"/>
  <c r="G136"/>
  <c r="F136" s="1"/>
  <c r="G137"/>
  <c r="F137" s="1"/>
  <c r="G171"/>
  <c r="F171" s="1"/>
  <c r="G172"/>
  <c r="F172" s="1"/>
  <c r="G173"/>
  <c r="F173" s="1"/>
  <c r="G170"/>
  <c r="F170" s="1"/>
  <c r="G7"/>
  <c r="F7" s="1"/>
  <c r="G4"/>
  <c r="F4" s="1"/>
  <c r="G166"/>
  <c r="F166" s="1"/>
  <c r="G165"/>
  <c r="F165" s="1"/>
  <c r="G164"/>
  <c r="F164" s="1"/>
  <c r="G167"/>
  <c r="F167" s="1"/>
  <c r="G168"/>
  <c r="F168" s="1"/>
  <c r="G169"/>
  <c r="F169" s="1"/>
  <c r="G138"/>
  <c r="F138" s="1"/>
  <c r="G127"/>
  <c r="F127" s="1"/>
  <c r="G159"/>
  <c r="F159" s="1"/>
  <c r="G160"/>
  <c r="F160" s="1"/>
  <c r="G161"/>
  <c r="F161" s="1"/>
  <c r="G140"/>
  <c r="F140" s="1"/>
  <c r="G143"/>
  <c r="F143" s="1"/>
  <c r="G96"/>
  <c r="F96" s="1"/>
  <c r="G155"/>
  <c r="F155" s="1"/>
  <c r="G154"/>
  <c r="F154" s="1"/>
  <c r="G153"/>
  <c r="F153" s="1"/>
  <c r="G156"/>
  <c r="F156" s="1"/>
  <c r="G157"/>
  <c r="F157" s="1"/>
  <c r="G158"/>
  <c r="F158" s="1"/>
  <c r="G126"/>
  <c r="F126" s="1"/>
  <c r="G125"/>
  <c r="F125" s="1"/>
  <c r="G119"/>
  <c r="F119" s="1"/>
  <c r="G120"/>
  <c r="F120" s="1"/>
  <c r="G121"/>
  <c r="F121" s="1"/>
  <c r="G75"/>
  <c r="F75" s="1"/>
  <c r="G124"/>
  <c r="F124" s="1"/>
  <c r="G74"/>
  <c r="F74" s="1"/>
  <c r="G95"/>
  <c r="F95" s="1"/>
  <c r="G123"/>
  <c r="F123" s="1"/>
  <c r="G122"/>
  <c r="F122" s="1"/>
  <c r="G116"/>
  <c r="F116" s="1"/>
  <c r="G117"/>
  <c r="F117" s="1"/>
  <c r="G118"/>
  <c r="F118" s="1"/>
  <c r="G195"/>
  <c r="F195" s="1"/>
  <c r="G196"/>
  <c r="F196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40"/>
  <c r="F40" s="1"/>
  <c r="G39"/>
  <c r="F39" s="1"/>
  <c r="G38"/>
  <c r="F38" s="1"/>
  <c r="G134"/>
  <c r="F134" s="1"/>
  <c r="G135"/>
  <c r="F135" s="1"/>
  <c r="G14"/>
  <c r="F14" s="1"/>
  <c r="G15"/>
  <c r="F15" s="1"/>
  <c r="G16"/>
  <c r="F16" s="1"/>
  <c r="G8"/>
  <c r="F8" s="1"/>
  <c r="G9"/>
  <c r="F9" s="1"/>
  <c r="G10"/>
  <c r="F10" s="1"/>
  <c r="G77"/>
  <c r="F77" s="1"/>
  <c r="G3"/>
  <c r="F3" s="1"/>
  <c r="G2"/>
  <c r="F2" s="1"/>
  <c r="G5"/>
  <c r="F5" s="1"/>
  <c r="G6"/>
  <c r="F6" s="1"/>
  <c r="G76"/>
  <c r="F76" s="1"/>
  <c r="G193"/>
  <c r="F193" s="1"/>
  <c r="G194"/>
  <c r="F194" s="1"/>
  <c r="G29"/>
  <c r="F29" s="1"/>
  <c r="G30"/>
  <c r="F30" s="1"/>
  <c r="G31"/>
  <c r="F31" s="1"/>
  <c r="G35"/>
  <c r="F35" s="1"/>
  <c r="G36"/>
  <c r="F36" s="1"/>
  <c r="G37"/>
  <c r="F37" s="1"/>
  <c r="G34"/>
  <c r="F34" s="1"/>
  <c r="G33"/>
  <c r="F33" s="1"/>
  <c r="G32"/>
  <c r="F32" s="1"/>
  <c r="G26"/>
  <c r="F26" s="1"/>
  <c r="G27"/>
  <c r="F27" s="1"/>
  <c r="G28"/>
  <c r="F28" s="1"/>
  <c r="G128"/>
  <c r="F128" s="1"/>
  <c r="G129"/>
  <c r="F129" s="1"/>
  <c r="G130"/>
  <c r="F130" s="1"/>
  <c r="G131"/>
  <c r="F131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08"/>
  <c r="F108" s="1"/>
  <c r="G107"/>
  <c r="F107" s="1"/>
  <c r="G106"/>
  <c r="F106" s="1"/>
  <c r="G132"/>
  <c r="F132" s="1"/>
  <c r="G133"/>
  <c r="F133" s="1"/>
  <c r="G147"/>
  <c r="F147" s="1"/>
  <c r="G148"/>
  <c r="F148" s="1"/>
  <c r="G149"/>
  <c r="F149" s="1"/>
  <c r="G88"/>
  <c r="F88" s="1"/>
  <c r="G89"/>
  <c r="F89" s="1"/>
  <c r="G90"/>
  <c r="F90" s="1"/>
  <c r="G152"/>
  <c r="F152" s="1"/>
  <c r="G151"/>
  <c r="F151" s="1"/>
  <c r="G150"/>
  <c r="F150" s="1"/>
  <c r="G144"/>
  <c r="F144" s="1"/>
  <c r="G145"/>
  <c r="F145" s="1"/>
  <c r="G146"/>
  <c r="F146" s="1"/>
  <c r="G197"/>
  <c r="F197" s="1"/>
  <c r="G192"/>
  <c r="F192" s="1"/>
  <c r="G100"/>
  <c r="F100" s="1"/>
  <c r="G101"/>
  <c r="F101" s="1"/>
  <c r="G104"/>
  <c r="F104" s="1"/>
  <c r="G139"/>
  <c r="F139" s="1"/>
  <c r="G141"/>
  <c r="F141" s="1"/>
  <c r="G142"/>
  <c r="F142" s="1"/>
  <c r="G105"/>
  <c r="F105" s="1"/>
  <c r="G103"/>
  <c r="F103" s="1"/>
  <c r="G102"/>
  <c r="F102" s="1"/>
  <c r="G97"/>
  <c r="F97" s="1"/>
  <c r="G98"/>
  <c r="F98" s="1"/>
  <c r="G99"/>
  <c r="F99" s="1"/>
  <c r="G92"/>
  <c r="F92" s="1"/>
  <c r="G93"/>
  <c r="F93" s="1"/>
  <c r="G85"/>
  <c r="F85" s="1"/>
  <c r="G86"/>
  <c r="F86" s="1"/>
  <c r="G87"/>
  <c r="F87" s="1"/>
  <c r="G84"/>
  <c r="F84" s="1"/>
  <c r="G162"/>
  <c r="F162" s="1"/>
  <c r="G163"/>
  <c r="F163" s="1"/>
  <c r="G80"/>
  <c r="F80" s="1"/>
  <c r="G79"/>
  <c r="F79" s="1"/>
  <c r="G78"/>
  <c r="F78" s="1"/>
  <c r="G81"/>
  <c r="F81" s="1"/>
  <c r="G82"/>
  <c r="F82" s="1"/>
  <c r="G83"/>
  <c r="F83" s="1"/>
  <c r="G94"/>
  <c r="F94" s="1"/>
  <c r="G91"/>
  <c r="F91" s="1"/>
  <c r="G71"/>
  <c r="F71" s="1"/>
  <c r="G72"/>
  <c r="F72" s="1"/>
  <c r="G73"/>
  <c r="F73" s="1"/>
  <c r="G68"/>
  <c r="F68" s="1"/>
  <c r="G69"/>
  <c r="F69" s="1"/>
  <c r="G70"/>
  <c r="F70" s="1"/>
  <c r="G61"/>
  <c r="F61" s="1"/>
  <c r="G60"/>
  <c r="F60" s="1"/>
  <c r="G59"/>
  <c r="F59" s="1"/>
  <c r="G62"/>
  <c r="F62" s="1"/>
  <c r="G63"/>
  <c r="F63" s="1"/>
  <c r="G64"/>
  <c r="F64" s="1"/>
  <c r="G184"/>
  <c r="F184" s="1"/>
  <c r="G177"/>
  <c r="F177" s="1"/>
  <c r="G178"/>
  <c r="F178" s="1"/>
  <c r="G179"/>
  <c r="F179" s="1"/>
  <c r="G189"/>
  <c r="F189" s="1"/>
  <c r="G190"/>
  <c r="F190" s="1"/>
  <c r="G191"/>
  <c r="F191" s="1"/>
  <c r="G182"/>
  <c r="F182" s="1"/>
  <c r="G181"/>
  <c r="F181" s="1"/>
  <c r="G180"/>
  <c r="F180" s="1"/>
  <c r="G174"/>
  <c r="F174" s="1"/>
  <c r="G175"/>
  <c r="F175" s="1"/>
  <c r="G176"/>
  <c r="F176" s="1"/>
  <c r="G183"/>
  <c r="F183" s="1"/>
  <c r="G186"/>
  <c r="F186" s="1"/>
  <c r="G17"/>
  <c r="F17" s="1"/>
  <c r="G18"/>
  <c r="F18" s="1"/>
  <c r="G19"/>
  <c r="F19" s="1"/>
  <c r="G185"/>
  <c r="F185" s="1"/>
  <c r="I25" i="17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"/>
  <c r="G23"/>
  <c r="F23" s="1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G62"/>
  <c r="F62" s="1"/>
  <c r="G63"/>
  <c r="F63" s="1"/>
  <c r="G64"/>
  <c r="F64" s="1"/>
  <c r="G65"/>
  <c r="F65" s="1"/>
  <c r="G66"/>
  <c r="F66" s="1"/>
  <c r="G67"/>
  <c r="F67" s="1"/>
  <c r="G68"/>
  <c r="F68" s="1"/>
  <c r="G69"/>
  <c r="F69" s="1"/>
  <c r="G70"/>
  <c r="F70" s="1"/>
  <c r="G71"/>
  <c r="F71" s="1"/>
  <c r="G72"/>
  <c r="F72" s="1"/>
  <c r="G73"/>
  <c r="F73" s="1"/>
  <c r="G74"/>
  <c r="F74" s="1"/>
  <c r="G75"/>
  <c r="F75" s="1"/>
  <c r="G76"/>
  <c r="F76" s="1"/>
  <c r="G77"/>
  <c r="F77" s="1"/>
  <c r="G78"/>
  <c r="F78" s="1"/>
  <c r="G79"/>
  <c r="F79" s="1"/>
  <c r="G80"/>
  <c r="F80" s="1"/>
  <c r="G81"/>
  <c r="F81" s="1"/>
  <c r="G82"/>
  <c r="F82" s="1"/>
  <c r="G83"/>
  <c r="F83" s="1"/>
  <c r="G84"/>
  <c r="F84" s="1"/>
  <c r="G85"/>
  <c r="F85" s="1"/>
  <c r="G86"/>
  <c r="F86" s="1"/>
  <c r="G87"/>
  <c r="F87" s="1"/>
  <c r="G88"/>
  <c r="F88" s="1"/>
  <c r="G89"/>
  <c r="F89" s="1"/>
  <c r="G90"/>
  <c r="F90" s="1"/>
  <c r="G91"/>
  <c r="F91" s="1"/>
  <c r="G92"/>
  <c r="F92" s="1"/>
  <c r="G93"/>
  <c r="F93" s="1"/>
  <c r="G94"/>
  <c r="F94" s="1"/>
  <c r="G95"/>
  <c r="F95" s="1"/>
  <c r="G96"/>
  <c r="F96" s="1"/>
  <c r="G97"/>
  <c r="F97" s="1"/>
  <c r="G98"/>
  <c r="F98" s="1"/>
  <c r="G99"/>
  <c r="F99" s="1"/>
  <c r="G100"/>
  <c r="F100" s="1"/>
  <c r="G101"/>
  <c r="F101" s="1"/>
  <c r="G102"/>
  <c r="F102" s="1"/>
  <c r="G103"/>
  <c r="F103" s="1"/>
  <c r="G104"/>
  <c r="F104" s="1"/>
  <c r="G105"/>
  <c r="F105" s="1"/>
  <c r="G106"/>
  <c r="F106" s="1"/>
  <c r="G107"/>
  <c r="F107" s="1"/>
  <c r="G108"/>
  <c r="F108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16"/>
  <c r="F116" s="1"/>
  <c r="G117"/>
  <c r="F117" s="1"/>
  <c r="G118"/>
  <c r="F118" s="1"/>
  <c r="G119"/>
  <c r="F119" s="1"/>
  <c r="G120"/>
  <c r="F120" s="1"/>
  <c r="G121"/>
  <c r="F121" s="1"/>
  <c r="G122"/>
  <c r="F122" s="1"/>
  <c r="G123"/>
  <c r="F123" s="1"/>
  <c r="G124"/>
  <c r="F124" s="1"/>
  <c r="G125"/>
  <c r="F125" s="1"/>
  <c r="G126"/>
  <c r="F126" s="1"/>
  <c r="G127"/>
  <c r="F127" s="1"/>
  <c r="G128"/>
  <c r="F128" s="1"/>
  <c r="G129"/>
  <c r="F129" s="1"/>
  <c r="G130"/>
  <c r="F130" s="1"/>
  <c r="G131"/>
  <c r="F131" s="1"/>
  <c r="G132"/>
  <c r="F132" s="1"/>
  <c r="G133"/>
  <c r="F133" s="1"/>
  <c r="G134"/>
  <c r="F134" s="1"/>
  <c r="G135"/>
  <c r="F135" s="1"/>
  <c r="G136"/>
  <c r="F136" s="1"/>
  <c r="G137"/>
  <c r="F137" s="1"/>
  <c r="G138"/>
  <c r="F138" s="1"/>
  <c r="G139"/>
  <c r="F139" s="1"/>
  <c r="G140"/>
  <c r="F140" s="1"/>
  <c r="G141"/>
  <c r="F141" s="1"/>
  <c r="G142"/>
  <c r="F142" s="1"/>
  <c r="G143"/>
  <c r="F143" s="1"/>
  <c r="G144"/>
  <c r="F144" s="1"/>
  <c r="G145"/>
  <c r="F145" s="1"/>
  <c r="G146"/>
  <c r="F146" s="1"/>
  <c r="G147"/>
  <c r="F147" s="1"/>
  <c r="G148"/>
  <c r="F148" s="1"/>
  <c r="G149"/>
  <c r="F149" s="1"/>
  <c r="G150"/>
  <c r="F150" s="1"/>
  <c r="G151"/>
  <c r="F151" s="1"/>
  <c r="G152"/>
  <c r="F152" s="1"/>
  <c r="G153"/>
  <c r="F153" s="1"/>
  <c r="G154"/>
  <c r="F154" s="1"/>
  <c r="G155"/>
  <c r="F155" s="1"/>
  <c r="G156"/>
  <c r="F156" s="1"/>
  <c r="G157"/>
  <c r="F157" s="1"/>
  <c r="G158"/>
  <c r="F158" s="1"/>
  <c r="G159"/>
  <c r="F159" s="1"/>
  <c r="G160"/>
  <c r="F160" s="1"/>
  <c r="G161"/>
  <c r="F161" s="1"/>
  <c r="G162"/>
  <c r="F162" s="1"/>
  <c r="G163"/>
  <c r="F163" s="1"/>
  <c r="G164"/>
  <c r="F164" s="1"/>
  <c r="G165"/>
  <c r="F165" s="1"/>
  <c r="G166"/>
  <c r="F166" s="1"/>
  <c r="G167"/>
  <c r="F167" s="1"/>
  <c r="G168"/>
  <c r="F168" s="1"/>
  <c r="G169"/>
  <c r="F169" s="1"/>
  <c r="G170"/>
  <c r="F170" s="1"/>
  <c r="G171"/>
  <c r="F171" s="1"/>
  <c r="G172"/>
  <c r="F172" s="1"/>
  <c r="G173"/>
  <c r="F173" s="1"/>
  <c r="G174"/>
  <c r="F174" s="1"/>
  <c r="G175"/>
  <c r="F175" s="1"/>
  <c r="G176"/>
  <c r="F176" s="1"/>
  <c r="G177"/>
  <c r="F177" s="1"/>
  <c r="G178"/>
  <c r="F178" s="1"/>
  <c r="G179"/>
  <c r="F179" s="1"/>
  <c r="G180"/>
  <c r="F180" s="1"/>
  <c r="G181"/>
  <c r="F181" s="1"/>
  <c r="G182"/>
  <c r="F182" s="1"/>
  <c r="G183"/>
  <c r="F183" s="1"/>
  <c r="G184"/>
  <c r="F184" s="1"/>
  <c r="G185"/>
  <c r="F185" s="1"/>
  <c r="G186"/>
  <c r="F186" s="1"/>
  <c r="G187"/>
  <c r="F187" s="1"/>
  <c r="G188"/>
  <c r="F188" s="1"/>
  <c r="G189"/>
  <c r="F189" s="1"/>
  <c r="G190"/>
  <c r="F190" s="1"/>
  <c r="G191"/>
  <c r="F191" s="1"/>
  <c r="G192"/>
  <c r="F192" s="1"/>
  <c r="G193"/>
  <c r="F193" s="1"/>
  <c r="G194"/>
  <c r="F194" s="1"/>
  <c r="G195"/>
  <c r="F195" s="1"/>
  <c r="G196"/>
  <c r="F196" s="1"/>
  <c r="G197"/>
  <c r="F197" s="1"/>
  <c r="G198"/>
  <c r="F198" s="1"/>
  <c r="G199"/>
  <c r="F199" s="1"/>
  <c r="G200"/>
  <c r="F200" s="1"/>
  <c r="G201"/>
  <c r="F201" s="1"/>
  <c r="G202"/>
  <c r="F202" s="1"/>
  <c r="G203"/>
  <c r="F203" s="1"/>
  <c r="G204"/>
  <c r="F204" s="1"/>
  <c r="G205"/>
  <c r="F205" s="1"/>
  <c r="G206"/>
  <c r="F206" s="1"/>
  <c r="G207"/>
  <c r="F207" s="1"/>
  <c r="G208"/>
  <c r="F208" s="1"/>
  <c r="G209"/>
  <c r="F209" s="1"/>
  <c r="G210"/>
  <c r="F210" s="1"/>
  <c r="G211"/>
  <c r="F211" s="1"/>
  <c r="G212"/>
  <c r="F212" s="1"/>
  <c r="G213"/>
  <c r="F213" s="1"/>
  <c r="G214"/>
  <c r="F214" s="1"/>
  <c r="G215"/>
  <c r="F215" s="1"/>
  <c r="G216"/>
  <c r="F216" s="1"/>
  <c r="G217"/>
  <c r="F217" s="1"/>
  <c r="G218"/>
  <c r="F218" s="1"/>
  <c r="G219"/>
  <c r="F219" s="1"/>
  <c r="G220"/>
  <c r="F220" s="1"/>
  <c r="G221"/>
  <c r="F221" s="1"/>
  <c r="G222"/>
  <c r="F222" s="1"/>
  <c r="G223"/>
  <c r="F223" s="1"/>
  <c r="G224"/>
  <c r="F224" s="1"/>
  <c r="G225"/>
  <c r="F225" s="1"/>
  <c r="G226"/>
  <c r="F226" s="1"/>
  <c r="G227"/>
  <c r="F227" s="1"/>
  <c r="G228"/>
  <c r="F228" s="1"/>
  <c r="G229"/>
  <c r="F229" s="1"/>
  <c r="G230"/>
  <c r="F230" s="1"/>
  <c r="G231"/>
  <c r="F231" s="1"/>
  <c r="G232"/>
  <c r="F232" s="1"/>
  <c r="G233"/>
  <c r="F233" s="1"/>
  <c r="G234"/>
  <c r="F234" s="1"/>
  <c r="G235"/>
  <c r="F235" s="1"/>
  <c r="G236"/>
  <c r="F236" s="1"/>
  <c r="G237"/>
  <c r="F237" s="1"/>
  <c r="G238"/>
  <c r="F238" s="1"/>
  <c r="G239"/>
  <c r="F239" s="1"/>
  <c r="G240"/>
  <c r="F240" s="1"/>
  <c r="G241"/>
  <c r="F241" s="1"/>
  <c r="G242"/>
  <c r="F242" s="1"/>
  <c r="G243"/>
  <c r="F243" s="1"/>
  <c r="G244"/>
  <c r="F244" s="1"/>
  <c r="G245"/>
  <c r="F245" s="1"/>
  <c r="G246"/>
  <c r="F246" s="1"/>
  <c r="G247"/>
  <c r="F247" s="1"/>
  <c r="G248"/>
  <c r="F248" s="1"/>
  <c r="G249"/>
  <c r="F249" s="1"/>
  <c r="G250"/>
  <c r="F250" s="1"/>
  <c r="G251"/>
  <c r="F251" s="1"/>
  <c r="G252"/>
  <c r="F252" s="1"/>
  <c r="G253"/>
  <c r="F253" s="1"/>
  <c r="G254"/>
  <c r="F254" s="1"/>
  <c r="G255"/>
  <c r="F255" s="1"/>
  <c r="G256"/>
  <c r="F256" s="1"/>
  <c r="G257"/>
  <c r="F257" s="1"/>
  <c r="G258"/>
  <c r="F258" s="1"/>
  <c r="G259"/>
  <c r="F259" s="1"/>
  <c r="G260"/>
  <c r="F260" s="1"/>
  <c r="G261"/>
  <c r="F261" s="1"/>
  <c r="G262"/>
  <c r="F262" s="1"/>
  <c r="G263"/>
  <c r="F263" s="1"/>
  <c r="G264"/>
  <c r="F264" s="1"/>
  <c r="G265"/>
  <c r="F265" s="1"/>
  <c r="G266"/>
  <c r="F266" s="1"/>
  <c r="G267"/>
  <c r="F267" s="1"/>
  <c r="G268"/>
  <c r="F268" s="1"/>
  <c r="G269"/>
  <c r="F269" s="1"/>
  <c r="G270"/>
  <c r="F270" s="1"/>
  <c r="G271"/>
  <c r="F271" s="1"/>
  <c r="G272"/>
  <c r="F272" s="1"/>
  <c r="G273"/>
  <c r="F273" s="1"/>
  <c r="G274"/>
  <c r="F274" s="1"/>
  <c r="G275"/>
  <c r="F275" s="1"/>
  <c r="G276"/>
  <c r="F276" s="1"/>
  <c r="G277"/>
  <c r="F277" s="1"/>
  <c r="G278"/>
  <c r="F278" s="1"/>
  <c r="G279"/>
  <c r="F279" s="1"/>
  <c r="G280"/>
  <c r="F280" s="1"/>
  <c r="G281"/>
  <c r="F281" s="1"/>
  <c r="G282"/>
  <c r="F282" s="1"/>
  <c r="G283"/>
  <c r="F283" s="1"/>
  <c r="G284"/>
  <c r="F284" s="1"/>
  <c r="G285"/>
  <c r="F285" s="1"/>
  <c r="G286"/>
  <c r="F286" s="1"/>
  <c r="G287"/>
  <c r="F287" s="1"/>
  <c r="G288"/>
  <c r="F288" s="1"/>
  <c r="G289"/>
  <c r="F289" s="1"/>
  <c r="G3"/>
  <c r="F3" s="1"/>
  <c r="G4"/>
  <c r="F4" s="1"/>
  <c r="G5"/>
  <c r="F5" s="1"/>
  <c r="G6"/>
  <c r="F6" s="1"/>
  <c r="G7"/>
  <c r="F7" s="1"/>
  <c r="G8"/>
  <c r="F8" s="1"/>
  <c r="G9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"/>
  <c r="F2" s="1"/>
  <c r="I25" i="16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G62"/>
  <c r="F62" s="1"/>
  <c r="G63"/>
  <c r="F63" s="1"/>
  <c r="G64"/>
  <c r="F64" s="1"/>
  <c r="G65"/>
  <c r="F65" s="1"/>
  <c r="G66"/>
  <c r="F66" s="1"/>
  <c r="G67"/>
  <c r="F67" s="1"/>
  <c r="G68"/>
  <c r="F68" s="1"/>
  <c r="G69"/>
  <c r="F69" s="1"/>
  <c r="G70"/>
  <c r="F70" s="1"/>
  <c r="G71"/>
  <c r="F71" s="1"/>
  <c r="G72"/>
  <c r="F72" s="1"/>
  <c r="G73"/>
  <c r="F73" s="1"/>
  <c r="G74"/>
  <c r="F74" s="1"/>
  <c r="G75"/>
  <c r="F75" s="1"/>
  <c r="G76"/>
  <c r="F76" s="1"/>
  <c r="G77"/>
  <c r="F77" s="1"/>
  <c r="G78"/>
  <c r="F78" s="1"/>
  <c r="G79"/>
  <c r="F79" s="1"/>
  <c r="G80"/>
  <c r="F80" s="1"/>
  <c r="G81"/>
  <c r="F81" s="1"/>
  <c r="G82"/>
  <c r="F82" s="1"/>
  <c r="G83"/>
  <c r="F83" s="1"/>
  <c r="G84"/>
  <c r="F84" s="1"/>
  <c r="G85"/>
  <c r="F85" s="1"/>
  <c r="G86"/>
  <c r="F86" s="1"/>
  <c r="G87"/>
  <c r="F87" s="1"/>
  <c r="G88"/>
  <c r="F88" s="1"/>
  <c r="G89"/>
  <c r="F89" s="1"/>
  <c r="G90"/>
  <c r="F90" s="1"/>
  <c r="G91"/>
  <c r="F91" s="1"/>
  <c r="G92"/>
  <c r="F92" s="1"/>
  <c r="G93"/>
  <c r="F93" s="1"/>
  <c r="G94"/>
  <c r="F94" s="1"/>
  <c r="G95"/>
  <c r="F95" s="1"/>
  <c r="G96"/>
  <c r="F96" s="1"/>
  <c r="G97"/>
  <c r="F97" s="1"/>
  <c r="G98"/>
  <c r="F98" s="1"/>
  <c r="G99"/>
  <c r="F99" s="1"/>
  <c r="G100"/>
  <c r="F100" s="1"/>
  <c r="G101"/>
  <c r="F101" s="1"/>
  <c r="G102"/>
  <c r="F102" s="1"/>
  <c r="G103"/>
  <c r="F103" s="1"/>
  <c r="G104"/>
  <c r="F104" s="1"/>
  <c r="G105"/>
  <c r="F105" s="1"/>
  <c r="G106"/>
  <c r="F106" s="1"/>
  <c r="G107"/>
  <c r="F107" s="1"/>
  <c r="G108"/>
  <c r="F108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16"/>
  <c r="F116" s="1"/>
  <c r="G117"/>
  <c r="F117" s="1"/>
  <c r="G118"/>
  <c r="F118" s="1"/>
  <c r="G119"/>
  <c r="F119" s="1"/>
  <c r="G120"/>
  <c r="F120" s="1"/>
  <c r="G121"/>
  <c r="F121" s="1"/>
  <c r="G122"/>
  <c r="F122" s="1"/>
  <c r="G123"/>
  <c r="F123" s="1"/>
  <c r="G124"/>
  <c r="F124" s="1"/>
  <c r="G125"/>
  <c r="F125" s="1"/>
  <c r="G126"/>
  <c r="F126" s="1"/>
  <c r="G127"/>
  <c r="F127" s="1"/>
  <c r="G128"/>
  <c r="F128" s="1"/>
  <c r="G129"/>
  <c r="F129" s="1"/>
  <c r="G130"/>
  <c r="F130" s="1"/>
  <c r="G131"/>
  <c r="F131" s="1"/>
  <c r="G132"/>
  <c r="F132" s="1"/>
  <c r="G133"/>
  <c r="F133" s="1"/>
  <c r="G134"/>
  <c r="F134" s="1"/>
  <c r="G135"/>
  <c r="F135" s="1"/>
  <c r="G136"/>
  <c r="F136" s="1"/>
  <c r="G137"/>
  <c r="F137" s="1"/>
  <c r="G138"/>
  <c r="F138" s="1"/>
  <c r="G139"/>
  <c r="F139" s="1"/>
  <c r="G140"/>
  <c r="F140" s="1"/>
  <c r="G141"/>
  <c r="F141" s="1"/>
  <c r="G142"/>
  <c r="F142" s="1"/>
  <c r="G143"/>
  <c r="F143" s="1"/>
  <c r="G144"/>
  <c r="F144" s="1"/>
  <c r="G145"/>
  <c r="F145" s="1"/>
  <c r="G146"/>
  <c r="F146" s="1"/>
  <c r="G147"/>
  <c r="F147" s="1"/>
  <c r="G148"/>
  <c r="F148" s="1"/>
  <c r="G149"/>
  <c r="F149" s="1"/>
  <c r="G150"/>
  <c r="F150" s="1"/>
  <c r="G151"/>
  <c r="F151" s="1"/>
  <c r="G152"/>
  <c r="F152" s="1"/>
  <c r="G153"/>
  <c r="F153" s="1"/>
  <c r="G154"/>
  <c r="F154" s="1"/>
  <c r="G155"/>
  <c r="F155" s="1"/>
  <c r="G156"/>
  <c r="F156" s="1"/>
  <c r="G157"/>
  <c r="F157" s="1"/>
  <c r="G158"/>
  <c r="F158" s="1"/>
  <c r="G159"/>
  <c r="F159" s="1"/>
  <c r="G160"/>
  <c r="F160" s="1"/>
  <c r="G161"/>
  <c r="F161" s="1"/>
  <c r="G162"/>
  <c r="F162" s="1"/>
  <c r="G163"/>
  <c r="F163" s="1"/>
  <c r="G164"/>
  <c r="F164" s="1"/>
  <c r="G165"/>
  <c r="F165" s="1"/>
  <c r="G166"/>
  <c r="F166" s="1"/>
  <c r="G167"/>
  <c r="F167" s="1"/>
  <c r="G168"/>
  <c r="F168" s="1"/>
  <c r="G169"/>
  <c r="F169" s="1"/>
  <c r="G170"/>
  <c r="F170" s="1"/>
  <c r="G171"/>
  <c r="F171" s="1"/>
  <c r="G172"/>
  <c r="F172" s="1"/>
  <c r="G173"/>
  <c r="F173" s="1"/>
  <c r="G174"/>
  <c r="F174" s="1"/>
  <c r="G175"/>
  <c r="F175" s="1"/>
  <c r="G176"/>
  <c r="F176" s="1"/>
  <c r="G177"/>
  <c r="F177" s="1"/>
  <c r="G178"/>
  <c r="F178" s="1"/>
  <c r="G179"/>
  <c r="F179" s="1"/>
  <c r="G180"/>
  <c r="F180" s="1"/>
  <c r="G181"/>
  <c r="F181" s="1"/>
  <c r="G182"/>
  <c r="F182" s="1"/>
  <c r="G183"/>
  <c r="F183" s="1"/>
  <c r="G184"/>
  <c r="F184" s="1"/>
  <c r="G185"/>
  <c r="F185" s="1"/>
  <c r="G186"/>
  <c r="F186" s="1"/>
  <c r="G187"/>
  <c r="F187" s="1"/>
  <c r="G188"/>
  <c r="F188" s="1"/>
  <c r="G189"/>
  <c r="F189" s="1"/>
  <c r="G190"/>
  <c r="F190" s="1"/>
  <c r="G191"/>
  <c r="F191" s="1"/>
  <c r="G192"/>
  <c r="F192" s="1"/>
  <c r="G193"/>
  <c r="F193" s="1"/>
  <c r="G194"/>
  <c r="F194" s="1"/>
  <c r="G195"/>
  <c r="F195" s="1"/>
  <c r="G196"/>
  <c r="F196" s="1"/>
  <c r="G197"/>
  <c r="F197" s="1"/>
  <c r="G3"/>
  <c r="F3" s="1"/>
  <c r="G4"/>
  <c r="F4" s="1"/>
  <c r="G5"/>
  <c r="F5" s="1"/>
  <c r="G6"/>
  <c r="F6" s="1"/>
  <c r="G7"/>
  <c r="F7" s="1"/>
  <c r="G8"/>
  <c r="F8" s="1"/>
  <c r="G9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3"/>
  <c r="F23" s="1"/>
  <c r="G2"/>
  <c r="F2" s="1"/>
  <c r="E28" i="5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"/>
  <c r="B25"/>
  <c r="J25" s="1"/>
  <c r="B26"/>
  <c r="J26" s="1"/>
  <c r="B27"/>
  <c r="J27" s="1"/>
  <c r="B28"/>
  <c r="J28" s="1"/>
  <c r="B29"/>
  <c r="J29" s="1"/>
  <c r="B30"/>
  <c r="J30" s="1"/>
  <c r="B31"/>
  <c r="J31" s="1"/>
  <c r="B32"/>
  <c r="J32" s="1"/>
  <c r="B33"/>
  <c r="J33" s="1"/>
  <c r="B34"/>
  <c r="J34" s="1"/>
  <c r="B35"/>
  <c r="J35" s="1"/>
  <c r="B36"/>
  <c r="J36" s="1"/>
  <c r="B37"/>
  <c r="J37" s="1"/>
  <c r="B38"/>
  <c r="J38" s="1"/>
  <c r="B39"/>
  <c r="J39" s="1"/>
  <c r="B40"/>
  <c r="J40" s="1"/>
  <c r="B41"/>
  <c r="J41" s="1"/>
  <c r="B42"/>
  <c r="J42" s="1"/>
  <c r="B43"/>
  <c r="J43" s="1"/>
  <c r="B44"/>
  <c r="J44" s="1"/>
  <c r="B45"/>
  <c r="J45" s="1"/>
  <c r="B46"/>
  <c r="J46" s="1"/>
  <c r="B47"/>
  <c r="J47" s="1"/>
  <c r="B48"/>
  <c r="J48" s="1"/>
  <c r="B49"/>
  <c r="J49" s="1"/>
  <c r="B50"/>
  <c r="J50" s="1"/>
  <c r="B51"/>
  <c r="J51" s="1"/>
  <c r="B52"/>
  <c r="J52" s="1"/>
  <c r="B53"/>
  <c r="J53" s="1"/>
  <c r="B54"/>
  <c r="J54" s="1"/>
  <c r="B55"/>
  <c r="J55" s="1"/>
  <c r="B56"/>
  <c r="J56" s="1"/>
  <c r="B57"/>
  <c r="J57" s="1"/>
  <c r="B58"/>
  <c r="J58" s="1"/>
  <c r="B59"/>
  <c r="J59" s="1"/>
  <c r="B60"/>
  <c r="J60" s="1"/>
  <c r="B61"/>
  <c r="J61" s="1"/>
  <c r="B62"/>
  <c r="J62" s="1"/>
  <c r="B63"/>
  <c r="J63" s="1"/>
  <c r="B64"/>
  <c r="J64" s="1"/>
  <c r="B65"/>
  <c r="J65" s="1"/>
  <c r="B66"/>
  <c r="J66" s="1"/>
  <c r="B67"/>
  <c r="J67" s="1"/>
  <c r="B68"/>
  <c r="J68" s="1"/>
  <c r="B69"/>
  <c r="J69" s="1"/>
  <c r="B70"/>
  <c r="J70" s="1"/>
  <c r="B71"/>
  <c r="J71" s="1"/>
  <c r="B72"/>
  <c r="J72" s="1"/>
  <c r="B73"/>
  <c r="J73" s="1"/>
  <c r="B74"/>
  <c r="J74" s="1"/>
  <c r="B75"/>
  <c r="J75" s="1"/>
  <c r="B76"/>
  <c r="J76" s="1"/>
  <c r="B77"/>
  <c r="J77" s="1"/>
  <c r="B78"/>
  <c r="J78" s="1"/>
  <c r="B79"/>
  <c r="J79" s="1"/>
  <c r="B80"/>
  <c r="J80" s="1"/>
  <c r="B81"/>
  <c r="J81" s="1"/>
  <c r="B82"/>
  <c r="J82" s="1"/>
  <c r="B83"/>
  <c r="J83" s="1"/>
  <c r="B84"/>
  <c r="J84" s="1"/>
  <c r="B85"/>
  <c r="J85" s="1"/>
  <c r="B86"/>
  <c r="J86" s="1"/>
  <c r="B87"/>
  <c r="J87" s="1"/>
  <c r="B88"/>
  <c r="J88" s="1"/>
  <c r="B89"/>
  <c r="J89" s="1"/>
  <c r="B90"/>
  <c r="J90" s="1"/>
  <c r="B91"/>
  <c r="J91" s="1"/>
  <c r="B92"/>
  <c r="J92" s="1"/>
  <c r="B93"/>
  <c r="J93" s="1"/>
  <c r="B94"/>
  <c r="J94" s="1"/>
  <c r="B95"/>
  <c r="J95" s="1"/>
  <c r="B96"/>
  <c r="J96" s="1"/>
  <c r="B97"/>
  <c r="J97" s="1"/>
  <c r="B98"/>
  <c r="J98" s="1"/>
  <c r="B99"/>
  <c r="J99" s="1"/>
  <c r="B3"/>
  <c r="J3" s="1"/>
  <c r="B4"/>
  <c r="J4" s="1"/>
  <c r="B5"/>
  <c r="J5" s="1"/>
  <c r="B6"/>
  <c r="J6" s="1"/>
  <c r="B7"/>
  <c r="J7" s="1"/>
  <c r="B8"/>
  <c r="J8" s="1"/>
  <c r="B9"/>
  <c r="J9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B22"/>
  <c r="J22" s="1"/>
  <c r="B23"/>
  <c r="J23" s="1"/>
  <c r="B24"/>
  <c r="J24" s="1"/>
  <c r="B2"/>
  <c r="J2" s="1"/>
  <c r="E26" i="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2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"/>
  <c r="B26"/>
  <c r="J26" s="1"/>
  <c r="B27"/>
  <c r="J27" s="1"/>
  <c r="B28"/>
  <c r="J28" s="1"/>
  <c r="B29"/>
  <c r="J29" s="1"/>
  <c r="B30"/>
  <c r="J30" s="1"/>
  <c r="B31"/>
  <c r="J31" s="1"/>
  <c r="B32"/>
  <c r="J32" s="1"/>
  <c r="B33"/>
  <c r="J33" s="1"/>
  <c r="B34"/>
  <c r="J34" s="1"/>
  <c r="B35"/>
  <c r="J35" s="1"/>
  <c r="B36"/>
  <c r="J36" s="1"/>
  <c r="B37"/>
  <c r="J37" s="1"/>
  <c r="B38"/>
  <c r="J38" s="1"/>
  <c r="B39"/>
  <c r="J39" s="1"/>
  <c r="B40"/>
  <c r="J40" s="1"/>
  <c r="B41"/>
  <c r="J41" s="1"/>
  <c r="B42"/>
  <c r="J42" s="1"/>
  <c r="B43"/>
  <c r="J43" s="1"/>
  <c r="B44"/>
  <c r="J44" s="1"/>
  <c r="B45"/>
  <c r="J45" s="1"/>
  <c r="B46"/>
  <c r="J46" s="1"/>
  <c r="B47"/>
  <c r="J47" s="1"/>
  <c r="B48"/>
  <c r="J48" s="1"/>
  <c r="B49"/>
  <c r="J49" s="1"/>
  <c r="B50"/>
  <c r="J50" s="1"/>
  <c r="B51"/>
  <c r="J51" s="1"/>
  <c r="B52"/>
  <c r="J52" s="1"/>
  <c r="B53"/>
  <c r="J53" s="1"/>
  <c r="B54"/>
  <c r="J54" s="1"/>
  <c r="B55"/>
  <c r="J55" s="1"/>
  <c r="B56"/>
  <c r="J56" s="1"/>
  <c r="B57"/>
  <c r="J57" s="1"/>
  <c r="B58"/>
  <c r="J58" s="1"/>
  <c r="B59"/>
  <c r="J59" s="1"/>
  <c r="B60"/>
  <c r="J60" s="1"/>
  <c r="B61"/>
  <c r="J61" s="1"/>
  <c r="B62"/>
  <c r="J62" s="1"/>
  <c r="B63"/>
  <c r="J63" s="1"/>
  <c r="B64"/>
  <c r="J64" s="1"/>
  <c r="B65"/>
  <c r="J65" s="1"/>
  <c r="B66"/>
  <c r="J66" s="1"/>
  <c r="B67"/>
  <c r="J67" s="1"/>
  <c r="B68"/>
  <c r="J68" s="1"/>
  <c r="B69"/>
  <c r="J69" s="1"/>
  <c r="B70"/>
  <c r="J70" s="1"/>
  <c r="B71"/>
  <c r="J71" s="1"/>
  <c r="B72"/>
  <c r="J72" s="1"/>
  <c r="B73"/>
  <c r="J73" s="1"/>
  <c r="B74"/>
  <c r="J74" s="1"/>
  <c r="B75"/>
  <c r="J75" s="1"/>
  <c r="B76"/>
  <c r="J76" s="1"/>
  <c r="B77"/>
  <c r="J77" s="1"/>
  <c r="B78"/>
  <c r="J78" s="1"/>
  <c r="B79"/>
  <c r="J79" s="1"/>
  <c r="B80"/>
  <c r="J80" s="1"/>
  <c r="B81"/>
  <c r="J81" s="1"/>
  <c r="B82"/>
  <c r="J82" s="1"/>
  <c r="B83"/>
  <c r="J83" s="1"/>
  <c r="B84"/>
  <c r="J84" s="1"/>
  <c r="B85"/>
  <c r="J85" s="1"/>
  <c r="B86"/>
  <c r="J86" s="1"/>
  <c r="B87"/>
  <c r="J87" s="1"/>
  <c r="B88"/>
  <c r="J88" s="1"/>
  <c r="B89"/>
  <c r="J89" s="1"/>
  <c r="B90"/>
  <c r="J90" s="1"/>
  <c r="B91"/>
  <c r="J91" s="1"/>
  <c r="B92"/>
  <c r="J92" s="1"/>
  <c r="B93"/>
  <c r="J93" s="1"/>
  <c r="B94"/>
  <c r="J94" s="1"/>
  <c r="B95"/>
  <c r="J95" s="1"/>
  <c r="B96"/>
  <c r="J96" s="1"/>
  <c r="B97"/>
  <c r="J97" s="1"/>
  <c r="B98"/>
  <c r="J98" s="1"/>
  <c r="B99"/>
  <c r="J99" s="1"/>
  <c r="B3"/>
  <c r="J3" s="1"/>
  <c r="B4"/>
  <c r="J4" s="1"/>
  <c r="B5"/>
  <c r="J5" s="1"/>
  <c r="B6"/>
  <c r="J6" s="1"/>
  <c r="B7"/>
  <c r="J7" s="1"/>
  <c r="B8"/>
  <c r="J8" s="1"/>
  <c r="B9"/>
  <c r="J9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B22"/>
  <c r="J22" s="1"/>
  <c r="B23"/>
  <c r="J23" s="1"/>
  <c r="B24"/>
  <c r="J24" s="1"/>
  <c r="B25"/>
  <c r="J25" s="1"/>
  <c r="B2"/>
  <c r="J2" s="1"/>
  <c r="E27" i="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"/>
  <c r="B28"/>
  <c r="J28" s="1"/>
  <c r="B29"/>
  <c r="J29" s="1"/>
  <c r="B30"/>
  <c r="J30" s="1"/>
  <c r="B31"/>
  <c r="J31" s="1"/>
  <c r="B32"/>
  <c r="J32" s="1"/>
  <c r="B33"/>
  <c r="J33" s="1"/>
  <c r="B34"/>
  <c r="J34" s="1"/>
  <c r="B35"/>
  <c r="J35" s="1"/>
  <c r="B36"/>
  <c r="J36" s="1"/>
  <c r="B37"/>
  <c r="J37" s="1"/>
  <c r="B38"/>
  <c r="J38" s="1"/>
  <c r="B39"/>
  <c r="J39" s="1"/>
  <c r="B40"/>
  <c r="J40" s="1"/>
  <c r="B41"/>
  <c r="J41" s="1"/>
  <c r="B42"/>
  <c r="J42" s="1"/>
  <c r="B43"/>
  <c r="J43" s="1"/>
  <c r="B44"/>
  <c r="J44" s="1"/>
  <c r="B45"/>
  <c r="J45" s="1"/>
  <c r="B46"/>
  <c r="J46" s="1"/>
  <c r="B47"/>
  <c r="J47" s="1"/>
  <c r="B48"/>
  <c r="J48" s="1"/>
  <c r="B49"/>
  <c r="J49" s="1"/>
  <c r="B50"/>
  <c r="J50" s="1"/>
  <c r="B51"/>
  <c r="J51" s="1"/>
  <c r="B52"/>
  <c r="J52" s="1"/>
  <c r="B53"/>
  <c r="J53" s="1"/>
  <c r="B54"/>
  <c r="J54" s="1"/>
  <c r="B55"/>
  <c r="J55" s="1"/>
  <c r="B56"/>
  <c r="J56" s="1"/>
  <c r="B57"/>
  <c r="J57" s="1"/>
  <c r="B58"/>
  <c r="J58" s="1"/>
  <c r="B59"/>
  <c r="J59" s="1"/>
  <c r="B60"/>
  <c r="J60" s="1"/>
  <c r="B61"/>
  <c r="J61" s="1"/>
  <c r="B62"/>
  <c r="J62" s="1"/>
  <c r="B63"/>
  <c r="J63" s="1"/>
  <c r="B64"/>
  <c r="J64" s="1"/>
  <c r="B65"/>
  <c r="J65" s="1"/>
  <c r="B66"/>
  <c r="J66" s="1"/>
  <c r="B67"/>
  <c r="J67" s="1"/>
  <c r="B68"/>
  <c r="J68" s="1"/>
  <c r="B69"/>
  <c r="J69" s="1"/>
  <c r="B70"/>
  <c r="J70" s="1"/>
  <c r="B71"/>
  <c r="J71" s="1"/>
  <c r="B72"/>
  <c r="J72" s="1"/>
  <c r="B73"/>
  <c r="J73" s="1"/>
  <c r="B74"/>
  <c r="J74" s="1"/>
  <c r="B75"/>
  <c r="J75" s="1"/>
  <c r="B76"/>
  <c r="J76" s="1"/>
  <c r="B77"/>
  <c r="J77" s="1"/>
  <c r="B78"/>
  <c r="J78" s="1"/>
  <c r="B79"/>
  <c r="J79" s="1"/>
  <c r="B80"/>
  <c r="J80" s="1"/>
  <c r="B81"/>
  <c r="J81" s="1"/>
  <c r="B82"/>
  <c r="J82" s="1"/>
  <c r="B83"/>
  <c r="J83" s="1"/>
  <c r="B84"/>
  <c r="J84" s="1"/>
  <c r="B85"/>
  <c r="J85" s="1"/>
  <c r="B86"/>
  <c r="J86" s="1"/>
  <c r="B87"/>
  <c r="J87" s="1"/>
  <c r="B88"/>
  <c r="J88" s="1"/>
  <c r="B89"/>
  <c r="J89" s="1"/>
  <c r="B90"/>
  <c r="J90" s="1"/>
  <c r="B91"/>
  <c r="J91" s="1"/>
  <c r="B92"/>
  <c r="J92" s="1"/>
  <c r="B93"/>
  <c r="J93" s="1"/>
  <c r="B94"/>
  <c r="J94" s="1"/>
  <c r="B95"/>
  <c r="J95" s="1"/>
  <c r="B96"/>
  <c r="J96" s="1"/>
  <c r="B97"/>
  <c r="J97" s="1"/>
  <c r="B98"/>
  <c r="J98" s="1"/>
  <c r="B99"/>
  <c r="J99" s="1"/>
  <c r="B100"/>
  <c r="J100" s="1"/>
  <c r="B101"/>
  <c r="J101" s="1"/>
  <c r="B102"/>
  <c r="J102" s="1"/>
  <c r="B103"/>
  <c r="J103" s="1"/>
  <c r="B104"/>
  <c r="J104" s="1"/>
  <c r="B105"/>
  <c r="J105" s="1"/>
  <c r="B106"/>
  <c r="J106" s="1"/>
  <c r="B107"/>
  <c r="J107" s="1"/>
  <c r="B108"/>
  <c r="J108" s="1"/>
  <c r="B109"/>
  <c r="J109" s="1"/>
  <c r="B110"/>
  <c r="J110" s="1"/>
  <c r="B111"/>
  <c r="J111" s="1"/>
  <c r="B112"/>
  <c r="J112" s="1"/>
  <c r="B113"/>
  <c r="J113" s="1"/>
  <c r="B114"/>
  <c r="J114" s="1"/>
  <c r="B115"/>
  <c r="J115" s="1"/>
  <c r="B116"/>
  <c r="J116" s="1"/>
  <c r="B117"/>
  <c r="J117" s="1"/>
  <c r="B118"/>
  <c r="J118" s="1"/>
  <c r="B119"/>
  <c r="J119" s="1"/>
  <c r="B120"/>
  <c r="J120" s="1"/>
  <c r="B121"/>
  <c r="J121" s="1"/>
  <c r="B122"/>
  <c r="J122" s="1"/>
  <c r="B123"/>
  <c r="J123" s="1"/>
  <c r="B124"/>
  <c r="J124" s="1"/>
  <c r="B125"/>
  <c r="J125" s="1"/>
  <c r="B126"/>
  <c r="J126" s="1"/>
  <c r="B127"/>
  <c r="J127" s="1"/>
  <c r="B128"/>
  <c r="J128" s="1"/>
  <c r="B129"/>
  <c r="J129" s="1"/>
  <c r="B130"/>
  <c r="J130" s="1"/>
  <c r="B131"/>
  <c r="J131" s="1"/>
  <c r="B132"/>
  <c r="J132" s="1"/>
  <c r="B133"/>
  <c r="J133" s="1"/>
  <c r="B134"/>
  <c r="J134" s="1"/>
  <c r="B135"/>
  <c r="J135" s="1"/>
  <c r="B136"/>
  <c r="J136" s="1"/>
  <c r="B137"/>
  <c r="J137" s="1"/>
  <c r="B138"/>
  <c r="J138" s="1"/>
  <c r="B139"/>
  <c r="J139" s="1"/>
  <c r="B140"/>
  <c r="J140" s="1"/>
  <c r="B141"/>
  <c r="J141" s="1"/>
  <c r="B142"/>
  <c r="J142" s="1"/>
  <c r="B143"/>
  <c r="J143" s="1"/>
  <c r="B144"/>
  <c r="J144" s="1"/>
  <c r="B145"/>
  <c r="J145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B22"/>
  <c r="J22" s="1"/>
  <c r="B23"/>
  <c r="J23" s="1"/>
  <c r="B24"/>
  <c r="J24" s="1"/>
  <c r="B25"/>
  <c r="J25" s="1"/>
  <c r="B26"/>
  <c r="J26" s="1"/>
  <c r="B27"/>
  <c r="J27" s="1"/>
  <c r="B3"/>
  <c r="J3" s="1"/>
  <c r="B4"/>
  <c r="J4" s="1"/>
  <c r="B5"/>
  <c r="J5" s="1"/>
  <c r="B6"/>
  <c r="J6" s="1"/>
  <c r="B7"/>
  <c r="J7" s="1"/>
  <c r="B8"/>
  <c r="J8" s="1"/>
  <c r="B9"/>
  <c r="J9" s="1"/>
  <c r="B2"/>
  <c r="J2" s="1"/>
  <c r="E27" i="8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B28"/>
  <c r="J28" s="1"/>
  <c r="B29"/>
  <c r="J29" s="1"/>
  <c r="B30"/>
  <c r="J30" s="1"/>
  <c r="B31"/>
  <c r="J31" s="1"/>
  <c r="B32"/>
  <c r="J32" s="1"/>
  <c r="B33"/>
  <c r="J33" s="1"/>
  <c r="B34"/>
  <c r="J34" s="1"/>
  <c r="B35"/>
  <c r="J35" s="1"/>
  <c r="B36"/>
  <c r="J36" s="1"/>
  <c r="B37"/>
  <c r="J37" s="1"/>
  <c r="B38"/>
  <c r="J38" s="1"/>
  <c r="B39"/>
  <c r="J39" s="1"/>
  <c r="B40"/>
  <c r="J40" s="1"/>
  <c r="B41"/>
  <c r="J41" s="1"/>
  <c r="B42"/>
  <c r="J42" s="1"/>
  <c r="B43"/>
  <c r="J43" s="1"/>
  <c r="B44"/>
  <c r="J44" s="1"/>
  <c r="B45"/>
  <c r="J45" s="1"/>
  <c r="B46"/>
  <c r="J46" s="1"/>
  <c r="B47"/>
  <c r="J47" s="1"/>
  <c r="B48"/>
  <c r="J48" s="1"/>
  <c r="B49"/>
  <c r="J49" s="1"/>
  <c r="B50"/>
  <c r="J50" s="1"/>
  <c r="B51"/>
  <c r="J51" s="1"/>
  <c r="B52"/>
  <c r="J52" s="1"/>
  <c r="B53"/>
  <c r="J53" s="1"/>
  <c r="B54"/>
  <c r="J54" s="1"/>
  <c r="B55"/>
  <c r="J55" s="1"/>
  <c r="B56"/>
  <c r="J56" s="1"/>
  <c r="B57"/>
  <c r="J57" s="1"/>
  <c r="B58"/>
  <c r="J58" s="1"/>
  <c r="B59"/>
  <c r="J59" s="1"/>
  <c r="B60"/>
  <c r="J60" s="1"/>
  <c r="B61"/>
  <c r="J61" s="1"/>
  <c r="B62"/>
  <c r="J62" s="1"/>
  <c r="B63"/>
  <c r="J63" s="1"/>
  <c r="B64"/>
  <c r="J64" s="1"/>
  <c r="B65"/>
  <c r="J65" s="1"/>
  <c r="B66"/>
  <c r="J66" s="1"/>
  <c r="B67"/>
  <c r="J67" s="1"/>
  <c r="B68"/>
  <c r="J68" s="1"/>
  <c r="B69"/>
  <c r="J69" s="1"/>
  <c r="B70"/>
  <c r="J70" s="1"/>
  <c r="B71"/>
  <c r="J71" s="1"/>
  <c r="B72"/>
  <c r="J72" s="1"/>
  <c r="B73"/>
  <c r="J73" s="1"/>
  <c r="B74"/>
  <c r="J74" s="1"/>
  <c r="B75"/>
  <c r="J75" s="1"/>
  <c r="B76"/>
  <c r="J76" s="1"/>
  <c r="B77"/>
  <c r="J77" s="1"/>
  <c r="B78"/>
  <c r="J78" s="1"/>
  <c r="B79"/>
  <c r="J79" s="1"/>
  <c r="B80"/>
  <c r="J80" s="1"/>
  <c r="B81"/>
  <c r="J81" s="1"/>
  <c r="B82"/>
  <c r="J82" s="1"/>
  <c r="B83"/>
  <c r="J83" s="1"/>
  <c r="B84"/>
  <c r="J84" s="1"/>
  <c r="B85"/>
  <c r="J85" s="1"/>
  <c r="B86"/>
  <c r="J86" s="1"/>
  <c r="B87"/>
  <c r="J87" s="1"/>
  <c r="B88"/>
  <c r="J88" s="1"/>
  <c r="B89"/>
  <c r="J89" s="1"/>
  <c r="B90"/>
  <c r="J90" s="1"/>
  <c r="B91"/>
  <c r="J91" s="1"/>
  <c r="B92"/>
  <c r="J92" s="1"/>
  <c r="B93"/>
  <c r="J93" s="1"/>
  <c r="B94"/>
  <c r="J94" s="1"/>
  <c r="B95"/>
  <c r="J95" s="1"/>
  <c r="B96"/>
  <c r="J96" s="1"/>
  <c r="B97"/>
  <c r="J97" s="1"/>
  <c r="B98"/>
  <c r="J98" s="1"/>
  <c r="B99"/>
  <c r="J99" s="1"/>
  <c r="B100"/>
  <c r="J100" s="1"/>
  <c r="B101"/>
  <c r="J101" s="1"/>
  <c r="B102"/>
  <c r="J102" s="1"/>
  <c r="B103"/>
  <c r="J103" s="1"/>
  <c r="B104"/>
  <c r="J104" s="1"/>
  <c r="B105"/>
  <c r="J105" s="1"/>
  <c r="B106"/>
  <c r="J106" s="1"/>
  <c r="B107"/>
  <c r="J107" s="1"/>
  <c r="B108"/>
  <c r="J108" s="1"/>
  <c r="B109"/>
  <c r="J109" s="1"/>
  <c r="B110"/>
  <c r="J110" s="1"/>
  <c r="B111"/>
  <c r="J111" s="1"/>
  <c r="B112"/>
  <c r="J112" s="1"/>
  <c r="B113"/>
  <c r="J113" s="1"/>
  <c r="B114"/>
  <c r="J114" s="1"/>
  <c r="B115"/>
  <c r="J115" s="1"/>
  <c r="B116"/>
  <c r="J116" s="1"/>
  <c r="B117"/>
  <c r="J117" s="1"/>
  <c r="B118"/>
  <c r="J118" s="1"/>
  <c r="B119"/>
  <c r="J119" s="1"/>
  <c r="B120"/>
  <c r="J120" s="1"/>
  <c r="B121"/>
  <c r="J121" s="1"/>
  <c r="B122"/>
  <c r="J122" s="1"/>
  <c r="B123"/>
  <c r="J123" s="1"/>
  <c r="B124"/>
  <c r="J124" s="1"/>
  <c r="B125"/>
  <c r="J125" s="1"/>
  <c r="B126"/>
  <c r="J126" s="1"/>
  <c r="B127"/>
  <c r="J127" s="1"/>
  <c r="B128"/>
  <c r="J128" s="1"/>
  <c r="B129"/>
  <c r="J129" s="1"/>
  <c r="B130"/>
  <c r="J130" s="1"/>
  <c r="B131"/>
  <c r="J131" s="1"/>
  <c r="B132"/>
  <c r="J132" s="1"/>
  <c r="B133"/>
  <c r="J133" s="1"/>
  <c r="B134"/>
  <c r="J134" s="1"/>
  <c r="B135"/>
  <c r="J135" s="1"/>
  <c r="B136"/>
  <c r="J136" s="1"/>
  <c r="B137"/>
  <c r="J137" s="1"/>
  <c r="B138"/>
  <c r="J138" s="1"/>
  <c r="B139"/>
  <c r="J139" s="1"/>
  <c r="B140"/>
  <c r="J140" s="1"/>
  <c r="B141"/>
  <c r="J141" s="1"/>
  <c r="B142"/>
  <c r="J142" s="1"/>
  <c r="B143"/>
  <c r="J143" s="1"/>
  <c r="B144"/>
  <c r="J144" s="1"/>
  <c r="B145"/>
  <c r="J145" s="1"/>
  <c r="B3"/>
  <c r="J3" s="1"/>
  <c r="B4"/>
  <c r="J4" s="1"/>
  <c r="B5"/>
  <c r="J5" s="1"/>
  <c r="B6"/>
  <c r="J6" s="1"/>
  <c r="B7"/>
  <c r="J7" s="1"/>
  <c r="B8"/>
  <c r="J8" s="1"/>
  <c r="B9"/>
  <c r="J9" s="1"/>
  <c r="B10"/>
  <c r="J10" s="1"/>
  <c r="B11"/>
  <c r="J11" s="1"/>
  <c r="B12"/>
  <c r="J12" s="1"/>
  <c r="B13"/>
  <c r="J13" s="1"/>
  <c r="B14"/>
  <c r="J14" s="1"/>
  <c r="B15"/>
  <c r="J15" s="1"/>
  <c r="B16"/>
  <c r="J16" s="1"/>
  <c r="B17"/>
  <c r="J17" s="1"/>
  <c r="B18"/>
  <c r="J18" s="1"/>
  <c r="B19"/>
  <c r="J19" s="1"/>
  <c r="B20"/>
  <c r="J20" s="1"/>
  <c r="B21"/>
  <c r="J21" s="1"/>
  <c r="B22"/>
  <c r="J22" s="1"/>
  <c r="B23"/>
  <c r="J23" s="1"/>
  <c r="B24"/>
  <c r="J24" s="1"/>
  <c r="B25"/>
  <c r="J25" s="1"/>
  <c r="B26"/>
  <c r="J26" s="1"/>
  <c r="B27"/>
  <c r="J27" s="1"/>
  <c r="B2"/>
  <c r="J2" s="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"/>
  <c r="C4"/>
  <c r="C5"/>
  <c r="C6"/>
  <c r="C7"/>
  <c r="C8"/>
  <c r="C9"/>
  <c r="C2"/>
  <c r="B295" i="19"/>
  <c r="E44" i="18"/>
  <c r="N44" s="1"/>
  <c r="D44"/>
  <c r="C44"/>
  <c r="K62" i="19"/>
  <c r="K63"/>
  <c r="K64"/>
  <c r="K115"/>
  <c r="K113"/>
  <c r="K39"/>
  <c r="K40"/>
  <c r="K65"/>
  <c r="K66"/>
  <c r="K67"/>
  <c r="K80"/>
  <c r="K81"/>
  <c r="K82"/>
  <c r="K70"/>
  <c r="K69"/>
  <c r="K68"/>
  <c r="K74"/>
  <c r="K75"/>
  <c r="K76"/>
  <c r="E62"/>
  <c r="E63"/>
  <c r="E64"/>
  <c r="E115"/>
  <c r="E113"/>
  <c r="E39"/>
  <c r="E40"/>
  <c r="E65"/>
  <c r="E66"/>
  <c r="E67"/>
  <c r="E80"/>
  <c r="E81"/>
  <c r="E82"/>
  <c r="E70"/>
  <c r="E69"/>
  <c r="E68"/>
  <c r="E74"/>
  <c r="E75"/>
  <c r="E76"/>
  <c r="D76"/>
  <c r="D62"/>
  <c r="D63"/>
  <c r="D64"/>
  <c r="D115"/>
  <c r="D113"/>
  <c r="D39"/>
  <c r="D40"/>
  <c r="D65"/>
  <c r="D66"/>
  <c r="D67"/>
  <c r="D80"/>
  <c r="D81"/>
  <c r="D82"/>
  <c r="D70"/>
  <c r="D69"/>
  <c r="D68"/>
  <c r="D74"/>
  <c r="D75"/>
  <c r="C62"/>
  <c r="C63"/>
  <c r="C64"/>
  <c r="C115"/>
  <c r="C113"/>
  <c r="C39"/>
  <c r="C40"/>
  <c r="C65"/>
  <c r="C66"/>
  <c r="C67"/>
  <c r="C80"/>
  <c r="C81"/>
  <c r="C82"/>
  <c r="C70"/>
  <c r="C69"/>
  <c r="C68"/>
  <c r="C74"/>
  <c r="C75"/>
  <c r="C76"/>
  <c r="K116" i="18"/>
  <c r="K118"/>
  <c r="K195"/>
  <c r="K196"/>
  <c r="E116"/>
  <c r="N116" s="1"/>
  <c r="E118"/>
  <c r="N118" s="1"/>
  <c r="E195"/>
  <c r="N195" s="1"/>
  <c r="E196"/>
  <c r="N196" s="1"/>
  <c r="D116"/>
  <c r="D118"/>
  <c r="D195"/>
  <c r="D196"/>
  <c r="C116"/>
  <c r="C118"/>
  <c r="C195"/>
  <c r="C196"/>
  <c r="M44" l="1"/>
  <c r="M196"/>
  <c r="M195"/>
  <c r="M118"/>
  <c r="M116"/>
  <c r="M115" i="19"/>
  <c r="M113"/>
  <c r="M82"/>
  <c r="M81"/>
  <c r="M80"/>
  <c r="M76"/>
  <c r="M75"/>
  <c r="M74"/>
  <c r="M70"/>
  <c r="M69"/>
  <c r="M68"/>
  <c r="M67"/>
  <c r="M66"/>
  <c r="M65"/>
  <c r="M64"/>
  <c r="M63"/>
  <c r="M62"/>
  <c r="M40"/>
  <c r="M39"/>
  <c r="J76"/>
  <c r="J75"/>
  <c r="J74"/>
  <c r="J68"/>
  <c r="J69"/>
  <c r="J70"/>
  <c r="J82"/>
  <c r="J81"/>
  <c r="J80"/>
  <c r="J67"/>
  <c r="J66"/>
  <c r="J65"/>
  <c r="J40"/>
  <c r="J39"/>
  <c r="J113"/>
  <c r="J115"/>
  <c r="J64"/>
  <c r="J63"/>
  <c r="J62"/>
  <c r="J196" i="18"/>
  <c r="J195"/>
  <c r="J118"/>
  <c r="J116"/>
  <c r="E23" i="21"/>
  <c r="E24"/>
  <c r="E25"/>
  <c r="E26"/>
  <c r="E27"/>
  <c r="E28"/>
  <c r="E29"/>
  <c r="E30"/>
  <c r="E31"/>
  <c r="E32"/>
  <c r="E33"/>
  <c r="E34"/>
  <c r="E35"/>
  <c r="E36"/>
  <c r="E3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"/>
  <c r="F21"/>
  <c r="F22"/>
  <c r="F23"/>
  <c r="F24"/>
  <c r="F25"/>
  <c r="F26"/>
  <c r="F27"/>
  <c r="F28"/>
  <c r="F29"/>
  <c r="F30"/>
  <c r="F31"/>
  <c r="F32"/>
  <c r="F33"/>
  <c r="F34"/>
  <c r="F35"/>
  <c r="F36"/>
  <c r="F37"/>
  <c r="F3"/>
  <c r="F4"/>
  <c r="F5"/>
  <c r="F6"/>
  <c r="F7"/>
  <c r="F8"/>
  <c r="F9"/>
  <c r="F10"/>
  <c r="F11"/>
  <c r="F12"/>
  <c r="F13"/>
  <c r="F14"/>
  <c r="F15"/>
  <c r="F16"/>
  <c r="F17"/>
  <c r="F18"/>
  <c r="F19"/>
  <c r="F20"/>
  <c r="F2"/>
  <c r="K6" i="20"/>
  <c r="I6"/>
  <c r="G6"/>
  <c r="E6"/>
  <c r="C6"/>
  <c r="B6"/>
  <c r="L2"/>
  <c r="L3"/>
  <c r="L4"/>
  <c r="L5"/>
  <c r="H5"/>
  <c r="F5"/>
  <c r="D5"/>
  <c r="J5"/>
  <c r="H4"/>
  <c r="F4"/>
  <c r="D4"/>
  <c r="J4"/>
  <c r="H3"/>
  <c r="F3"/>
  <c r="D3"/>
  <c r="J3"/>
  <c r="H2"/>
  <c r="F2"/>
  <c r="D2"/>
  <c r="J2"/>
  <c r="C282" i="19"/>
  <c r="D282"/>
  <c r="E282"/>
  <c r="C234"/>
  <c r="D234"/>
  <c r="E234"/>
  <c r="C228"/>
  <c r="D228"/>
  <c r="E228"/>
  <c r="C162"/>
  <c r="D162"/>
  <c r="E162"/>
  <c r="C283"/>
  <c r="D283"/>
  <c r="E283"/>
  <c r="C188"/>
  <c r="D188"/>
  <c r="E188"/>
  <c r="C88"/>
  <c r="D88"/>
  <c r="E88"/>
  <c r="C238"/>
  <c r="D238"/>
  <c r="E238"/>
  <c r="C193"/>
  <c r="D193"/>
  <c r="E193"/>
  <c r="C11"/>
  <c r="D11"/>
  <c r="E11"/>
  <c r="C233"/>
  <c r="D233"/>
  <c r="E233"/>
  <c r="C287"/>
  <c r="D287"/>
  <c r="E287"/>
  <c r="C263"/>
  <c r="D263"/>
  <c r="E263"/>
  <c r="C50"/>
  <c r="D50"/>
  <c r="E50"/>
  <c r="C3"/>
  <c r="D3"/>
  <c r="E3"/>
  <c r="C143"/>
  <c r="D143"/>
  <c r="E143"/>
  <c r="C278"/>
  <c r="D278"/>
  <c r="E278"/>
  <c r="C267"/>
  <c r="D267"/>
  <c r="E267"/>
  <c r="C246"/>
  <c r="D246"/>
  <c r="E246"/>
  <c r="C117"/>
  <c r="D117"/>
  <c r="E117"/>
  <c r="C172"/>
  <c r="D172"/>
  <c r="E172"/>
  <c r="C152"/>
  <c r="D152"/>
  <c r="E152"/>
  <c r="C272"/>
  <c r="D272"/>
  <c r="E272"/>
  <c r="C187"/>
  <c r="D187"/>
  <c r="E187"/>
  <c r="C161"/>
  <c r="D161"/>
  <c r="E161"/>
  <c r="C133"/>
  <c r="D133"/>
  <c r="E133"/>
  <c r="C59"/>
  <c r="D59"/>
  <c r="E59"/>
  <c r="C274"/>
  <c r="D274"/>
  <c r="E274"/>
  <c r="C22"/>
  <c r="D22"/>
  <c r="E22"/>
  <c r="C227"/>
  <c r="D227"/>
  <c r="E227"/>
  <c r="C214"/>
  <c r="D214"/>
  <c r="E214"/>
  <c r="C289"/>
  <c r="D289"/>
  <c r="E289"/>
  <c r="C56"/>
  <c r="D56"/>
  <c r="E56"/>
  <c r="C202"/>
  <c r="D202"/>
  <c r="E202"/>
  <c r="C156"/>
  <c r="D156"/>
  <c r="E156"/>
  <c r="C15"/>
  <c r="D15"/>
  <c r="E15"/>
  <c r="C258"/>
  <c r="D258"/>
  <c r="E258"/>
  <c r="C211"/>
  <c r="D211"/>
  <c r="E211"/>
  <c r="C286"/>
  <c r="D286"/>
  <c r="E286"/>
  <c r="C103"/>
  <c r="D103"/>
  <c r="E103"/>
  <c r="C236"/>
  <c r="D236"/>
  <c r="E236"/>
  <c r="C279"/>
  <c r="D279"/>
  <c r="E279"/>
  <c r="C154"/>
  <c r="D154"/>
  <c r="E154"/>
  <c r="C208"/>
  <c r="D208"/>
  <c r="E208"/>
  <c r="C107"/>
  <c r="D107"/>
  <c r="E107"/>
  <c r="C119"/>
  <c r="D119"/>
  <c r="E119"/>
  <c r="C231"/>
  <c r="D231"/>
  <c r="E231"/>
  <c r="C281"/>
  <c r="D281"/>
  <c r="E281"/>
  <c r="C130"/>
  <c r="D130"/>
  <c r="E130"/>
  <c r="C155"/>
  <c r="D155"/>
  <c r="E155"/>
  <c r="C174"/>
  <c r="D174"/>
  <c r="E174"/>
  <c r="C212"/>
  <c r="D212"/>
  <c r="E212"/>
  <c r="C230"/>
  <c r="D230"/>
  <c r="E230"/>
  <c r="C79"/>
  <c r="D79"/>
  <c r="E79"/>
  <c r="C232"/>
  <c r="D232"/>
  <c r="E232"/>
  <c r="C35"/>
  <c r="D35"/>
  <c r="E35"/>
  <c r="C194"/>
  <c r="D194"/>
  <c r="E194"/>
  <c r="C26"/>
  <c r="D26"/>
  <c r="E26"/>
  <c r="C138"/>
  <c r="D138"/>
  <c r="E138"/>
  <c r="C8"/>
  <c r="D8"/>
  <c r="E8"/>
  <c r="C220"/>
  <c r="D220"/>
  <c r="E220"/>
  <c r="C148"/>
  <c r="D148"/>
  <c r="E148"/>
  <c r="C249"/>
  <c r="D249"/>
  <c r="E249"/>
  <c r="C38"/>
  <c r="D38"/>
  <c r="E38"/>
  <c r="C132"/>
  <c r="D132"/>
  <c r="E132"/>
  <c r="C53"/>
  <c r="D53"/>
  <c r="E53"/>
  <c r="C114"/>
  <c r="D114"/>
  <c r="E114"/>
  <c r="C157"/>
  <c r="D157"/>
  <c r="E157"/>
  <c r="C54"/>
  <c r="D54"/>
  <c r="E54"/>
  <c r="C28"/>
  <c r="D28"/>
  <c r="E28"/>
  <c r="C139"/>
  <c r="D139"/>
  <c r="E139"/>
  <c r="C216"/>
  <c r="D216"/>
  <c r="E216"/>
  <c r="C96"/>
  <c r="D96"/>
  <c r="E96"/>
  <c r="C78"/>
  <c r="D78"/>
  <c r="E78"/>
  <c r="C145"/>
  <c r="D145"/>
  <c r="E145"/>
  <c r="C254"/>
  <c r="D254"/>
  <c r="E254"/>
  <c r="C32"/>
  <c r="D32"/>
  <c r="E32"/>
  <c r="C42"/>
  <c r="D42"/>
  <c r="E42"/>
  <c r="C164"/>
  <c r="D164"/>
  <c r="E164"/>
  <c r="C168"/>
  <c r="D168"/>
  <c r="E168"/>
  <c r="C280"/>
  <c r="D280"/>
  <c r="E280"/>
  <c r="C126"/>
  <c r="D126"/>
  <c r="E126"/>
  <c r="C90"/>
  <c r="D90"/>
  <c r="E90"/>
  <c r="C199"/>
  <c r="D199"/>
  <c r="E199"/>
  <c r="C171"/>
  <c r="D171"/>
  <c r="E171"/>
  <c r="C215"/>
  <c r="D215"/>
  <c r="E215"/>
  <c r="C134"/>
  <c r="D134"/>
  <c r="E134"/>
  <c r="C248"/>
  <c r="D248"/>
  <c r="E248"/>
  <c r="C61"/>
  <c r="D61"/>
  <c r="E61"/>
  <c r="C288"/>
  <c r="D288"/>
  <c r="E288"/>
  <c r="C237"/>
  <c r="D237"/>
  <c r="E237"/>
  <c r="C158"/>
  <c r="D158"/>
  <c r="E158"/>
  <c r="C163"/>
  <c r="D163"/>
  <c r="E163"/>
  <c r="C10"/>
  <c r="D10"/>
  <c r="E10"/>
  <c r="C125"/>
  <c r="D125"/>
  <c r="E125"/>
  <c r="C16"/>
  <c r="D16"/>
  <c r="E16"/>
  <c r="C204"/>
  <c r="D204"/>
  <c r="E204"/>
  <c r="C91"/>
  <c r="D91"/>
  <c r="E91"/>
  <c r="C250"/>
  <c r="D250"/>
  <c r="E250"/>
  <c r="C144"/>
  <c r="D144"/>
  <c r="E144"/>
  <c r="C209"/>
  <c r="D209"/>
  <c r="E209"/>
  <c r="C160"/>
  <c r="D160"/>
  <c r="E160"/>
  <c r="C226"/>
  <c r="D226"/>
  <c r="E226"/>
  <c r="C184"/>
  <c r="D184"/>
  <c r="E184"/>
  <c r="C269"/>
  <c r="D269"/>
  <c r="E269"/>
  <c r="C98"/>
  <c r="D98"/>
  <c r="E98"/>
  <c r="C190"/>
  <c r="D190"/>
  <c r="E190"/>
  <c r="C149"/>
  <c r="D149"/>
  <c r="E149"/>
  <c r="C260"/>
  <c r="D260"/>
  <c r="E260"/>
  <c r="C229"/>
  <c r="D229"/>
  <c r="E229"/>
  <c r="C121"/>
  <c r="D121"/>
  <c r="E121"/>
  <c r="C45"/>
  <c r="D45"/>
  <c r="E45"/>
  <c r="C285"/>
  <c r="D285"/>
  <c r="E285"/>
  <c r="C4"/>
  <c r="D4"/>
  <c r="E4"/>
  <c r="C92"/>
  <c r="D92"/>
  <c r="E92"/>
  <c r="C189"/>
  <c r="D189"/>
  <c r="E189"/>
  <c r="C173"/>
  <c r="D173"/>
  <c r="E173"/>
  <c r="C259"/>
  <c r="D259"/>
  <c r="E259"/>
  <c r="C57"/>
  <c r="D57"/>
  <c r="E57"/>
  <c r="C159"/>
  <c r="D159"/>
  <c r="E159"/>
  <c r="C223"/>
  <c r="D223"/>
  <c r="E223"/>
  <c r="C170"/>
  <c r="D170"/>
  <c r="E170"/>
  <c r="C72"/>
  <c r="D72"/>
  <c r="E72"/>
  <c r="K98" i="18"/>
  <c r="C17" i="17"/>
  <c r="D17"/>
  <c r="E17"/>
  <c r="C34"/>
  <c r="D34"/>
  <c r="E34"/>
  <c r="C67"/>
  <c r="D67"/>
  <c r="E67"/>
  <c r="C128"/>
  <c r="D128"/>
  <c r="E128"/>
  <c r="C129"/>
  <c r="D129"/>
  <c r="E129"/>
  <c r="C194"/>
  <c r="D194"/>
  <c r="E194"/>
  <c r="C210"/>
  <c r="D210"/>
  <c r="E210"/>
  <c r="C225"/>
  <c r="D225"/>
  <c r="E225"/>
  <c r="C226"/>
  <c r="D226"/>
  <c r="E226"/>
  <c r="C258"/>
  <c r="D258"/>
  <c r="E258"/>
  <c r="C127"/>
  <c r="D127"/>
  <c r="E127"/>
  <c r="C118"/>
  <c r="D118"/>
  <c r="E118"/>
  <c r="C119"/>
  <c r="D119"/>
  <c r="E119"/>
  <c r="C120"/>
  <c r="D120"/>
  <c r="E120"/>
  <c r="C126"/>
  <c r="D126"/>
  <c r="E126"/>
  <c r="C125"/>
  <c r="D125"/>
  <c r="E125"/>
  <c r="C124"/>
  <c r="D124"/>
  <c r="E124"/>
  <c r="C141"/>
  <c r="D141"/>
  <c r="E141"/>
  <c r="C140"/>
  <c r="D140"/>
  <c r="E140"/>
  <c r="C143"/>
  <c r="D143"/>
  <c r="E143"/>
  <c r="C144"/>
  <c r="D144"/>
  <c r="E144"/>
  <c r="C145"/>
  <c r="D145"/>
  <c r="E145"/>
  <c r="C121"/>
  <c r="D121"/>
  <c r="E121"/>
  <c r="C122"/>
  <c r="D122"/>
  <c r="E122"/>
  <c r="C123"/>
  <c r="D123"/>
  <c r="E123"/>
  <c r="C137"/>
  <c r="D137"/>
  <c r="E137"/>
  <c r="C138"/>
  <c r="D138"/>
  <c r="E138"/>
  <c r="C139"/>
  <c r="D139"/>
  <c r="E139"/>
  <c r="C117"/>
  <c r="D117"/>
  <c r="E117"/>
  <c r="C116"/>
  <c r="D116"/>
  <c r="E116"/>
  <c r="C115"/>
  <c r="D115"/>
  <c r="E115"/>
  <c r="C134"/>
  <c r="D134"/>
  <c r="E134"/>
  <c r="C135"/>
  <c r="D135"/>
  <c r="E135"/>
  <c r="C136"/>
  <c r="D136"/>
  <c r="E136"/>
  <c r="C82"/>
  <c r="D82"/>
  <c r="E82"/>
  <c r="C83"/>
  <c r="D83"/>
  <c r="E83"/>
  <c r="C84"/>
  <c r="D84"/>
  <c r="E84"/>
  <c r="C85"/>
  <c r="D85"/>
  <c r="E85"/>
  <c r="C98"/>
  <c r="D98"/>
  <c r="E98"/>
  <c r="C99"/>
  <c r="D99"/>
  <c r="E99"/>
  <c r="C100"/>
  <c r="D100"/>
  <c r="E100"/>
  <c r="C101"/>
  <c r="D101"/>
  <c r="E101"/>
  <c r="C63"/>
  <c r="D63"/>
  <c r="E63"/>
  <c r="C64"/>
  <c r="D64"/>
  <c r="E64"/>
  <c r="C65"/>
  <c r="D65"/>
  <c r="E65"/>
  <c r="C54"/>
  <c r="D54"/>
  <c r="E54"/>
  <c r="C55"/>
  <c r="D55"/>
  <c r="E55"/>
  <c r="C56"/>
  <c r="D56"/>
  <c r="E56"/>
  <c r="C62"/>
  <c r="D62"/>
  <c r="E62"/>
  <c r="C61"/>
  <c r="D61"/>
  <c r="E61"/>
  <c r="C60"/>
  <c r="D60"/>
  <c r="E60"/>
  <c r="C78"/>
  <c r="D78"/>
  <c r="E78"/>
  <c r="C77"/>
  <c r="D77"/>
  <c r="E77"/>
  <c r="C76"/>
  <c r="D76"/>
  <c r="E76"/>
  <c r="C79"/>
  <c r="D79"/>
  <c r="E79"/>
  <c r="C80"/>
  <c r="D80"/>
  <c r="E80"/>
  <c r="C57"/>
  <c r="D57"/>
  <c r="E57"/>
  <c r="C58"/>
  <c r="D58"/>
  <c r="E58"/>
  <c r="C59"/>
  <c r="D59"/>
  <c r="E59"/>
  <c r="C73"/>
  <c r="D73"/>
  <c r="E73"/>
  <c r="C74"/>
  <c r="D74"/>
  <c r="E74"/>
  <c r="C75"/>
  <c r="D75"/>
  <c r="E75"/>
  <c r="C37"/>
  <c r="D37"/>
  <c r="E37"/>
  <c r="C36"/>
  <c r="D36"/>
  <c r="E36"/>
  <c r="C35"/>
  <c r="D35"/>
  <c r="E35"/>
  <c r="C70"/>
  <c r="D70"/>
  <c r="E70"/>
  <c r="C71"/>
  <c r="D71"/>
  <c r="E71"/>
  <c r="C72"/>
  <c r="D72"/>
  <c r="E72"/>
  <c r="C3"/>
  <c r="D3"/>
  <c r="E3"/>
  <c r="C5"/>
  <c r="D5"/>
  <c r="E5"/>
  <c r="C18"/>
  <c r="D18"/>
  <c r="E18"/>
  <c r="C19"/>
  <c r="D19"/>
  <c r="E19"/>
  <c r="C20"/>
  <c r="D20"/>
  <c r="E20"/>
  <c r="C21"/>
  <c r="D21"/>
  <c r="E21"/>
  <c r="C131"/>
  <c r="D131"/>
  <c r="E131"/>
  <c r="C132"/>
  <c r="D132"/>
  <c r="E132"/>
  <c r="C133"/>
  <c r="D133"/>
  <c r="E133"/>
  <c r="C50"/>
  <c r="D50"/>
  <c r="E50"/>
  <c r="C51"/>
  <c r="D51"/>
  <c r="E51"/>
  <c r="C52"/>
  <c r="D52"/>
  <c r="E52"/>
  <c r="C130"/>
  <c r="D130"/>
  <c r="E130"/>
  <c r="C69"/>
  <c r="D69"/>
  <c r="E69"/>
  <c r="C68"/>
  <c r="D68"/>
  <c r="E68"/>
  <c r="C94"/>
  <c r="D94"/>
  <c r="E94"/>
  <c r="C93"/>
  <c r="D93"/>
  <c r="E93"/>
  <c r="C92"/>
  <c r="D92"/>
  <c r="E92"/>
  <c r="C95"/>
  <c r="D95"/>
  <c r="E95"/>
  <c r="C96"/>
  <c r="D96"/>
  <c r="E96"/>
  <c r="C97"/>
  <c r="D97"/>
  <c r="E97"/>
  <c r="C53"/>
  <c r="D53"/>
  <c r="E53"/>
  <c r="C66"/>
  <c r="D66"/>
  <c r="E66"/>
  <c r="C89"/>
  <c r="D89"/>
  <c r="E89"/>
  <c r="C90"/>
  <c r="D90"/>
  <c r="E90"/>
  <c r="C91"/>
  <c r="D91"/>
  <c r="E91"/>
  <c r="C113"/>
  <c r="D113"/>
  <c r="E113"/>
  <c r="C112"/>
  <c r="D112"/>
  <c r="E112"/>
  <c r="C111"/>
  <c r="D111"/>
  <c r="E111"/>
  <c r="C86"/>
  <c r="D86"/>
  <c r="E86"/>
  <c r="C87"/>
  <c r="D87"/>
  <c r="E87"/>
  <c r="C88"/>
  <c r="D88"/>
  <c r="E88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275"/>
  <c r="D275"/>
  <c r="E275"/>
  <c r="C276"/>
  <c r="D276"/>
  <c r="E276"/>
  <c r="C277"/>
  <c r="D277"/>
  <c r="E277"/>
  <c r="C195"/>
  <c r="D195"/>
  <c r="E195"/>
  <c r="C196"/>
  <c r="D196"/>
  <c r="E196"/>
  <c r="C213"/>
  <c r="D213"/>
  <c r="E213"/>
  <c r="C212"/>
  <c r="D212"/>
  <c r="E212"/>
  <c r="C238"/>
  <c r="D238"/>
  <c r="E238"/>
  <c r="C237"/>
  <c r="D237"/>
  <c r="E237"/>
  <c r="C236"/>
  <c r="D236"/>
  <c r="E236"/>
  <c r="C239"/>
  <c r="D239"/>
  <c r="E239"/>
  <c r="C240"/>
  <c r="D240"/>
  <c r="E240"/>
  <c r="C241"/>
  <c r="D241"/>
  <c r="E241"/>
  <c r="C197"/>
  <c r="D197"/>
  <c r="E197"/>
  <c r="C211"/>
  <c r="D211"/>
  <c r="E211"/>
  <c r="C233"/>
  <c r="D233"/>
  <c r="E233"/>
  <c r="C234"/>
  <c r="D234"/>
  <c r="E234"/>
  <c r="C235"/>
  <c r="D235"/>
  <c r="E235"/>
  <c r="C257"/>
  <c r="D257"/>
  <c r="E257"/>
  <c r="C256"/>
  <c r="D256"/>
  <c r="E256"/>
  <c r="C255"/>
  <c r="D255"/>
  <c r="E255"/>
  <c r="C230"/>
  <c r="D230"/>
  <c r="E230"/>
  <c r="C231"/>
  <c r="D231"/>
  <c r="E231"/>
  <c r="C232"/>
  <c r="D232"/>
  <c r="E232"/>
  <c r="C246"/>
  <c r="D246"/>
  <c r="E246"/>
  <c r="C247"/>
  <c r="D247"/>
  <c r="E247"/>
  <c r="C248"/>
  <c r="D248"/>
  <c r="E248"/>
  <c r="C249"/>
  <c r="D249"/>
  <c r="E249"/>
  <c r="C250"/>
  <c r="D250"/>
  <c r="E250"/>
  <c r="C251"/>
  <c r="D251"/>
  <c r="E251"/>
  <c r="C252"/>
  <c r="D252"/>
  <c r="E252"/>
  <c r="C253"/>
  <c r="D253"/>
  <c r="E253"/>
  <c r="C254"/>
  <c r="D254"/>
  <c r="E254"/>
  <c r="C179"/>
  <c r="D179"/>
  <c r="E179"/>
  <c r="C180"/>
  <c r="D180"/>
  <c r="E180"/>
  <c r="C181"/>
  <c r="D181"/>
  <c r="E181"/>
  <c r="C146"/>
  <c r="D146"/>
  <c r="E146"/>
  <c r="C147"/>
  <c r="D147"/>
  <c r="E147"/>
  <c r="C148"/>
  <c r="D148"/>
  <c r="E148"/>
  <c r="C165"/>
  <c r="D165"/>
  <c r="E165"/>
  <c r="C164"/>
  <c r="D164"/>
  <c r="E164"/>
  <c r="C205"/>
  <c r="D205"/>
  <c r="E205"/>
  <c r="C204"/>
  <c r="D204"/>
  <c r="E204"/>
  <c r="C208"/>
  <c r="D208"/>
  <c r="E208"/>
  <c r="C209"/>
  <c r="D209"/>
  <c r="E209"/>
  <c r="C149"/>
  <c r="D149"/>
  <c r="E149"/>
  <c r="C162"/>
  <c r="D162"/>
  <c r="E162"/>
  <c r="C163"/>
  <c r="D163"/>
  <c r="E163"/>
  <c r="C201"/>
  <c r="D201"/>
  <c r="E201"/>
  <c r="C202"/>
  <c r="D202"/>
  <c r="E202"/>
  <c r="C203"/>
  <c r="D203"/>
  <c r="E203"/>
  <c r="C224"/>
  <c r="D224"/>
  <c r="E224"/>
  <c r="C223"/>
  <c r="D223"/>
  <c r="E223"/>
  <c r="C198"/>
  <c r="D198"/>
  <c r="E198"/>
  <c r="C199"/>
  <c r="D199"/>
  <c r="E199"/>
  <c r="C200"/>
  <c r="D200"/>
  <c r="E200"/>
  <c r="C214"/>
  <c r="D214"/>
  <c r="E214"/>
  <c r="C215"/>
  <c r="D215"/>
  <c r="E215"/>
  <c r="C216"/>
  <c r="D216"/>
  <c r="E216"/>
  <c r="C217"/>
  <c r="D217"/>
  <c r="E217"/>
  <c r="C218"/>
  <c r="D218"/>
  <c r="E218"/>
  <c r="C219"/>
  <c r="D219"/>
  <c r="E219"/>
  <c r="C220"/>
  <c r="D220"/>
  <c r="E220"/>
  <c r="C221"/>
  <c r="D221"/>
  <c r="E221"/>
  <c r="C222"/>
  <c r="D222"/>
  <c r="E222"/>
  <c r="C159"/>
  <c r="D159"/>
  <c r="E159"/>
  <c r="C160"/>
  <c r="D160"/>
  <c r="E160"/>
  <c r="C161"/>
  <c r="D161"/>
  <c r="E161"/>
  <c r="C150"/>
  <c r="D150"/>
  <c r="E150"/>
  <c r="C151"/>
  <c r="D151"/>
  <c r="E151"/>
  <c r="C152"/>
  <c r="D152"/>
  <c r="E152"/>
  <c r="C158"/>
  <c r="D158"/>
  <c r="E158"/>
  <c r="C157"/>
  <c r="D157"/>
  <c r="E157"/>
  <c r="C156"/>
  <c r="D156"/>
  <c r="E156"/>
  <c r="C174"/>
  <c r="D174"/>
  <c r="E174"/>
  <c r="C173"/>
  <c r="D173"/>
  <c r="E173"/>
  <c r="C172"/>
  <c r="D172"/>
  <c r="E172"/>
  <c r="C175"/>
  <c r="D175"/>
  <c r="E175"/>
  <c r="C176"/>
  <c r="D176"/>
  <c r="E176"/>
  <c r="C177"/>
  <c r="D177"/>
  <c r="E177"/>
  <c r="C153"/>
  <c r="D153"/>
  <c r="E153"/>
  <c r="C154"/>
  <c r="D154"/>
  <c r="E154"/>
  <c r="C155"/>
  <c r="D155"/>
  <c r="E155"/>
  <c r="C169"/>
  <c r="D169"/>
  <c r="E169"/>
  <c r="C170"/>
  <c r="D170"/>
  <c r="E170"/>
  <c r="C171"/>
  <c r="D171"/>
  <c r="E171"/>
  <c r="C193"/>
  <c r="D193"/>
  <c r="E193"/>
  <c r="C192"/>
  <c r="D192"/>
  <c r="E192"/>
  <c r="C191"/>
  <c r="D191"/>
  <c r="E191"/>
  <c r="C166"/>
  <c r="D166"/>
  <c r="E166"/>
  <c r="C167"/>
  <c r="D167"/>
  <c r="E167"/>
  <c r="C168"/>
  <c r="D168"/>
  <c r="E168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271"/>
  <c r="D271"/>
  <c r="E271"/>
  <c r="C272"/>
  <c r="D272"/>
  <c r="E272"/>
  <c r="C263"/>
  <c r="D263"/>
  <c r="E263"/>
  <c r="C264"/>
  <c r="D264"/>
  <c r="E264"/>
  <c r="C270"/>
  <c r="D270"/>
  <c r="E270"/>
  <c r="C269"/>
  <c r="D269"/>
  <c r="E269"/>
  <c r="C268"/>
  <c r="D268"/>
  <c r="E268"/>
  <c r="C286"/>
  <c r="D286"/>
  <c r="E286"/>
  <c r="C284"/>
  <c r="D284"/>
  <c r="E284"/>
  <c r="C288"/>
  <c r="D288"/>
  <c r="E288"/>
  <c r="C289"/>
  <c r="D289"/>
  <c r="E289"/>
  <c r="C265"/>
  <c r="D265"/>
  <c r="E265"/>
  <c r="C266"/>
  <c r="D266"/>
  <c r="E266"/>
  <c r="C267"/>
  <c r="D267"/>
  <c r="E267"/>
  <c r="C281"/>
  <c r="D281"/>
  <c r="E281"/>
  <c r="C282"/>
  <c r="D282"/>
  <c r="E282"/>
  <c r="C283"/>
  <c r="D283"/>
  <c r="E283"/>
  <c r="C261"/>
  <c r="D261"/>
  <c r="E261"/>
  <c r="C260"/>
  <c r="D260"/>
  <c r="E260"/>
  <c r="C259"/>
  <c r="D259"/>
  <c r="E259"/>
  <c r="C278"/>
  <c r="D278"/>
  <c r="E278"/>
  <c r="C279"/>
  <c r="D279"/>
  <c r="E279"/>
  <c r="C280"/>
  <c r="D280"/>
  <c r="E280"/>
  <c r="C227"/>
  <c r="D227"/>
  <c r="E227"/>
  <c r="C228"/>
  <c r="D228"/>
  <c r="E228"/>
  <c r="C229"/>
  <c r="D229"/>
  <c r="E229"/>
  <c r="C242"/>
  <c r="D242"/>
  <c r="E242"/>
  <c r="C243"/>
  <c r="D243"/>
  <c r="E243"/>
  <c r="C244"/>
  <c r="D244"/>
  <c r="E244"/>
  <c r="C245"/>
  <c r="D245"/>
  <c r="E245"/>
  <c r="C15"/>
  <c r="D15"/>
  <c r="E15"/>
  <c r="C16"/>
  <c r="D16"/>
  <c r="E16"/>
  <c r="C6"/>
  <c r="D6"/>
  <c r="E6"/>
  <c r="C7"/>
  <c r="D7"/>
  <c r="E7"/>
  <c r="C8"/>
  <c r="D8"/>
  <c r="E8"/>
  <c r="C13"/>
  <c r="D13"/>
  <c r="E13"/>
  <c r="C12"/>
  <c r="D12"/>
  <c r="E12"/>
  <c r="C30"/>
  <c r="D30"/>
  <c r="E30"/>
  <c r="C29"/>
  <c r="D29"/>
  <c r="E29"/>
  <c r="C28"/>
  <c r="D28"/>
  <c r="E28"/>
  <c r="C31"/>
  <c r="D31"/>
  <c r="E31"/>
  <c r="C32"/>
  <c r="D32"/>
  <c r="E32"/>
  <c r="C33"/>
  <c r="D33"/>
  <c r="E33"/>
  <c r="C9"/>
  <c r="D9"/>
  <c r="E9"/>
  <c r="C10"/>
  <c r="D10"/>
  <c r="E10"/>
  <c r="C11"/>
  <c r="D11"/>
  <c r="E11"/>
  <c r="C25"/>
  <c r="D25"/>
  <c r="E25"/>
  <c r="C26"/>
  <c r="D26"/>
  <c r="E26"/>
  <c r="C27"/>
  <c r="D27"/>
  <c r="E27"/>
  <c r="C49"/>
  <c r="D49"/>
  <c r="E49"/>
  <c r="C48"/>
  <c r="D48"/>
  <c r="E48"/>
  <c r="C47"/>
  <c r="D47"/>
  <c r="E47"/>
  <c r="C22"/>
  <c r="D22"/>
  <c r="E22"/>
  <c r="C23"/>
  <c r="D23"/>
  <c r="E23"/>
  <c r="C24"/>
  <c r="D24"/>
  <c r="E24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142"/>
  <c r="D142"/>
  <c r="E142"/>
  <c r="C114"/>
  <c r="D114"/>
  <c r="E114"/>
  <c r="C4"/>
  <c r="D4"/>
  <c r="E4"/>
  <c r="C274"/>
  <c r="D274"/>
  <c r="E274"/>
  <c r="C206"/>
  <c r="D206"/>
  <c r="E206"/>
  <c r="C207"/>
  <c r="D207"/>
  <c r="E207"/>
  <c r="C262"/>
  <c r="D262"/>
  <c r="E262"/>
  <c r="C14"/>
  <c r="D14"/>
  <c r="E14"/>
  <c r="C178"/>
  <c r="D178"/>
  <c r="E178"/>
  <c r="C285"/>
  <c r="D285"/>
  <c r="E285"/>
  <c r="C287"/>
  <c r="D287"/>
  <c r="E287"/>
  <c r="C273"/>
  <c r="D273"/>
  <c r="E273"/>
  <c r="C81"/>
  <c r="D81"/>
  <c r="E81"/>
  <c r="E2"/>
  <c r="D2"/>
  <c r="C2"/>
  <c r="C44" i="16"/>
  <c r="D44"/>
  <c r="E44"/>
  <c r="C100"/>
  <c r="D100"/>
  <c r="E100"/>
  <c r="C168"/>
  <c r="D168"/>
  <c r="E168"/>
  <c r="C18" i="18"/>
  <c r="D18"/>
  <c r="E18"/>
  <c r="D217" i="19"/>
  <c r="E217"/>
  <c r="D146"/>
  <c r="E146"/>
  <c r="D196"/>
  <c r="E196"/>
  <c r="D100"/>
  <c r="E100"/>
  <c r="D21"/>
  <c r="E21"/>
  <c r="D205"/>
  <c r="E205"/>
  <c r="D106"/>
  <c r="E106"/>
  <c r="D37"/>
  <c r="E37"/>
  <c r="D36"/>
  <c r="E36"/>
  <c r="D241"/>
  <c r="E241"/>
  <c r="D104"/>
  <c r="E104"/>
  <c r="D29"/>
  <c r="E29"/>
  <c r="D135"/>
  <c r="E135"/>
  <c r="D55"/>
  <c r="E55"/>
  <c r="D24"/>
  <c r="E24"/>
  <c r="D276"/>
  <c r="E276"/>
  <c r="D122"/>
  <c r="E122"/>
  <c r="D179"/>
  <c r="E179"/>
  <c r="D6"/>
  <c r="E6"/>
  <c r="D84"/>
  <c r="E84"/>
  <c r="D83"/>
  <c r="E83"/>
  <c r="D265"/>
  <c r="E265"/>
  <c r="D167"/>
  <c r="E167"/>
  <c r="D140"/>
  <c r="E140"/>
  <c r="D43"/>
  <c r="E43"/>
  <c r="D243"/>
  <c r="E243"/>
  <c r="D244"/>
  <c r="E244"/>
  <c r="D197"/>
  <c r="E197"/>
  <c r="D2"/>
  <c r="E2"/>
  <c r="D185"/>
  <c r="E185"/>
  <c r="D124"/>
  <c r="E124"/>
  <c r="D105"/>
  <c r="E105"/>
  <c r="D137"/>
  <c r="E137"/>
  <c r="D31"/>
  <c r="E31"/>
  <c r="D175"/>
  <c r="E175"/>
  <c r="D101"/>
  <c r="E101"/>
  <c r="D256"/>
  <c r="E256"/>
  <c r="D166"/>
  <c r="E166"/>
  <c r="D165"/>
  <c r="E165"/>
  <c r="D221"/>
  <c r="E221"/>
  <c r="D23"/>
  <c r="E23"/>
  <c r="D12"/>
  <c r="E12"/>
  <c r="D120"/>
  <c r="E120"/>
  <c r="D239"/>
  <c r="E239"/>
  <c r="D94"/>
  <c r="E94"/>
  <c r="D33"/>
  <c r="E33"/>
  <c r="D131"/>
  <c r="E131"/>
  <c r="D46"/>
  <c r="E46"/>
  <c r="D95"/>
  <c r="E95"/>
  <c r="D77"/>
  <c r="E77"/>
  <c r="D13"/>
  <c r="E13"/>
  <c r="D86"/>
  <c r="E86"/>
  <c r="D270"/>
  <c r="E270"/>
  <c r="D112"/>
  <c r="E112"/>
  <c r="D177"/>
  <c r="E177"/>
  <c r="D252"/>
  <c r="E252"/>
  <c r="D180"/>
  <c r="E180"/>
  <c r="D255"/>
  <c r="E255"/>
  <c r="D102"/>
  <c r="E102"/>
  <c r="D108"/>
  <c r="E108"/>
  <c r="D169"/>
  <c r="E169"/>
  <c r="D123"/>
  <c r="E123"/>
  <c r="D58"/>
  <c r="E58"/>
  <c r="D181"/>
  <c r="E181"/>
  <c r="D176"/>
  <c r="E176"/>
  <c r="D261"/>
  <c r="E261"/>
  <c r="D19"/>
  <c r="E19"/>
  <c r="D264"/>
  <c r="E264"/>
  <c r="D7"/>
  <c r="E7"/>
  <c r="D147"/>
  <c r="E147"/>
  <c r="D60"/>
  <c r="E60"/>
  <c r="D141"/>
  <c r="E141"/>
  <c r="D178"/>
  <c r="E178"/>
  <c r="D151"/>
  <c r="E151"/>
  <c r="D150"/>
  <c r="E150"/>
  <c r="D97"/>
  <c r="E97"/>
  <c r="D5"/>
  <c r="E5"/>
  <c r="D110"/>
  <c r="E110"/>
  <c r="D128"/>
  <c r="E128"/>
  <c r="D51"/>
  <c r="E51"/>
  <c r="D127"/>
  <c r="E127"/>
  <c r="D93"/>
  <c r="E93"/>
  <c r="D153"/>
  <c r="E153"/>
  <c r="D224"/>
  <c r="E224"/>
  <c r="D284"/>
  <c r="E284"/>
  <c r="D257"/>
  <c r="E257"/>
  <c r="D71"/>
  <c r="E71"/>
  <c r="D268"/>
  <c r="E268"/>
  <c r="D85"/>
  <c r="E85"/>
  <c r="D183"/>
  <c r="E183"/>
  <c r="D222"/>
  <c r="E222"/>
  <c r="D225"/>
  <c r="E225"/>
  <c r="D25"/>
  <c r="E25"/>
  <c r="D118"/>
  <c r="E118"/>
  <c r="D116"/>
  <c r="E116"/>
  <c r="D273"/>
  <c r="E273"/>
  <c r="D48"/>
  <c r="E48"/>
  <c r="D41"/>
  <c r="E41"/>
  <c r="D44"/>
  <c r="E44"/>
  <c r="D210"/>
  <c r="E210"/>
  <c r="D213"/>
  <c r="E213"/>
  <c r="D30"/>
  <c r="E30"/>
  <c r="D34"/>
  <c r="E34"/>
  <c r="D9"/>
  <c r="E9"/>
  <c r="D262"/>
  <c r="E262"/>
  <c r="D192"/>
  <c r="E192"/>
  <c r="D195"/>
  <c r="E195"/>
  <c r="D142"/>
  <c r="E142"/>
  <c r="D271"/>
  <c r="E271"/>
  <c r="D89"/>
  <c r="E89"/>
  <c r="D277"/>
  <c r="E277"/>
  <c r="D266"/>
  <c r="E266"/>
  <c r="D218"/>
  <c r="E218"/>
  <c r="D17"/>
  <c r="E17"/>
  <c r="D49"/>
  <c r="E49"/>
  <c r="D47"/>
  <c r="E47"/>
  <c r="D242"/>
  <c r="E242"/>
  <c r="D253"/>
  <c r="E253"/>
  <c r="D18"/>
  <c r="E18"/>
  <c r="D240"/>
  <c r="E240"/>
  <c r="D52"/>
  <c r="E52"/>
  <c r="D247"/>
  <c r="E247"/>
  <c r="D198"/>
  <c r="E198"/>
  <c r="D206"/>
  <c r="E206"/>
  <c r="D275"/>
  <c r="E275"/>
  <c r="D251"/>
  <c r="E251"/>
  <c r="D191"/>
  <c r="E191"/>
  <c r="D203"/>
  <c r="E203"/>
  <c r="D27"/>
  <c r="E27"/>
  <c r="D73"/>
  <c r="E73"/>
  <c r="D207"/>
  <c r="E207"/>
  <c r="D129"/>
  <c r="E129"/>
  <c r="D245"/>
  <c r="E245"/>
  <c r="D99"/>
  <c r="E99"/>
  <c r="D87"/>
  <c r="E87"/>
  <c r="D111"/>
  <c r="E111"/>
  <c r="D201"/>
  <c r="E201"/>
  <c r="D200"/>
  <c r="E200"/>
  <c r="D20"/>
  <c r="E20"/>
  <c r="D109"/>
  <c r="E109"/>
  <c r="D182"/>
  <c r="E182"/>
  <c r="D136"/>
  <c r="E136"/>
  <c r="D186"/>
  <c r="E186"/>
  <c r="D235"/>
  <c r="E235"/>
  <c r="D219"/>
  <c r="E219"/>
  <c r="E14"/>
  <c r="D14"/>
  <c r="C217"/>
  <c r="C146"/>
  <c r="C196"/>
  <c r="C100"/>
  <c r="C21"/>
  <c r="C205"/>
  <c r="C106"/>
  <c r="C37"/>
  <c r="C36"/>
  <c r="C241"/>
  <c r="C104"/>
  <c r="C29"/>
  <c r="C135"/>
  <c r="C55"/>
  <c r="C24"/>
  <c r="C276"/>
  <c r="C122"/>
  <c r="C179"/>
  <c r="C6"/>
  <c r="C84"/>
  <c r="C83"/>
  <c r="C265"/>
  <c r="C167"/>
  <c r="C140"/>
  <c r="C43"/>
  <c r="C243"/>
  <c r="C244"/>
  <c r="C197"/>
  <c r="C2"/>
  <c r="C185"/>
  <c r="C124"/>
  <c r="C105"/>
  <c r="C137"/>
  <c r="C31"/>
  <c r="C175"/>
  <c r="C101"/>
  <c r="C256"/>
  <c r="C166"/>
  <c r="C165"/>
  <c r="C221"/>
  <c r="C23"/>
  <c r="C12"/>
  <c r="C120"/>
  <c r="C239"/>
  <c r="C94"/>
  <c r="C33"/>
  <c r="C131"/>
  <c r="C46"/>
  <c r="C95"/>
  <c r="C77"/>
  <c r="C13"/>
  <c r="C86"/>
  <c r="C270"/>
  <c r="C112"/>
  <c r="C177"/>
  <c r="C252"/>
  <c r="C180"/>
  <c r="C255"/>
  <c r="C102"/>
  <c r="C108"/>
  <c r="C169"/>
  <c r="C123"/>
  <c r="C58"/>
  <c r="C181"/>
  <c r="C176"/>
  <c r="C261"/>
  <c r="C19"/>
  <c r="C264"/>
  <c r="C7"/>
  <c r="C147"/>
  <c r="C60"/>
  <c r="C141"/>
  <c r="C178"/>
  <c r="C151"/>
  <c r="C150"/>
  <c r="C97"/>
  <c r="C5"/>
  <c r="C110"/>
  <c r="C128"/>
  <c r="C51"/>
  <c r="C127"/>
  <c r="C93"/>
  <c r="C153"/>
  <c r="C224"/>
  <c r="C284"/>
  <c r="C257"/>
  <c r="C71"/>
  <c r="C268"/>
  <c r="C85"/>
  <c r="C183"/>
  <c r="C222"/>
  <c r="C225"/>
  <c r="C25"/>
  <c r="C118"/>
  <c r="C116"/>
  <c r="C273"/>
  <c r="C48"/>
  <c r="C41"/>
  <c r="C44"/>
  <c r="C210"/>
  <c r="C213"/>
  <c r="C30"/>
  <c r="C34"/>
  <c r="C9"/>
  <c r="C262"/>
  <c r="C192"/>
  <c r="C195"/>
  <c r="C142"/>
  <c r="C271"/>
  <c r="C89"/>
  <c r="C277"/>
  <c r="C266"/>
  <c r="C218"/>
  <c r="C17"/>
  <c r="C49"/>
  <c r="C47"/>
  <c r="C242"/>
  <c r="C253"/>
  <c r="C18"/>
  <c r="C240"/>
  <c r="C52"/>
  <c r="C247"/>
  <c r="C198"/>
  <c r="C206"/>
  <c r="C275"/>
  <c r="C251"/>
  <c r="C191"/>
  <c r="C203"/>
  <c r="C27"/>
  <c r="C73"/>
  <c r="C207"/>
  <c r="C129"/>
  <c r="C245"/>
  <c r="C99"/>
  <c r="C87"/>
  <c r="C111"/>
  <c r="C201"/>
  <c r="C200"/>
  <c r="C20"/>
  <c r="C109"/>
  <c r="C182"/>
  <c r="C136"/>
  <c r="C186"/>
  <c r="C235"/>
  <c r="C219"/>
  <c r="C14"/>
  <c r="E160" i="18"/>
  <c r="D160"/>
  <c r="C160"/>
  <c r="E32"/>
  <c r="D32"/>
  <c r="C32"/>
  <c r="E131"/>
  <c r="D131"/>
  <c r="C131"/>
  <c r="E105"/>
  <c r="D105"/>
  <c r="C105"/>
  <c r="E104"/>
  <c r="D104"/>
  <c r="C104"/>
  <c r="E145"/>
  <c r="D145"/>
  <c r="C145"/>
  <c r="E142"/>
  <c r="D142"/>
  <c r="C142"/>
  <c r="E161"/>
  <c r="D161"/>
  <c r="C161"/>
  <c r="E184"/>
  <c r="D184"/>
  <c r="C184"/>
  <c r="E56"/>
  <c r="D56"/>
  <c r="C56"/>
  <c r="E52"/>
  <c r="D52"/>
  <c r="C52"/>
  <c r="E102"/>
  <c r="D102"/>
  <c r="C102"/>
  <c r="E28"/>
  <c r="D28"/>
  <c r="C28"/>
  <c r="E141"/>
  <c r="D141"/>
  <c r="C141"/>
  <c r="E58"/>
  <c r="D58"/>
  <c r="C58"/>
  <c r="E5"/>
  <c r="D5"/>
  <c r="C5"/>
  <c r="E129"/>
  <c r="D129"/>
  <c r="C129"/>
  <c r="E11"/>
  <c r="D11"/>
  <c r="C11"/>
  <c r="E29"/>
  <c r="D29"/>
  <c r="C29"/>
  <c r="E163"/>
  <c r="D163"/>
  <c r="C163"/>
  <c r="E115"/>
  <c r="D115"/>
  <c r="C115"/>
  <c r="E148"/>
  <c r="D148"/>
  <c r="C148"/>
  <c r="E22"/>
  <c r="D22"/>
  <c r="C22"/>
  <c r="E43"/>
  <c r="D43"/>
  <c r="C43"/>
  <c r="E68"/>
  <c r="D68"/>
  <c r="C68"/>
  <c r="E88"/>
  <c r="D88"/>
  <c r="C88"/>
  <c r="E111"/>
  <c r="D111"/>
  <c r="C111"/>
  <c r="E126"/>
  <c r="D126"/>
  <c r="C126"/>
  <c r="E158"/>
  <c r="D158"/>
  <c r="C158"/>
  <c r="E62"/>
  <c r="D62"/>
  <c r="C62"/>
  <c r="E67"/>
  <c r="D67"/>
  <c r="C67"/>
  <c r="E46"/>
  <c r="D46"/>
  <c r="C46"/>
  <c r="E70"/>
  <c r="D70"/>
  <c r="C70"/>
  <c r="E65"/>
  <c r="D65"/>
  <c r="C65"/>
  <c r="E47"/>
  <c r="D47"/>
  <c r="C47"/>
  <c r="E72"/>
  <c r="D72"/>
  <c r="C72"/>
  <c r="E10"/>
  <c r="D10"/>
  <c r="C10"/>
  <c r="E85"/>
  <c r="D85"/>
  <c r="C85"/>
  <c r="E146"/>
  <c r="D146"/>
  <c r="C146"/>
  <c r="E122"/>
  <c r="D122"/>
  <c r="C122"/>
  <c r="E55"/>
  <c r="D55"/>
  <c r="C55"/>
  <c r="E40"/>
  <c r="D40"/>
  <c r="C40"/>
  <c r="E13"/>
  <c r="D13"/>
  <c r="C13"/>
  <c r="E79"/>
  <c r="D79"/>
  <c r="C79"/>
  <c r="E92"/>
  <c r="D92"/>
  <c r="C92"/>
  <c r="E197"/>
  <c r="D197"/>
  <c r="C197"/>
  <c r="E191"/>
  <c r="D191"/>
  <c r="C191"/>
  <c r="E152"/>
  <c r="D152"/>
  <c r="C152"/>
  <c r="E39"/>
  <c r="D39"/>
  <c r="C39"/>
  <c r="E168"/>
  <c r="D168"/>
  <c r="C168"/>
  <c r="E26"/>
  <c r="D26"/>
  <c r="C26"/>
  <c r="E84"/>
  <c r="D84"/>
  <c r="C84"/>
  <c r="E24"/>
  <c r="D24"/>
  <c r="C24"/>
  <c r="E124"/>
  <c r="D124"/>
  <c r="C124"/>
  <c r="E4"/>
  <c r="D4"/>
  <c r="C4"/>
  <c r="E90"/>
  <c r="D90"/>
  <c r="C90"/>
  <c r="E74"/>
  <c r="D74"/>
  <c r="C74"/>
  <c r="E96"/>
  <c r="D96"/>
  <c r="C96"/>
  <c r="E155"/>
  <c r="D155"/>
  <c r="C155"/>
  <c r="E174"/>
  <c r="D174"/>
  <c r="C174"/>
  <c r="E48"/>
  <c r="D48"/>
  <c r="C48"/>
  <c r="E38"/>
  <c r="D38"/>
  <c r="C38"/>
  <c r="E9"/>
  <c r="D9"/>
  <c r="C9"/>
  <c r="E183"/>
  <c r="D183"/>
  <c r="C183"/>
  <c r="E69"/>
  <c r="D69"/>
  <c r="C69"/>
  <c r="E45"/>
  <c r="D45"/>
  <c r="C45"/>
  <c r="E176"/>
  <c r="D176"/>
  <c r="C176"/>
  <c r="E169"/>
  <c r="D169"/>
  <c r="C169"/>
  <c r="E27"/>
  <c r="D27"/>
  <c r="C27"/>
  <c r="E23"/>
  <c r="D23"/>
  <c r="C23"/>
  <c r="E113"/>
  <c r="D113"/>
  <c r="C113"/>
  <c r="E98"/>
  <c r="D98"/>
  <c r="C98"/>
  <c r="E192"/>
  <c r="D192"/>
  <c r="C192"/>
  <c r="E133"/>
  <c r="D133"/>
  <c r="C133"/>
  <c r="E157"/>
  <c r="D157"/>
  <c r="C157"/>
  <c r="E165"/>
  <c r="D165"/>
  <c r="C165"/>
  <c r="E21"/>
  <c r="D21"/>
  <c r="C21"/>
  <c r="E187"/>
  <c r="D187"/>
  <c r="C187"/>
  <c r="E159"/>
  <c r="D159"/>
  <c r="C159"/>
  <c r="E107"/>
  <c r="D107"/>
  <c r="C107"/>
  <c r="E135"/>
  <c r="D135"/>
  <c r="C135"/>
  <c r="E134"/>
  <c r="D134"/>
  <c r="C134"/>
  <c r="E140"/>
  <c r="D140"/>
  <c r="C140"/>
  <c r="E73"/>
  <c r="D73"/>
  <c r="C73"/>
  <c r="E7"/>
  <c r="D7"/>
  <c r="C7"/>
  <c r="E127"/>
  <c r="D127"/>
  <c r="C127"/>
  <c r="E17"/>
  <c r="D17"/>
  <c r="C17"/>
  <c r="E3"/>
  <c r="D3"/>
  <c r="C3"/>
  <c r="E173"/>
  <c r="D173"/>
  <c r="C173"/>
  <c r="E75"/>
  <c r="D75"/>
  <c r="C75"/>
  <c r="E35"/>
  <c r="D35"/>
  <c r="C35"/>
  <c r="E99"/>
  <c r="D99"/>
  <c r="C99"/>
  <c r="E132"/>
  <c r="D132"/>
  <c r="C132"/>
  <c r="E149"/>
  <c r="D149"/>
  <c r="C149"/>
  <c r="E123"/>
  <c r="D123"/>
  <c r="C123"/>
  <c r="E139"/>
  <c r="D139"/>
  <c r="C139"/>
  <c r="E94"/>
  <c r="D94"/>
  <c r="C94"/>
  <c r="E80"/>
  <c r="D80"/>
  <c r="C80"/>
  <c r="E41"/>
  <c r="D41"/>
  <c r="C41"/>
  <c r="E30"/>
  <c r="D30"/>
  <c r="C30"/>
  <c r="E63"/>
  <c r="D63"/>
  <c r="C63"/>
  <c r="E76"/>
  <c r="D76"/>
  <c r="C76"/>
  <c r="E91"/>
  <c r="D91"/>
  <c r="C91"/>
  <c r="E180"/>
  <c r="D180"/>
  <c r="C180"/>
  <c r="E171"/>
  <c r="D171"/>
  <c r="C171"/>
  <c r="E95"/>
  <c r="D95"/>
  <c r="C95"/>
  <c r="E12"/>
  <c r="D12"/>
  <c r="C12"/>
  <c r="E119"/>
  <c r="D119"/>
  <c r="C119"/>
  <c r="E175"/>
  <c r="D175"/>
  <c r="C175"/>
  <c r="E189"/>
  <c r="D189"/>
  <c r="C189"/>
  <c r="E121"/>
  <c r="D121"/>
  <c r="C121"/>
  <c r="E16"/>
  <c r="D16"/>
  <c r="C16"/>
  <c r="E110"/>
  <c r="D110"/>
  <c r="C110"/>
  <c r="E151"/>
  <c r="D151"/>
  <c r="C151"/>
  <c r="E36"/>
  <c r="D36"/>
  <c r="C36"/>
  <c r="E147"/>
  <c r="D147"/>
  <c r="C147"/>
  <c r="E78"/>
  <c r="D78"/>
  <c r="C78"/>
  <c r="E108"/>
  <c r="D108"/>
  <c r="C108"/>
  <c r="E33"/>
  <c r="D33"/>
  <c r="C33"/>
  <c r="E120"/>
  <c r="D120"/>
  <c r="C120"/>
  <c r="E87"/>
  <c r="D87"/>
  <c r="C87"/>
  <c r="E101"/>
  <c r="D101"/>
  <c r="C101"/>
  <c r="E186"/>
  <c r="D186"/>
  <c r="C186"/>
  <c r="E51"/>
  <c r="D51"/>
  <c r="C51"/>
  <c r="E83"/>
  <c r="D83"/>
  <c r="C83"/>
  <c r="E138"/>
  <c r="D138"/>
  <c r="C138"/>
  <c r="E59"/>
  <c r="D59"/>
  <c r="C59"/>
  <c r="E81"/>
  <c r="D81"/>
  <c r="C81"/>
  <c r="E82"/>
  <c r="D82"/>
  <c r="C82"/>
  <c r="E182"/>
  <c r="D182"/>
  <c r="C182"/>
  <c r="E19"/>
  <c r="D19"/>
  <c r="C19"/>
  <c r="E143"/>
  <c r="D143"/>
  <c r="C143"/>
  <c r="E153"/>
  <c r="D153"/>
  <c r="C153"/>
  <c r="E2"/>
  <c r="D2"/>
  <c r="C2"/>
  <c r="E156"/>
  <c r="D156"/>
  <c r="C156"/>
  <c r="E185"/>
  <c r="D185"/>
  <c r="C185"/>
  <c r="E136"/>
  <c r="D136"/>
  <c r="C136"/>
  <c r="E103"/>
  <c r="D103"/>
  <c r="C103"/>
  <c r="E117"/>
  <c r="D117"/>
  <c r="C117"/>
  <c r="E86"/>
  <c r="D86"/>
  <c r="C86"/>
  <c r="E150"/>
  <c r="D150"/>
  <c r="C150"/>
  <c r="E178"/>
  <c r="D178"/>
  <c r="C178"/>
  <c r="E93"/>
  <c r="D93"/>
  <c r="C93"/>
  <c r="E8"/>
  <c r="D8"/>
  <c r="C8"/>
  <c r="E137"/>
  <c r="D137"/>
  <c r="C137"/>
  <c r="E42"/>
  <c r="D42"/>
  <c r="C42"/>
  <c r="E106"/>
  <c r="D106"/>
  <c r="C106"/>
  <c r="E166"/>
  <c r="D166"/>
  <c r="C166"/>
  <c r="E109"/>
  <c r="D109"/>
  <c r="C109"/>
  <c r="E170"/>
  <c r="D170"/>
  <c r="C170"/>
  <c r="E61"/>
  <c r="D61"/>
  <c r="C61"/>
  <c r="E167"/>
  <c r="D167"/>
  <c r="C167"/>
  <c r="E125"/>
  <c r="D125"/>
  <c r="C125"/>
  <c r="E66"/>
  <c r="D66"/>
  <c r="C66"/>
  <c r="E57"/>
  <c r="D57"/>
  <c r="C57"/>
  <c r="E14"/>
  <c r="D14"/>
  <c r="C14"/>
  <c r="E179"/>
  <c r="D179"/>
  <c r="C179"/>
  <c r="E89"/>
  <c r="D89"/>
  <c r="C89"/>
  <c r="E177"/>
  <c r="D177"/>
  <c r="C177"/>
  <c r="E49"/>
  <c r="D49"/>
  <c r="C49"/>
  <c r="E181"/>
  <c r="D181"/>
  <c r="C181"/>
  <c r="E190"/>
  <c r="D190"/>
  <c r="C190"/>
  <c r="E15"/>
  <c r="D15"/>
  <c r="C15"/>
  <c r="E154"/>
  <c r="D154"/>
  <c r="C154"/>
  <c r="E31"/>
  <c r="D31"/>
  <c r="C31"/>
  <c r="E54"/>
  <c r="D54"/>
  <c r="C54"/>
  <c r="E20"/>
  <c r="D20"/>
  <c r="C20"/>
  <c r="E6"/>
  <c r="D6"/>
  <c r="C6"/>
  <c r="E37"/>
  <c r="D37"/>
  <c r="C37"/>
  <c r="E71"/>
  <c r="D71"/>
  <c r="C71"/>
  <c r="E194"/>
  <c r="D194"/>
  <c r="C194"/>
  <c r="E60"/>
  <c r="D60"/>
  <c r="C60"/>
  <c r="E162"/>
  <c r="D162"/>
  <c r="C162"/>
  <c r="E53"/>
  <c r="D53"/>
  <c r="C53"/>
  <c r="E114"/>
  <c r="D114"/>
  <c r="C114"/>
  <c r="E34"/>
  <c r="D34"/>
  <c r="C34"/>
  <c r="E100"/>
  <c r="D100"/>
  <c r="C100"/>
  <c r="E144"/>
  <c r="D144"/>
  <c r="C144"/>
  <c r="E130"/>
  <c r="D130"/>
  <c r="C130"/>
  <c r="E25"/>
  <c r="D25"/>
  <c r="C25"/>
  <c r="E97"/>
  <c r="D97"/>
  <c r="C97"/>
  <c r="E64"/>
  <c r="D64"/>
  <c r="C64"/>
  <c r="E193"/>
  <c r="D193"/>
  <c r="C193"/>
  <c r="E50"/>
  <c r="D50"/>
  <c r="C50"/>
  <c r="E172"/>
  <c r="D172"/>
  <c r="C172"/>
  <c r="E188"/>
  <c r="D188"/>
  <c r="C188"/>
  <c r="E112"/>
  <c r="D112"/>
  <c r="C112"/>
  <c r="E77"/>
  <c r="D77"/>
  <c r="C77"/>
  <c r="E128"/>
  <c r="D128"/>
  <c r="C128"/>
  <c r="E164"/>
  <c r="D164"/>
  <c r="C164"/>
  <c r="E2" i="16"/>
  <c r="E111"/>
  <c r="E28"/>
  <c r="E20"/>
  <c r="E52"/>
  <c r="E53"/>
  <c r="E91"/>
  <c r="E116"/>
  <c r="E3"/>
  <c r="E112"/>
  <c r="E56"/>
  <c r="E78"/>
  <c r="E79"/>
  <c r="E123"/>
  <c r="E124"/>
  <c r="E118"/>
  <c r="E80"/>
  <c r="E15"/>
  <c r="E4"/>
  <c r="E108"/>
  <c r="E76"/>
  <c r="E61"/>
  <c r="E130"/>
  <c r="E14"/>
  <c r="E195"/>
  <c r="E110"/>
  <c r="E46"/>
  <c r="E102"/>
  <c r="E109"/>
  <c r="E22"/>
  <c r="E138"/>
  <c r="E197"/>
  <c r="E12"/>
  <c r="E147"/>
  <c r="E55"/>
  <c r="E54"/>
  <c r="E17"/>
  <c r="E115"/>
  <c r="E97"/>
  <c r="E47"/>
  <c r="E48"/>
  <c r="E150"/>
  <c r="E121"/>
  <c r="E157"/>
  <c r="E184"/>
  <c r="E167"/>
  <c r="E165"/>
  <c r="E186"/>
  <c r="E181"/>
  <c r="E183"/>
  <c r="E45"/>
  <c r="E58"/>
  <c r="E23"/>
  <c r="E24"/>
  <c r="E26"/>
  <c r="E101"/>
  <c r="E42"/>
  <c r="E41"/>
  <c r="E191"/>
  <c r="E32"/>
  <c r="E128"/>
  <c r="E125"/>
  <c r="E126"/>
  <c r="E90"/>
  <c r="E82"/>
  <c r="E81"/>
  <c r="E95"/>
  <c r="E33"/>
  <c r="E69"/>
  <c r="E149"/>
  <c r="E185"/>
  <c r="E193"/>
  <c r="E187"/>
  <c r="E34"/>
  <c r="E40"/>
  <c r="E166"/>
  <c r="E38"/>
  <c r="E194"/>
  <c r="E190"/>
  <c r="E159"/>
  <c r="E160"/>
  <c r="E155"/>
  <c r="E151"/>
  <c r="E173"/>
  <c r="E68"/>
  <c r="E158"/>
  <c r="E182"/>
  <c r="E180"/>
  <c r="E188"/>
  <c r="E179"/>
  <c r="E178"/>
  <c r="E175"/>
  <c r="E43"/>
  <c r="E189"/>
  <c r="E39"/>
  <c r="E35"/>
  <c r="E196"/>
  <c r="E192"/>
  <c r="E161"/>
  <c r="E162"/>
  <c r="E163"/>
  <c r="E164"/>
  <c r="E67"/>
  <c r="E66"/>
  <c r="E132"/>
  <c r="E131"/>
  <c r="E62"/>
  <c r="E133"/>
  <c r="E134"/>
  <c r="E135"/>
  <c r="E170"/>
  <c r="E171"/>
  <c r="E169"/>
  <c r="E142"/>
  <c r="E65"/>
  <c r="E60"/>
  <c r="E96"/>
  <c r="E99"/>
  <c r="E117"/>
  <c r="E85"/>
  <c r="E63"/>
  <c r="E64"/>
  <c r="E13"/>
  <c r="E145"/>
  <c r="E36"/>
  <c r="E144"/>
  <c r="E154"/>
  <c r="E174"/>
  <c r="E152"/>
  <c r="E148"/>
  <c r="E83"/>
  <c r="E140"/>
  <c r="E57"/>
  <c r="E93"/>
  <c r="E94"/>
  <c r="E31"/>
  <c r="E84"/>
  <c r="E87"/>
  <c r="E156"/>
  <c r="E8"/>
  <c r="E7"/>
  <c r="E11"/>
  <c r="E5"/>
  <c r="E129"/>
  <c r="E143"/>
  <c r="E119"/>
  <c r="E120"/>
  <c r="E89"/>
  <c r="E18"/>
  <c r="E122"/>
  <c r="E30"/>
  <c r="E92"/>
  <c r="E137"/>
  <c r="E74"/>
  <c r="E104"/>
  <c r="E19"/>
  <c r="E113"/>
  <c r="E25"/>
  <c r="E176"/>
  <c r="E177"/>
  <c r="E88"/>
  <c r="E16"/>
  <c r="E75"/>
  <c r="E49"/>
  <c r="E21"/>
  <c r="E114"/>
  <c r="E37"/>
  <c r="E136"/>
  <c r="E86"/>
  <c r="E29"/>
  <c r="E98"/>
  <c r="E70"/>
  <c r="E27"/>
  <c r="E146"/>
  <c r="E172"/>
  <c r="E73"/>
  <c r="E72"/>
  <c r="E103"/>
  <c r="E153"/>
  <c r="E6"/>
  <c r="E50"/>
  <c r="E51"/>
  <c r="E105"/>
  <c r="E59"/>
  <c r="E77"/>
  <c r="E127"/>
  <c r="E71"/>
  <c r="E141"/>
  <c r="E139"/>
  <c r="E10"/>
  <c r="E107"/>
  <c r="E106"/>
  <c r="E9"/>
  <c r="D107"/>
  <c r="D106"/>
  <c r="D2"/>
  <c r="D111"/>
  <c r="D28"/>
  <c r="D20"/>
  <c r="D52"/>
  <c r="D53"/>
  <c r="D91"/>
  <c r="D116"/>
  <c r="D3"/>
  <c r="D112"/>
  <c r="D56"/>
  <c r="D78"/>
  <c r="D79"/>
  <c r="D123"/>
  <c r="D124"/>
  <c r="D118"/>
  <c r="D80"/>
  <c r="D15"/>
  <c r="D4"/>
  <c r="D108"/>
  <c r="D76"/>
  <c r="D61"/>
  <c r="D130"/>
  <c r="D14"/>
  <c r="D195"/>
  <c r="D110"/>
  <c r="D46"/>
  <c r="D102"/>
  <c r="D109"/>
  <c r="D22"/>
  <c r="D138"/>
  <c r="D197"/>
  <c r="D12"/>
  <c r="D147"/>
  <c r="D55"/>
  <c r="D54"/>
  <c r="D17"/>
  <c r="D115"/>
  <c r="D97"/>
  <c r="D47"/>
  <c r="D48"/>
  <c r="D150"/>
  <c r="D121"/>
  <c r="D157"/>
  <c r="D184"/>
  <c r="D167"/>
  <c r="D165"/>
  <c r="D186"/>
  <c r="D181"/>
  <c r="D183"/>
  <c r="D45"/>
  <c r="D58"/>
  <c r="D23"/>
  <c r="D24"/>
  <c r="D26"/>
  <c r="D101"/>
  <c r="D42"/>
  <c r="D41"/>
  <c r="D191"/>
  <c r="D32"/>
  <c r="D128"/>
  <c r="D125"/>
  <c r="D126"/>
  <c r="D90"/>
  <c r="D82"/>
  <c r="D81"/>
  <c r="D95"/>
  <c r="D33"/>
  <c r="D69"/>
  <c r="D149"/>
  <c r="D185"/>
  <c r="D193"/>
  <c r="D187"/>
  <c r="D34"/>
  <c r="D40"/>
  <c r="D166"/>
  <c r="D38"/>
  <c r="D194"/>
  <c r="D190"/>
  <c r="D159"/>
  <c r="D160"/>
  <c r="D155"/>
  <c r="D151"/>
  <c r="D173"/>
  <c r="D68"/>
  <c r="D158"/>
  <c r="D182"/>
  <c r="D180"/>
  <c r="D188"/>
  <c r="D179"/>
  <c r="D178"/>
  <c r="D175"/>
  <c r="D43"/>
  <c r="D189"/>
  <c r="D39"/>
  <c r="D35"/>
  <c r="D196"/>
  <c r="D192"/>
  <c r="D161"/>
  <c r="D162"/>
  <c r="D163"/>
  <c r="D164"/>
  <c r="D67"/>
  <c r="D66"/>
  <c r="D132"/>
  <c r="D131"/>
  <c r="D62"/>
  <c r="D133"/>
  <c r="D134"/>
  <c r="D135"/>
  <c r="D170"/>
  <c r="D171"/>
  <c r="D169"/>
  <c r="D142"/>
  <c r="D65"/>
  <c r="D60"/>
  <c r="D96"/>
  <c r="D99"/>
  <c r="D117"/>
  <c r="D85"/>
  <c r="D63"/>
  <c r="D64"/>
  <c r="D13"/>
  <c r="D145"/>
  <c r="D36"/>
  <c r="D144"/>
  <c r="D154"/>
  <c r="D174"/>
  <c r="D152"/>
  <c r="D148"/>
  <c r="D83"/>
  <c r="D140"/>
  <c r="D57"/>
  <c r="D93"/>
  <c r="D94"/>
  <c r="D31"/>
  <c r="D84"/>
  <c r="D87"/>
  <c r="D156"/>
  <c r="D8"/>
  <c r="D7"/>
  <c r="D11"/>
  <c r="D5"/>
  <c r="D129"/>
  <c r="D143"/>
  <c r="D119"/>
  <c r="D120"/>
  <c r="D89"/>
  <c r="D18"/>
  <c r="D122"/>
  <c r="D30"/>
  <c r="D92"/>
  <c r="D137"/>
  <c r="D74"/>
  <c r="D104"/>
  <c r="D19"/>
  <c r="D113"/>
  <c r="D25"/>
  <c r="D176"/>
  <c r="D177"/>
  <c r="D88"/>
  <c r="D16"/>
  <c r="D75"/>
  <c r="D49"/>
  <c r="D21"/>
  <c r="D114"/>
  <c r="D37"/>
  <c r="D136"/>
  <c r="D86"/>
  <c r="D29"/>
  <c r="D98"/>
  <c r="D70"/>
  <c r="D27"/>
  <c r="D146"/>
  <c r="D172"/>
  <c r="D73"/>
  <c r="D72"/>
  <c r="D103"/>
  <c r="D153"/>
  <c r="D6"/>
  <c r="D50"/>
  <c r="D51"/>
  <c r="D105"/>
  <c r="D59"/>
  <c r="D77"/>
  <c r="D127"/>
  <c r="D71"/>
  <c r="D141"/>
  <c r="D139"/>
  <c r="D10"/>
  <c r="D9"/>
  <c r="C106"/>
  <c r="C2"/>
  <c r="C111"/>
  <c r="C28"/>
  <c r="C20"/>
  <c r="C52"/>
  <c r="C53"/>
  <c r="C91"/>
  <c r="C116"/>
  <c r="C3"/>
  <c r="C112"/>
  <c r="C56"/>
  <c r="C78"/>
  <c r="C79"/>
  <c r="C123"/>
  <c r="C124"/>
  <c r="C118"/>
  <c r="C80"/>
  <c r="C15"/>
  <c r="C4"/>
  <c r="C108"/>
  <c r="C76"/>
  <c r="C61"/>
  <c r="C130"/>
  <c r="C14"/>
  <c r="C195"/>
  <c r="C110"/>
  <c r="C46"/>
  <c r="C102"/>
  <c r="C109"/>
  <c r="C22"/>
  <c r="C138"/>
  <c r="C197"/>
  <c r="C12"/>
  <c r="C147"/>
  <c r="C55"/>
  <c r="C54"/>
  <c r="C17"/>
  <c r="C115"/>
  <c r="C97"/>
  <c r="C47"/>
  <c r="C48"/>
  <c r="C150"/>
  <c r="C121"/>
  <c r="C157"/>
  <c r="C184"/>
  <c r="C167"/>
  <c r="C165"/>
  <c r="C186"/>
  <c r="C181"/>
  <c r="C183"/>
  <c r="C45"/>
  <c r="C58"/>
  <c r="C23"/>
  <c r="C24"/>
  <c r="C26"/>
  <c r="C101"/>
  <c r="C42"/>
  <c r="C41"/>
  <c r="C191"/>
  <c r="C32"/>
  <c r="C128"/>
  <c r="C125"/>
  <c r="C126"/>
  <c r="C90"/>
  <c r="C82"/>
  <c r="C81"/>
  <c r="C95"/>
  <c r="C33"/>
  <c r="C69"/>
  <c r="C149"/>
  <c r="C185"/>
  <c r="C193"/>
  <c r="C187"/>
  <c r="C34"/>
  <c r="C40"/>
  <c r="C166"/>
  <c r="C38"/>
  <c r="C194"/>
  <c r="C190"/>
  <c r="C159"/>
  <c r="C160"/>
  <c r="C155"/>
  <c r="C151"/>
  <c r="C173"/>
  <c r="C68"/>
  <c r="C158"/>
  <c r="C182"/>
  <c r="C180"/>
  <c r="C188"/>
  <c r="C179"/>
  <c r="C178"/>
  <c r="C175"/>
  <c r="C43"/>
  <c r="C189"/>
  <c r="C39"/>
  <c r="C35"/>
  <c r="C196"/>
  <c r="C192"/>
  <c r="C161"/>
  <c r="C162"/>
  <c r="C163"/>
  <c r="C164"/>
  <c r="C67"/>
  <c r="C66"/>
  <c r="C132"/>
  <c r="C131"/>
  <c r="C62"/>
  <c r="C133"/>
  <c r="C134"/>
  <c r="C135"/>
  <c r="C170"/>
  <c r="C171"/>
  <c r="C169"/>
  <c r="C142"/>
  <c r="C65"/>
  <c r="C60"/>
  <c r="C96"/>
  <c r="C99"/>
  <c r="C117"/>
  <c r="C85"/>
  <c r="C63"/>
  <c r="C64"/>
  <c r="C13"/>
  <c r="C145"/>
  <c r="C36"/>
  <c r="C144"/>
  <c r="C154"/>
  <c r="C174"/>
  <c r="C152"/>
  <c r="C148"/>
  <c r="C83"/>
  <c r="C140"/>
  <c r="C57"/>
  <c r="C93"/>
  <c r="C94"/>
  <c r="C31"/>
  <c r="C84"/>
  <c r="C87"/>
  <c r="C156"/>
  <c r="C8"/>
  <c r="C7"/>
  <c r="C11"/>
  <c r="C5"/>
  <c r="C129"/>
  <c r="C143"/>
  <c r="C119"/>
  <c r="C120"/>
  <c r="C89"/>
  <c r="C18"/>
  <c r="C122"/>
  <c r="C30"/>
  <c r="C92"/>
  <c r="C137"/>
  <c r="C74"/>
  <c r="C104"/>
  <c r="C19"/>
  <c r="C113"/>
  <c r="C25"/>
  <c r="C176"/>
  <c r="C177"/>
  <c r="C88"/>
  <c r="C16"/>
  <c r="C75"/>
  <c r="C49"/>
  <c r="C21"/>
  <c r="C114"/>
  <c r="C37"/>
  <c r="C136"/>
  <c r="C86"/>
  <c r="C29"/>
  <c r="C98"/>
  <c r="C70"/>
  <c r="C27"/>
  <c r="C146"/>
  <c r="C172"/>
  <c r="C73"/>
  <c r="C72"/>
  <c r="C103"/>
  <c r="C153"/>
  <c r="C6"/>
  <c r="C50"/>
  <c r="C51"/>
  <c r="C105"/>
  <c r="C59"/>
  <c r="C77"/>
  <c r="C127"/>
  <c r="C71"/>
  <c r="C141"/>
  <c r="C139"/>
  <c r="C10"/>
  <c r="C107"/>
  <c r="C9"/>
  <c r="F381" i="1"/>
  <c r="F202"/>
  <c r="F203"/>
  <c r="F330"/>
  <c r="F331"/>
  <c r="F478"/>
  <c r="F479"/>
  <c r="F328"/>
  <c r="F329"/>
  <c r="F206"/>
  <c r="F207"/>
  <c r="F466"/>
  <c r="F467"/>
  <c r="F474"/>
  <c r="F475"/>
  <c r="F448"/>
  <c r="F449"/>
  <c r="F12"/>
  <c r="F13"/>
  <c r="F406"/>
  <c r="F407"/>
  <c r="F198"/>
  <c r="F199"/>
  <c r="F476"/>
  <c r="F477"/>
  <c r="F470"/>
  <c r="F471"/>
  <c r="F482"/>
  <c r="F483"/>
  <c r="F204"/>
  <c r="F205"/>
  <c r="F458"/>
  <c r="F459"/>
  <c r="F14"/>
  <c r="F15"/>
  <c r="F360"/>
  <c r="F361"/>
  <c r="F382"/>
  <c r="F383"/>
  <c r="F364"/>
  <c r="F365"/>
  <c r="F462"/>
  <c r="F463"/>
  <c r="F10"/>
  <c r="F11"/>
  <c r="F258"/>
  <c r="F259"/>
  <c r="F320"/>
  <c r="F321"/>
  <c r="F378"/>
  <c r="F379"/>
  <c r="F200"/>
  <c r="F201"/>
  <c r="F484"/>
  <c r="F485"/>
  <c r="F340"/>
  <c r="F341"/>
  <c r="F436"/>
  <c r="F437"/>
  <c r="F326"/>
  <c r="F327"/>
  <c r="F210"/>
  <c r="F211"/>
  <c r="F376"/>
  <c r="F377"/>
  <c r="F358"/>
  <c r="F359"/>
  <c r="F456"/>
  <c r="F457"/>
  <c r="F314"/>
  <c r="F315"/>
  <c r="F324"/>
  <c r="F325"/>
  <c r="F228"/>
  <c r="F229"/>
  <c r="F234"/>
  <c r="F235"/>
  <c r="F410"/>
  <c r="F411"/>
  <c r="F408"/>
  <c r="F409"/>
  <c r="F418"/>
  <c r="F419"/>
  <c r="F388"/>
  <c r="F389"/>
  <c r="F416"/>
  <c r="F417"/>
  <c r="F214"/>
  <c r="F215"/>
  <c r="F392"/>
  <c r="F393"/>
  <c r="F354"/>
  <c r="F355"/>
  <c r="F224"/>
  <c r="F225"/>
  <c r="F394"/>
  <c r="F395"/>
  <c r="F468"/>
  <c r="F469"/>
  <c r="F226"/>
  <c r="F227"/>
  <c r="F318"/>
  <c r="F319"/>
  <c r="F386"/>
  <c r="F387"/>
  <c r="F404"/>
  <c r="F405"/>
  <c r="F350"/>
  <c r="F351"/>
  <c r="F220"/>
  <c r="F221"/>
  <c r="F400"/>
  <c r="F401"/>
  <c r="F374"/>
  <c r="F375"/>
  <c r="F232"/>
  <c r="F233"/>
  <c r="F2"/>
  <c r="F3"/>
  <c r="F412"/>
  <c r="F413"/>
  <c r="F222"/>
  <c r="F223"/>
  <c r="F322"/>
  <c r="F323"/>
  <c r="F370"/>
  <c r="F371"/>
  <c r="F312"/>
  <c r="F313"/>
  <c r="F218"/>
  <c r="F219"/>
  <c r="F414"/>
  <c r="F415"/>
  <c r="F454"/>
  <c r="F455"/>
  <c r="F316"/>
  <c r="F317"/>
  <c r="F310"/>
  <c r="F311"/>
  <c r="F420"/>
  <c r="F421"/>
  <c r="F216"/>
  <c r="F217"/>
  <c r="F246"/>
  <c r="F247"/>
  <c r="F22"/>
  <c r="F23"/>
  <c r="F384"/>
  <c r="F385"/>
  <c r="F396"/>
  <c r="F397"/>
  <c r="F332"/>
  <c r="F333"/>
  <c r="F250"/>
  <c r="F251"/>
  <c r="F82"/>
  <c r="F83"/>
  <c r="F96"/>
  <c r="F97"/>
  <c r="F236"/>
  <c r="F237"/>
  <c r="F440"/>
  <c r="F441"/>
  <c r="F424"/>
  <c r="F425"/>
  <c r="F244"/>
  <c r="F245"/>
  <c r="F264"/>
  <c r="F265"/>
  <c r="F398"/>
  <c r="F399"/>
  <c r="F422"/>
  <c r="F423"/>
  <c r="F304"/>
  <c r="F305"/>
  <c r="F186"/>
  <c r="F187"/>
  <c r="F86"/>
  <c r="F87"/>
  <c r="F372"/>
  <c r="F373"/>
  <c r="F242"/>
  <c r="F243"/>
  <c r="F252"/>
  <c r="F253"/>
  <c r="F342"/>
  <c r="F343"/>
  <c r="F98"/>
  <c r="F99"/>
  <c r="F278"/>
  <c r="F279"/>
  <c r="F444"/>
  <c r="F445"/>
  <c r="F72"/>
  <c r="F73"/>
  <c r="F450"/>
  <c r="F451"/>
  <c r="F238"/>
  <c r="F239"/>
  <c r="F348"/>
  <c r="F349"/>
  <c r="F432"/>
  <c r="F433"/>
  <c r="F344"/>
  <c r="F345"/>
  <c r="F248"/>
  <c r="F249"/>
  <c r="F434"/>
  <c r="F435"/>
  <c r="F240"/>
  <c r="F241"/>
  <c r="F230"/>
  <c r="F231"/>
  <c r="F446"/>
  <c r="F447"/>
  <c r="F430"/>
  <c r="F431"/>
  <c r="F426"/>
  <c r="F427"/>
  <c r="F352"/>
  <c r="F353"/>
  <c r="F254"/>
  <c r="F255"/>
  <c r="F480"/>
  <c r="F481"/>
  <c r="F356"/>
  <c r="F357"/>
  <c r="F428"/>
  <c r="F429"/>
  <c r="F260"/>
  <c r="F261"/>
  <c r="F402"/>
  <c r="F403"/>
  <c r="F362"/>
  <c r="F363"/>
  <c r="F438"/>
  <c r="F439"/>
  <c r="F262"/>
  <c r="F263"/>
  <c r="F62"/>
  <c r="F63"/>
  <c r="F68"/>
  <c r="F69"/>
  <c r="F136"/>
  <c r="F137"/>
  <c r="F106"/>
  <c r="F107"/>
  <c r="F64"/>
  <c r="F65"/>
  <c r="F280"/>
  <c r="F281"/>
  <c r="F52"/>
  <c r="F53"/>
  <c r="F46"/>
  <c r="F47"/>
  <c r="F104"/>
  <c r="F105"/>
  <c r="F150"/>
  <c r="F151"/>
  <c r="F270"/>
  <c r="F271"/>
  <c r="F88"/>
  <c r="F89"/>
  <c r="F308"/>
  <c r="F309"/>
  <c r="F112"/>
  <c r="F113"/>
  <c r="F18"/>
  <c r="F19"/>
  <c r="F30"/>
  <c r="F31"/>
  <c r="F144"/>
  <c r="F145"/>
  <c r="F124"/>
  <c r="F125"/>
  <c r="F172"/>
  <c r="F173"/>
  <c r="F130"/>
  <c r="F131"/>
  <c r="F42"/>
  <c r="F43"/>
  <c r="F180"/>
  <c r="F181"/>
  <c r="F164"/>
  <c r="F165"/>
  <c r="F34"/>
  <c r="F35"/>
  <c r="F146"/>
  <c r="F147"/>
  <c r="F182"/>
  <c r="F183"/>
  <c r="F56"/>
  <c r="F57"/>
  <c r="F284"/>
  <c r="F285"/>
  <c r="F296"/>
  <c r="F297"/>
  <c r="F170"/>
  <c r="F171"/>
  <c r="F24"/>
  <c r="F25"/>
  <c r="F134"/>
  <c r="F135"/>
  <c r="F184"/>
  <c r="F185"/>
  <c r="F276"/>
  <c r="F277"/>
  <c r="F70"/>
  <c r="F71"/>
  <c r="F48"/>
  <c r="F49"/>
  <c r="F152"/>
  <c r="F153"/>
  <c r="F190"/>
  <c r="F191"/>
  <c r="F188"/>
  <c r="F189"/>
  <c r="F40"/>
  <c r="F41"/>
  <c r="F44"/>
  <c r="F45"/>
  <c r="F160"/>
  <c r="F161"/>
  <c r="F76"/>
  <c r="F77"/>
  <c r="F302"/>
  <c r="F303"/>
  <c r="F132"/>
  <c r="F133"/>
  <c r="F138"/>
  <c r="F139"/>
  <c r="F26"/>
  <c r="F27"/>
  <c r="F102"/>
  <c r="F103"/>
  <c r="F80"/>
  <c r="F81"/>
  <c r="F126"/>
  <c r="F127"/>
  <c r="F28"/>
  <c r="F29"/>
  <c r="F166"/>
  <c r="F167"/>
  <c r="F94"/>
  <c r="F95"/>
  <c r="F162"/>
  <c r="F163"/>
  <c r="F142"/>
  <c r="F143"/>
  <c r="F286"/>
  <c r="F287"/>
  <c r="F92"/>
  <c r="F93"/>
  <c r="F6"/>
  <c r="F7"/>
  <c r="F100"/>
  <c r="F101"/>
  <c r="F390"/>
  <c r="F391"/>
  <c r="F158"/>
  <c r="F159"/>
  <c r="F120"/>
  <c r="F121"/>
  <c r="F346"/>
  <c r="F347"/>
  <c r="F78"/>
  <c r="F79"/>
  <c r="F168"/>
  <c r="F169"/>
  <c r="F140"/>
  <c r="F141"/>
  <c r="F84"/>
  <c r="F85"/>
  <c r="F50"/>
  <c r="F51"/>
  <c r="F290"/>
  <c r="F291"/>
  <c r="F38"/>
  <c r="F39"/>
  <c r="F108"/>
  <c r="F109"/>
  <c r="F118"/>
  <c r="F119"/>
  <c r="F306"/>
  <c r="F307"/>
  <c r="F148"/>
  <c r="F149"/>
  <c r="F176"/>
  <c r="F177"/>
  <c r="F294"/>
  <c r="F295"/>
  <c r="F298"/>
  <c r="F299"/>
  <c r="F36"/>
  <c r="F37"/>
  <c r="F32"/>
  <c r="F33"/>
  <c r="F178"/>
  <c r="F179"/>
  <c r="F54"/>
  <c r="F55"/>
  <c r="F174"/>
  <c r="F175"/>
  <c r="F116"/>
  <c r="F117"/>
  <c r="F58"/>
  <c r="F59"/>
  <c r="F90"/>
  <c r="F91"/>
  <c r="F8"/>
  <c r="F9"/>
  <c r="F272"/>
  <c r="F273"/>
  <c r="F282"/>
  <c r="F283"/>
  <c r="F192"/>
  <c r="F193"/>
  <c r="F266"/>
  <c r="F267"/>
  <c r="F110"/>
  <c r="F111"/>
  <c r="F122"/>
  <c r="F123"/>
  <c r="F292"/>
  <c r="F293"/>
  <c r="F16"/>
  <c r="F17"/>
  <c r="F20"/>
  <c r="F21"/>
  <c r="F154"/>
  <c r="F155"/>
  <c r="F156"/>
  <c r="F157"/>
  <c r="F60"/>
  <c r="F61"/>
  <c r="F300"/>
  <c r="F301"/>
  <c r="F268"/>
  <c r="F269"/>
  <c r="F256"/>
  <c r="F257"/>
  <c r="F288"/>
  <c r="F289"/>
  <c r="F196"/>
  <c r="F197"/>
  <c r="F128"/>
  <c r="F129"/>
  <c r="F4"/>
  <c r="F5"/>
  <c r="F74"/>
  <c r="F75"/>
  <c r="F208"/>
  <c r="F209"/>
  <c r="F114"/>
  <c r="F115"/>
  <c r="F66"/>
  <c r="F67"/>
  <c r="F194"/>
  <c r="F195"/>
  <c r="F274"/>
  <c r="F275"/>
  <c r="F464"/>
  <c r="F465"/>
  <c r="F336"/>
  <c r="F337"/>
  <c r="F368"/>
  <c r="F369"/>
  <c r="F334"/>
  <c r="F335"/>
  <c r="F460"/>
  <c r="F461"/>
  <c r="F366"/>
  <c r="F367"/>
  <c r="F212"/>
  <c r="F213"/>
  <c r="F442"/>
  <c r="F443"/>
  <c r="F452"/>
  <c r="F453"/>
  <c r="F380"/>
  <c r="F473"/>
  <c r="F338"/>
  <c r="F339"/>
  <c r="F472"/>
  <c r="G36" i="10"/>
  <c r="G37"/>
  <c r="G38"/>
  <c r="G39"/>
  <c r="G40"/>
  <c r="G4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4"/>
  <c r="G5"/>
  <c r="G6"/>
  <c r="G7"/>
  <c r="G8"/>
  <c r="G9"/>
  <c r="G10"/>
  <c r="G11"/>
  <c r="G12"/>
  <c r="G13"/>
  <c r="G14"/>
  <c r="G15"/>
  <c r="G16"/>
  <c r="G2"/>
  <c r="I24" i="11"/>
  <c r="G24"/>
  <c r="H24"/>
  <c r="C24"/>
  <c r="I23"/>
  <c r="G23"/>
  <c r="H23"/>
  <c r="C23"/>
  <c r="I22"/>
  <c r="G22"/>
  <c r="H22"/>
  <c r="C22"/>
  <c r="I21"/>
  <c r="G21"/>
  <c r="H21"/>
  <c r="C21"/>
  <c r="I20"/>
  <c r="G20"/>
  <c r="H20"/>
  <c r="C20"/>
  <c r="I19"/>
  <c r="G19"/>
  <c r="H19"/>
  <c r="C19"/>
  <c r="I18"/>
  <c r="G18"/>
  <c r="H18"/>
  <c r="C18"/>
  <c r="I17"/>
  <c r="G17"/>
  <c r="H17"/>
  <c r="C17"/>
  <c r="I16"/>
  <c r="G16"/>
  <c r="H16"/>
  <c r="C16"/>
  <c r="I15"/>
  <c r="G15"/>
  <c r="H15"/>
  <c r="C15"/>
  <c r="I14"/>
  <c r="G14"/>
  <c r="H14"/>
  <c r="C14"/>
  <c r="I13"/>
  <c r="G13"/>
  <c r="H13"/>
  <c r="C13"/>
  <c r="I12"/>
  <c r="G12"/>
  <c r="H12"/>
  <c r="C12"/>
  <c r="I11"/>
  <c r="G11"/>
  <c r="H11"/>
  <c r="C11"/>
  <c r="I10"/>
  <c r="G10"/>
  <c r="H10"/>
  <c r="C10"/>
  <c r="I9"/>
  <c r="G9"/>
  <c r="H9"/>
  <c r="C9"/>
  <c r="I8"/>
  <c r="G8"/>
  <c r="H8"/>
  <c r="C8"/>
  <c r="I7"/>
  <c r="G7"/>
  <c r="H7"/>
  <c r="C7"/>
  <c r="I6"/>
  <c r="G6"/>
  <c r="H6"/>
  <c r="C6"/>
  <c r="I5"/>
  <c r="G5"/>
  <c r="H5"/>
  <c r="C5"/>
  <c r="I4"/>
  <c r="G4"/>
  <c r="H4"/>
  <c r="C4"/>
  <c r="I3"/>
  <c r="G3"/>
  <c r="H3"/>
  <c r="C3"/>
  <c r="I2"/>
  <c r="G2"/>
  <c r="H2"/>
  <c r="C2"/>
  <c r="I31" i="10"/>
  <c r="I32"/>
  <c r="I33"/>
  <c r="I34"/>
  <c r="I35"/>
  <c r="I36"/>
  <c r="I37"/>
  <c r="I38"/>
  <c r="I39"/>
  <c r="I40"/>
  <c r="I41"/>
  <c r="I18"/>
  <c r="I19"/>
  <c r="I20"/>
  <c r="I21"/>
  <c r="I22"/>
  <c r="I23"/>
  <c r="I24"/>
  <c r="I25"/>
  <c r="I26"/>
  <c r="I27"/>
  <c r="I28"/>
  <c r="I29"/>
  <c r="I30"/>
  <c r="I2"/>
  <c r="I3"/>
  <c r="I4"/>
  <c r="I5"/>
  <c r="I6"/>
  <c r="I7"/>
  <c r="I8"/>
  <c r="I9"/>
  <c r="I10"/>
  <c r="I11"/>
  <c r="I12"/>
  <c r="I13"/>
  <c r="I14"/>
  <c r="I15"/>
  <c r="I16"/>
  <c r="I17"/>
  <c r="H35"/>
  <c r="H36"/>
  <c r="H37"/>
  <c r="H38"/>
  <c r="H39"/>
  <c r="H40"/>
  <c r="H41"/>
  <c r="H25"/>
  <c r="H26"/>
  <c r="H27"/>
  <c r="H28"/>
  <c r="H29"/>
  <c r="H30"/>
  <c r="H31"/>
  <c r="H32"/>
  <c r="H33"/>
  <c r="H34"/>
  <c r="H16"/>
  <c r="H17"/>
  <c r="H18"/>
  <c r="H19"/>
  <c r="H20"/>
  <c r="H21"/>
  <c r="H22"/>
  <c r="H23"/>
  <c r="H24"/>
  <c r="H2"/>
  <c r="H3"/>
  <c r="H4"/>
  <c r="H5"/>
  <c r="H6"/>
  <c r="H7"/>
  <c r="H8"/>
  <c r="H9"/>
  <c r="H10"/>
  <c r="H11"/>
  <c r="H12"/>
  <c r="H13"/>
  <c r="H14"/>
  <c r="H15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N164" i="18" l="1"/>
  <c r="M164"/>
  <c r="N128"/>
  <c r="M128"/>
  <c r="N77"/>
  <c r="M77"/>
  <c r="N112"/>
  <c r="M112"/>
  <c r="N188"/>
  <c r="M188"/>
  <c r="N172"/>
  <c r="M172"/>
  <c r="N50"/>
  <c r="M50"/>
  <c r="N193"/>
  <c r="M193"/>
  <c r="N64"/>
  <c r="M64"/>
  <c r="N97"/>
  <c r="M97"/>
  <c r="N25"/>
  <c r="M25"/>
  <c r="N130"/>
  <c r="M130"/>
  <c r="N144"/>
  <c r="M144"/>
  <c r="N100"/>
  <c r="M100"/>
  <c r="N34"/>
  <c r="M34"/>
  <c r="N114"/>
  <c r="M114"/>
  <c r="N53"/>
  <c r="M53"/>
  <c r="N162"/>
  <c r="M162"/>
  <c r="N60"/>
  <c r="M60"/>
  <c r="N194"/>
  <c r="M194"/>
  <c r="N71"/>
  <c r="M71"/>
  <c r="N37"/>
  <c r="M37"/>
  <c r="N6"/>
  <c r="M6"/>
  <c r="N20"/>
  <c r="M20"/>
  <c r="N54"/>
  <c r="M54"/>
  <c r="N31"/>
  <c r="M31"/>
  <c r="N154"/>
  <c r="M154"/>
  <c r="N15"/>
  <c r="M15"/>
  <c r="N190"/>
  <c r="M190"/>
  <c r="N181"/>
  <c r="M181"/>
  <c r="N49"/>
  <c r="M49"/>
  <c r="N177"/>
  <c r="M177"/>
  <c r="N89"/>
  <c r="M89"/>
  <c r="N179"/>
  <c r="M179"/>
  <c r="N14"/>
  <c r="M14"/>
  <c r="N57"/>
  <c r="M57"/>
  <c r="N66"/>
  <c r="M66"/>
  <c r="N125"/>
  <c r="M125"/>
  <c r="N167"/>
  <c r="M167"/>
  <c r="N61"/>
  <c r="M61"/>
  <c r="N170"/>
  <c r="M170"/>
  <c r="N109"/>
  <c r="M109"/>
  <c r="N166"/>
  <c r="M166"/>
  <c r="N106"/>
  <c r="M106"/>
  <c r="N42"/>
  <c r="M42"/>
  <c r="N137"/>
  <c r="M137"/>
  <c r="N8"/>
  <c r="M8"/>
  <c r="N93"/>
  <c r="M93"/>
  <c r="N178"/>
  <c r="M178"/>
  <c r="N150"/>
  <c r="M150"/>
  <c r="N86"/>
  <c r="M86"/>
  <c r="N117"/>
  <c r="M117"/>
  <c r="N103"/>
  <c r="M103"/>
  <c r="N136"/>
  <c r="M136"/>
  <c r="N185"/>
  <c r="M185"/>
  <c r="N156"/>
  <c r="M156"/>
  <c r="N2"/>
  <c r="M2"/>
  <c r="N153"/>
  <c r="M153"/>
  <c r="N143"/>
  <c r="M143"/>
  <c r="N19"/>
  <c r="M19"/>
  <c r="N182"/>
  <c r="M182"/>
  <c r="N82"/>
  <c r="M82"/>
  <c r="N81"/>
  <c r="M81"/>
  <c r="N59"/>
  <c r="M59"/>
  <c r="N138"/>
  <c r="M138"/>
  <c r="N83"/>
  <c r="M83"/>
  <c r="N51"/>
  <c r="M51"/>
  <c r="N186"/>
  <c r="M186"/>
  <c r="N101"/>
  <c r="M101"/>
  <c r="N87"/>
  <c r="M87"/>
  <c r="N120"/>
  <c r="M120"/>
  <c r="N33"/>
  <c r="M33"/>
  <c r="N108"/>
  <c r="M108"/>
  <c r="N78"/>
  <c r="M78"/>
  <c r="N147"/>
  <c r="M147"/>
  <c r="N36"/>
  <c r="M36"/>
  <c r="N151"/>
  <c r="M151"/>
  <c r="N110"/>
  <c r="M110"/>
  <c r="N16"/>
  <c r="M16"/>
  <c r="N121"/>
  <c r="M121"/>
  <c r="N189"/>
  <c r="M189"/>
  <c r="N175"/>
  <c r="M175"/>
  <c r="N119"/>
  <c r="M119"/>
  <c r="N12"/>
  <c r="M12"/>
  <c r="N95"/>
  <c r="M95"/>
  <c r="N171"/>
  <c r="M171"/>
  <c r="N180"/>
  <c r="M180"/>
  <c r="N91"/>
  <c r="M91"/>
  <c r="N76"/>
  <c r="M76"/>
  <c r="N63"/>
  <c r="M63"/>
  <c r="N30"/>
  <c r="M30"/>
  <c r="N41"/>
  <c r="M41"/>
  <c r="N80"/>
  <c r="M80"/>
  <c r="N94"/>
  <c r="M94"/>
  <c r="N139"/>
  <c r="M139"/>
  <c r="N123"/>
  <c r="M123"/>
  <c r="N149"/>
  <c r="M149"/>
  <c r="N132"/>
  <c r="M132"/>
  <c r="N99"/>
  <c r="M99"/>
  <c r="N35"/>
  <c r="M35"/>
  <c r="N75"/>
  <c r="M75"/>
  <c r="N173"/>
  <c r="M173"/>
  <c r="N3"/>
  <c r="M3"/>
  <c r="N17"/>
  <c r="M17"/>
  <c r="N127"/>
  <c r="M127"/>
  <c r="N7"/>
  <c r="M7"/>
  <c r="N73"/>
  <c r="M73"/>
  <c r="N140"/>
  <c r="M140"/>
  <c r="N134"/>
  <c r="M134"/>
  <c r="N135"/>
  <c r="M135"/>
  <c r="N107"/>
  <c r="M107"/>
  <c r="N159"/>
  <c r="M159"/>
  <c r="N187"/>
  <c r="M187"/>
  <c r="N21"/>
  <c r="M21"/>
  <c r="N165"/>
  <c r="M165"/>
  <c r="N157"/>
  <c r="M157"/>
  <c r="N133"/>
  <c r="M133"/>
  <c r="N192"/>
  <c r="M192"/>
  <c r="N98"/>
  <c r="M98"/>
  <c r="N113"/>
  <c r="M113"/>
  <c r="N23"/>
  <c r="M23"/>
  <c r="N27"/>
  <c r="M27"/>
  <c r="N169"/>
  <c r="M169"/>
  <c r="N176"/>
  <c r="M176"/>
  <c r="N45"/>
  <c r="M45"/>
  <c r="N69"/>
  <c r="M69"/>
  <c r="N183"/>
  <c r="M183"/>
  <c r="N9"/>
  <c r="M9"/>
  <c r="N38"/>
  <c r="M38"/>
  <c r="N48"/>
  <c r="M48"/>
  <c r="N174"/>
  <c r="M174"/>
  <c r="N155"/>
  <c r="M155"/>
  <c r="N96"/>
  <c r="M96"/>
  <c r="N74"/>
  <c r="M74"/>
  <c r="N90"/>
  <c r="M90"/>
  <c r="N4"/>
  <c r="M4"/>
  <c r="N124"/>
  <c r="M124"/>
  <c r="N24"/>
  <c r="M24"/>
  <c r="N84"/>
  <c r="M84"/>
  <c r="N26"/>
  <c r="M26"/>
  <c r="N168"/>
  <c r="M168"/>
  <c r="N39"/>
  <c r="M39"/>
  <c r="N152"/>
  <c r="M152"/>
  <c r="N191"/>
  <c r="M191"/>
  <c r="N197"/>
  <c r="M197"/>
  <c r="N92"/>
  <c r="M92"/>
  <c r="N79"/>
  <c r="M79"/>
  <c r="N13"/>
  <c r="M13"/>
  <c r="N40"/>
  <c r="M40"/>
  <c r="N55"/>
  <c r="M55"/>
  <c r="N122"/>
  <c r="M122"/>
  <c r="N146"/>
  <c r="M146"/>
  <c r="N85"/>
  <c r="M85"/>
  <c r="N10"/>
  <c r="M10"/>
  <c r="N72"/>
  <c r="M72"/>
  <c r="N47"/>
  <c r="M47"/>
  <c r="N65"/>
  <c r="M65"/>
  <c r="N70"/>
  <c r="M70"/>
  <c r="N46"/>
  <c r="M46"/>
  <c r="N67"/>
  <c r="M67"/>
  <c r="N62"/>
  <c r="M62"/>
  <c r="N158"/>
  <c r="M158"/>
  <c r="N126"/>
  <c r="M126"/>
  <c r="N111"/>
  <c r="M111"/>
  <c r="N88"/>
  <c r="M88"/>
  <c r="N68"/>
  <c r="M68"/>
  <c r="N43"/>
  <c r="M43"/>
  <c r="N22"/>
  <c r="M22"/>
  <c r="N148"/>
  <c r="M148"/>
  <c r="N115"/>
  <c r="M115"/>
  <c r="N163"/>
  <c r="M163"/>
  <c r="N29"/>
  <c r="M29"/>
  <c r="N11"/>
  <c r="M11"/>
  <c r="N129"/>
  <c r="M129"/>
  <c r="N5"/>
  <c r="M5"/>
  <c r="N58"/>
  <c r="M58"/>
  <c r="N141"/>
  <c r="M141"/>
  <c r="N28"/>
  <c r="M28"/>
  <c r="N102"/>
  <c r="M102"/>
  <c r="N52"/>
  <c r="M52"/>
  <c r="N56"/>
  <c r="M56"/>
  <c r="N184"/>
  <c r="M184"/>
  <c r="N161"/>
  <c r="M161"/>
  <c r="N142"/>
  <c r="M142"/>
  <c r="N145"/>
  <c r="M145"/>
  <c r="N104"/>
  <c r="M104"/>
  <c r="N105"/>
  <c r="M105"/>
  <c r="N131"/>
  <c r="M131"/>
  <c r="N32"/>
  <c r="M32"/>
  <c r="N160"/>
  <c r="M160"/>
  <c r="N18"/>
  <c r="M18"/>
  <c r="M14" i="19"/>
  <c r="M219"/>
  <c r="M235"/>
  <c r="M186"/>
  <c r="M136"/>
  <c r="M182"/>
  <c r="M109"/>
  <c r="M20"/>
  <c r="M200"/>
  <c r="M201"/>
  <c r="M111"/>
  <c r="M87"/>
  <c r="M99"/>
  <c r="M245"/>
  <c r="M129"/>
  <c r="M207"/>
  <c r="M73"/>
  <c r="M27"/>
  <c r="M203"/>
  <c r="M191"/>
  <c r="M251"/>
  <c r="M275"/>
  <c r="M206"/>
  <c r="M198"/>
  <c r="M247"/>
  <c r="M52"/>
  <c r="M240"/>
  <c r="M18"/>
  <c r="M253"/>
  <c r="M242"/>
  <c r="M47"/>
  <c r="M49"/>
  <c r="M17"/>
  <c r="M218"/>
  <c r="M266"/>
  <c r="M277"/>
  <c r="M89"/>
  <c r="M271"/>
  <c r="M142"/>
  <c r="M195"/>
  <c r="M192"/>
  <c r="M262"/>
  <c r="M9"/>
  <c r="M34"/>
  <c r="M30"/>
  <c r="M213"/>
  <c r="M210"/>
  <c r="M44"/>
  <c r="M41"/>
  <c r="M48"/>
  <c r="M273"/>
  <c r="M116"/>
  <c r="M118"/>
  <c r="M25"/>
  <c r="M225"/>
  <c r="M222"/>
  <c r="M183"/>
  <c r="M85"/>
  <c r="M268"/>
  <c r="M71"/>
  <c r="M257"/>
  <c r="M284"/>
  <c r="M224"/>
  <c r="M153"/>
  <c r="M93"/>
  <c r="M127"/>
  <c r="M51"/>
  <c r="M128"/>
  <c r="M110"/>
  <c r="M5"/>
  <c r="M97"/>
  <c r="M150"/>
  <c r="M151"/>
  <c r="M178"/>
  <c r="M141"/>
  <c r="M60"/>
  <c r="M147"/>
  <c r="M7"/>
  <c r="M264"/>
  <c r="M19"/>
  <c r="M261"/>
  <c r="M176"/>
  <c r="M181"/>
  <c r="M58"/>
  <c r="M123"/>
  <c r="M169"/>
  <c r="M108"/>
  <c r="M102"/>
  <c r="M255"/>
  <c r="M180"/>
  <c r="M252"/>
  <c r="M177"/>
  <c r="M112"/>
  <c r="M270"/>
  <c r="M86"/>
  <c r="M13"/>
  <c r="M77"/>
  <c r="M95"/>
  <c r="M46"/>
  <c r="M131"/>
  <c r="M33"/>
  <c r="M94"/>
  <c r="M239"/>
  <c r="M120"/>
  <c r="M12"/>
  <c r="M23"/>
  <c r="M221"/>
  <c r="M165"/>
  <c r="M166"/>
  <c r="M256"/>
  <c r="M101"/>
  <c r="M175"/>
  <c r="M31"/>
  <c r="M137"/>
  <c r="M105"/>
  <c r="M124"/>
  <c r="M185"/>
  <c r="M2"/>
  <c r="N2"/>
  <c r="M197"/>
  <c r="M244"/>
  <c r="M243"/>
  <c r="M43"/>
  <c r="M140"/>
  <c r="M167"/>
  <c r="M265"/>
  <c r="M83"/>
  <c r="M84"/>
  <c r="M6"/>
  <c r="M179"/>
  <c r="M122"/>
  <c r="M276"/>
  <c r="M24"/>
  <c r="M55"/>
  <c r="M135"/>
  <c r="M29"/>
  <c r="M104"/>
  <c r="M241"/>
  <c r="M36"/>
  <c r="M37"/>
  <c r="M106"/>
  <c r="M205"/>
  <c r="M21"/>
  <c r="M100"/>
  <c r="M196"/>
  <c r="M146"/>
  <c r="M217"/>
  <c r="M72"/>
  <c r="M170"/>
  <c r="M223"/>
  <c r="M159"/>
  <c r="M57"/>
  <c r="M259"/>
  <c r="M173"/>
  <c r="M189"/>
  <c r="M92"/>
  <c r="M4"/>
  <c r="M285"/>
  <c r="M45"/>
  <c r="M121"/>
  <c r="M229"/>
  <c r="M260"/>
  <c r="M149"/>
  <c r="M190"/>
  <c r="M98"/>
  <c r="M269"/>
  <c r="M184"/>
  <c r="M226"/>
  <c r="M160"/>
  <c r="M209"/>
  <c r="M144"/>
  <c r="M250"/>
  <c r="M91"/>
  <c r="M204"/>
  <c r="M16"/>
  <c r="M125"/>
  <c r="M10"/>
  <c r="M163"/>
  <c r="M158"/>
  <c r="M237"/>
  <c r="M288"/>
  <c r="M61"/>
  <c r="M248"/>
  <c r="M134"/>
  <c r="M215"/>
  <c r="M171"/>
  <c r="M199"/>
  <c r="M90"/>
  <c r="M126"/>
  <c r="M280"/>
  <c r="M168"/>
  <c r="M164"/>
  <c r="M42"/>
  <c r="M32"/>
  <c r="M254"/>
  <c r="M145"/>
  <c r="M78"/>
  <c r="M96"/>
  <c r="M216"/>
  <c r="M139"/>
  <c r="M28"/>
  <c r="M54"/>
  <c r="M157"/>
  <c r="M114"/>
  <c r="M53"/>
  <c r="M132"/>
  <c r="M38"/>
  <c r="M249"/>
  <c r="M148"/>
  <c r="M220"/>
  <c r="M8"/>
  <c r="M138"/>
  <c r="M26"/>
  <c r="M194"/>
  <c r="M35"/>
  <c r="M232"/>
  <c r="M79"/>
  <c r="M230"/>
  <c r="M212"/>
  <c r="M174"/>
  <c r="M155"/>
  <c r="M130"/>
  <c r="M281"/>
  <c r="M231"/>
  <c r="M119"/>
  <c r="M107"/>
  <c r="M208"/>
  <c r="M154"/>
  <c r="M279"/>
  <c r="M236"/>
  <c r="M103"/>
  <c r="M286"/>
  <c r="M211"/>
  <c r="M258"/>
  <c r="M15"/>
  <c r="M156"/>
  <c r="M202"/>
  <c r="M56"/>
  <c r="M289"/>
  <c r="M214"/>
  <c r="M227"/>
  <c r="M22"/>
  <c r="M274"/>
  <c r="M59"/>
  <c r="M133"/>
  <c r="M161"/>
  <c r="M187"/>
  <c r="M272"/>
  <c r="M152"/>
  <c r="M172"/>
  <c r="M117"/>
  <c r="M246"/>
  <c r="M267"/>
  <c r="M278"/>
  <c r="M143"/>
  <c r="M3"/>
  <c r="M50"/>
  <c r="M263"/>
  <c r="M287"/>
  <c r="M233"/>
  <c r="M11"/>
  <c r="M193"/>
  <c r="M238"/>
  <c r="M88"/>
  <c r="M188"/>
  <c r="M283"/>
  <c r="M162"/>
  <c r="M228"/>
  <c r="M234"/>
  <c r="M282"/>
  <c r="K185" i="18"/>
  <c r="J185"/>
  <c r="K125"/>
  <c r="J125"/>
  <c r="K168"/>
  <c r="J168"/>
  <c r="K197"/>
  <c r="J197"/>
  <c r="K155"/>
  <c r="J155"/>
  <c r="K6"/>
  <c r="J6"/>
  <c r="K174"/>
  <c r="J174"/>
  <c r="K93"/>
  <c r="J93"/>
  <c r="K140"/>
  <c r="J140"/>
  <c r="K106"/>
  <c r="J106"/>
  <c r="K85"/>
  <c r="J85"/>
  <c r="K65"/>
  <c r="J65"/>
  <c r="K39"/>
  <c r="J39"/>
  <c r="K160"/>
  <c r="J160"/>
  <c r="K105"/>
  <c r="J105"/>
  <c r="K152"/>
  <c r="J152"/>
  <c r="K192"/>
  <c r="J192"/>
  <c r="K66"/>
  <c r="J66"/>
  <c r="K49"/>
  <c r="J49"/>
  <c r="K8"/>
  <c r="J8"/>
  <c r="K38"/>
  <c r="J38"/>
  <c r="K43"/>
  <c r="J43"/>
  <c r="K15"/>
  <c r="J15"/>
  <c r="K16"/>
  <c r="J16"/>
  <c r="K88"/>
  <c r="J88"/>
  <c r="K51"/>
  <c r="J51"/>
  <c r="K194"/>
  <c r="J194"/>
  <c r="J59"/>
  <c r="K59"/>
  <c r="K102"/>
  <c r="J102"/>
  <c r="K55"/>
  <c r="J55"/>
  <c r="K91"/>
  <c r="J91"/>
  <c r="K193"/>
  <c r="J193"/>
  <c r="K48"/>
  <c r="J48"/>
  <c r="K77"/>
  <c r="J77"/>
  <c r="K109"/>
  <c r="J109"/>
  <c r="K69"/>
  <c r="J69"/>
  <c r="K2"/>
  <c r="J2"/>
  <c r="K96"/>
  <c r="J96"/>
  <c r="K35"/>
  <c r="J35"/>
  <c r="K14"/>
  <c r="J14"/>
  <c r="K71"/>
  <c r="J71"/>
  <c r="K143"/>
  <c r="J143"/>
  <c r="K117"/>
  <c r="J117"/>
  <c r="K45"/>
  <c r="J45"/>
  <c r="K86"/>
  <c r="J86"/>
  <c r="K128"/>
  <c r="J128"/>
  <c r="K74"/>
  <c r="J74"/>
  <c r="K149"/>
  <c r="J149"/>
  <c r="K40"/>
  <c r="J40"/>
  <c r="K131"/>
  <c r="J131"/>
  <c r="K5"/>
  <c r="J5"/>
  <c r="K124"/>
  <c r="J124"/>
  <c r="K31"/>
  <c r="J31"/>
  <c r="K42"/>
  <c r="J42"/>
  <c r="K172"/>
  <c r="J172"/>
  <c r="K32"/>
  <c r="J32"/>
  <c r="K44"/>
  <c r="J44"/>
  <c r="K76"/>
  <c r="J76"/>
  <c r="K72"/>
  <c r="J72"/>
  <c r="K148"/>
  <c r="J148"/>
  <c r="K130"/>
  <c r="J130"/>
  <c r="K46"/>
  <c r="J46"/>
  <c r="K47"/>
  <c r="J47"/>
  <c r="K41"/>
  <c r="J41"/>
  <c r="K52"/>
  <c r="J52"/>
  <c r="K162"/>
  <c r="K73"/>
  <c r="K187"/>
  <c r="K171"/>
  <c r="K18"/>
  <c r="K53"/>
  <c r="K133"/>
  <c r="K7"/>
  <c r="K123"/>
  <c r="K27"/>
  <c r="K153"/>
  <c r="K169"/>
  <c r="K181"/>
  <c r="K100"/>
  <c r="K34"/>
  <c r="K166"/>
  <c r="K134"/>
  <c r="K191"/>
  <c r="K3"/>
  <c r="K54"/>
  <c r="K146"/>
  <c r="K142"/>
  <c r="K179"/>
  <c r="K177"/>
  <c r="K82"/>
  <c r="K182"/>
  <c r="K10"/>
  <c r="K119"/>
  <c r="K178"/>
  <c r="K180"/>
  <c r="K36"/>
  <c r="K11"/>
  <c r="K150"/>
  <c r="K84"/>
  <c r="K188"/>
  <c r="K24"/>
  <c r="K97"/>
  <c r="K19"/>
  <c r="K4"/>
  <c r="K22"/>
  <c r="K80"/>
  <c r="K159"/>
  <c r="K127"/>
  <c r="K87"/>
  <c r="K129"/>
  <c r="K33"/>
  <c r="K145"/>
  <c r="K12"/>
  <c r="K121"/>
  <c r="K115"/>
  <c r="K68"/>
  <c r="K126"/>
  <c r="K103"/>
  <c r="K17"/>
  <c r="K26"/>
  <c r="K89"/>
  <c r="K165"/>
  <c r="K176"/>
  <c r="K67"/>
  <c r="K167"/>
  <c r="K9"/>
  <c r="K79"/>
  <c r="K135"/>
  <c r="K21"/>
  <c r="K92"/>
  <c r="K112"/>
  <c r="K157"/>
  <c r="K62"/>
  <c r="K122"/>
  <c r="K58"/>
  <c r="K151"/>
  <c r="K138"/>
  <c r="K57"/>
  <c r="K184"/>
  <c r="K90"/>
  <c r="K154"/>
  <c r="K161"/>
  <c r="K175"/>
  <c r="K50"/>
  <c r="K111"/>
  <c r="K132"/>
  <c r="K156"/>
  <c r="K56"/>
  <c r="K95"/>
  <c r="K101"/>
  <c r="K29"/>
  <c r="K107"/>
  <c r="K75"/>
  <c r="K108"/>
  <c r="K183"/>
  <c r="K28"/>
  <c r="K173"/>
  <c r="K147"/>
  <c r="K37"/>
  <c r="K104"/>
  <c r="K139"/>
  <c r="K120"/>
  <c r="K30"/>
  <c r="K94"/>
  <c r="K70"/>
  <c r="K158"/>
  <c r="K163"/>
  <c r="K13"/>
  <c r="K61"/>
  <c r="K170"/>
  <c r="K64"/>
  <c r="K137"/>
  <c r="K110"/>
  <c r="K114"/>
  <c r="K190"/>
  <c r="K25"/>
  <c r="K144"/>
  <c r="K141"/>
  <c r="K136"/>
  <c r="K83"/>
  <c r="K60"/>
  <c r="K23"/>
  <c r="K78"/>
  <c r="K20"/>
  <c r="K164"/>
  <c r="K63"/>
  <c r="K81"/>
  <c r="K99"/>
  <c r="K113"/>
  <c r="K186"/>
  <c r="K189"/>
  <c r="J75"/>
  <c r="J166"/>
  <c r="J4"/>
  <c r="J22"/>
  <c r="J183"/>
  <c r="J63"/>
  <c r="J178"/>
  <c r="J173"/>
  <c r="J170"/>
  <c r="J17"/>
  <c r="J18"/>
  <c r="J182"/>
  <c r="J187"/>
  <c r="J11"/>
  <c r="J7"/>
  <c r="J186"/>
  <c r="J189"/>
  <c r="J179"/>
  <c r="J64"/>
  <c r="J161"/>
  <c r="J147"/>
  <c r="J133"/>
  <c r="J90"/>
  <c r="J89"/>
  <c r="J132"/>
  <c r="J156"/>
  <c r="J153"/>
  <c r="J154"/>
  <c r="J126"/>
  <c r="J158"/>
  <c r="J157"/>
  <c r="J134"/>
  <c r="J50"/>
  <c r="J19"/>
  <c r="J12"/>
  <c r="J13"/>
  <c r="J100"/>
  <c r="J101"/>
  <c r="J25"/>
  <c r="J10"/>
  <c r="J9"/>
  <c r="J20"/>
  <c r="J180"/>
  <c r="J135"/>
  <c r="J21"/>
  <c r="J138"/>
  <c r="J169"/>
  <c r="J167"/>
  <c r="J164"/>
  <c r="J165"/>
  <c r="J136"/>
  <c r="J58"/>
  <c r="J56"/>
  <c r="J103"/>
  <c r="J142"/>
  <c r="J26"/>
  <c r="J57"/>
  <c r="J137"/>
  <c r="J171"/>
  <c r="J61"/>
  <c r="J97"/>
  <c r="J27"/>
  <c r="J28"/>
  <c r="J129"/>
  <c r="J29"/>
  <c r="J30"/>
  <c r="J3"/>
  <c r="J176"/>
  <c r="J175"/>
  <c r="J181"/>
  <c r="J33"/>
  <c r="J34"/>
  <c r="J37"/>
  <c r="J98"/>
  <c r="J87"/>
  <c r="J145"/>
  <c r="J146"/>
  <c r="J110"/>
  <c r="J107"/>
  <c r="J108"/>
  <c r="J115"/>
  <c r="J114"/>
  <c r="J113"/>
  <c r="J112"/>
  <c r="J111"/>
  <c r="J84"/>
  <c r="J162"/>
  <c r="J95"/>
  <c r="J123"/>
  <c r="J122"/>
  <c r="J104"/>
  <c r="J139"/>
  <c r="J62"/>
  <c r="J70"/>
  <c r="J73"/>
  <c r="J68"/>
  <c r="J121"/>
  <c r="J120"/>
  <c r="J119"/>
  <c r="J141"/>
  <c r="J60"/>
  <c r="J159"/>
  <c r="J177"/>
  <c r="J184"/>
  <c r="J191"/>
  <c r="J190"/>
  <c r="J127"/>
  <c r="J54"/>
  <c r="J53"/>
  <c r="J188"/>
  <c r="J23"/>
  <c r="J24"/>
  <c r="J67"/>
  <c r="J92"/>
  <c r="J99"/>
  <c r="J144"/>
  <c r="J83"/>
  <c r="J94"/>
  <c r="J151"/>
  <c r="J150"/>
  <c r="J82"/>
  <c r="J81"/>
  <c r="J78"/>
  <c r="J163"/>
  <c r="J80"/>
  <c r="J79"/>
  <c r="J36"/>
  <c r="K216" i="19"/>
  <c r="K139"/>
  <c r="K164"/>
  <c r="K160"/>
  <c r="K217"/>
  <c r="K37"/>
  <c r="K140"/>
  <c r="K159"/>
  <c r="K270"/>
  <c r="K165"/>
  <c r="K221"/>
  <c r="K284"/>
  <c r="J284"/>
  <c r="K277"/>
  <c r="J277"/>
  <c r="K89"/>
  <c r="J89"/>
  <c r="K271"/>
  <c r="J271"/>
  <c r="K11"/>
  <c r="J11"/>
  <c r="K193"/>
  <c r="J193"/>
  <c r="K238"/>
  <c r="J238"/>
  <c r="K88"/>
  <c r="J88"/>
  <c r="K188"/>
  <c r="J188"/>
  <c r="K283"/>
  <c r="J283"/>
  <c r="K162"/>
  <c r="J162"/>
  <c r="K228"/>
  <c r="J228"/>
  <c r="K234"/>
  <c r="J234"/>
  <c r="K282"/>
  <c r="J282"/>
  <c r="K123"/>
  <c r="J123"/>
  <c r="K59"/>
  <c r="J59"/>
  <c r="K133"/>
  <c r="J133"/>
  <c r="K161"/>
  <c r="J161"/>
  <c r="K187"/>
  <c r="J187"/>
  <c r="K272"/>
  <c r="J272"/>
  <c r="K152"/>
  <c r="J152"/>
  <c r="K172"/>
  <c r="J172"/>
  <c r="K117"/>
  <c r="J117"/>
  <c r="K246"/>
  <c r="J246"/>
  <c r="K267"/>
  <c r="J267"/>
  <c r="K278"/>
  <c r="J278"/>
  <c r="K143"/>
  <c r="J143"/>
  <c r="K3"/>
  <c r="J3"/>
  <c r="K50"/>
  <c r="J50"/>
  <c r="K263"/>
  <c r="J263"/>
  <c r="K222"/>
  <c r="J222"/>
  <c r="K287"/>
  <c r="K233"/>
  <c r="K264"/>
  <c r="K150"/>
  <c r="K97"/>
  <c r="K5"/>
  <c r="K60"/>
  <c r="K147"/>
  <c r="K7"/>
  <c r="K151"/>
  <c r="K178"/>
  <c r="K141"/>
  <c r="K218"/>
  <c r="K266"/>
  <c r="K274"/>
  <c r="K156"/>
  <c r="K202"/>
  <c r="K56"/>
  <c r="K289"/>
  <c r="K214"/>
  <c r="K227"/>
  <c r="K22"/>
  <c r="K19"/>
  <c r="K261"/>
  <c r="K176"/>
  <c r="K230"/>
  <c r="K212"/>
  <c r="K174"/>
  <c r="K155"/>
  <c r="K130"/>
  <c r="K281"/>
  <c r="K231"/>
  <c r="K119"/>
  <c r="K107"/>
  <c r="K208"/>
  <c r="K154"/>
  <c r="K279"/>
  <c r="K236"/>
  <c r="K103"/>
  <c r="K286"/>
  <c r="K211"/>
  <c r="K258"/>
  <c r="K15"/>
  <c r="K58"/>
  <c r="K181"/>
  <c r="K145"/>
  <c r="K78"/>
  <c r="K96"/>
  <c r="K28"/>
  <c r="K54"/>
  <c r="K157"/>
  <c r="K114"/>
  <c r="K53"/>
  <c r="K132"/>
  <c r="K38"/>
  <c r="K249"/>
  <c r="K148"/>
  <c r="K220"/>
  <c r="K8"/>
  <c r="K138"/>
  <c r="K26"/>
  <c r="K194"/>
  <c r="K35"/>
  <c r="K232"/>
  <c r="K79"/>
  <c r="K183"/>
  <c r="K85"/>
  <c r="K268"/>
  <c r="K10"/>
  <c r="K163"/>
  <c r="K158"/>
  <c r="K237"/>
  <c r="K288"/>
  <c r="K61"/>
  <c r="K248"/>
  <c r="K134"/>
  <c r="K215"/>
  <c r="K171"/>
  <c r="K199"/>
  <c r="K90"/>
  <c r="K126"/>
  <c r="K280"/>
  <c r="K168"/>
  <c r="K42"/>
  <c r="K32"/>
  <c r="K254"/>
  <c r="K71"/>
  <c r="K121"/>
  <c r="K229"/>
  <c r="K260"/>
  <c r="K149"/>
  <c r="K190"/>
  <c r="K98"/>
  <c r="K269"/>
  <c r="K184"/>
  <c r="K226"/>
  <c r="K209"/>
  <c r="K144"/>
  <c r="K250"/>
  <c r="K91"/>
  <c r="K204"/>
  <c r="K16"/>
  <c r="K125"/>
  <c r="K196"/>
  <c r="K146"/>
  <c r="K142"/>
  <c r="K195"/>
  <c r="K192"/>
  <c r="K36"/>
  <c r="K106"/>
  <c r="K262"/>
  <c r="K9"/>
  <c r="K34"/>
  <c r="K33"/>
  <c r="K94"/>
  <c r="K73"/>
  <c r="K207"/>
  <c r="K14"/>
  <c r="K48"/>
  <c r="K41"/>
  <c r="K44"/>
  <c r="K205"/>
  <c r="K21"/>
  <c r="K100"/>
  <c r="K30"/>
  <c r="K213"/>
  <c r="K210"/>
  <c r="K241"/>
  <c r="K104"/>
  <c r="K83"/>
  <c r="K84"/>
  <c r="K180"/>
  <c r="K255"/>
  <c r="K118"/>
  <c r="K116"/>
  <c r="K273"/>
  <c r="K169"/>
  <c r="K108"/>
  <c r="K102"/>
  <c r="K25"/>
  <c r="K225"/>
  <c r="K55"/>
  <c r="K135"/>
  <c r="K167"/>
  <c r="K265"/>
  <c r="K86"/>
  <c r="K13"/>
  <c r="K77"/>
  <c r="K124"/>
  <c r="K185"/>
  <c r="K2"/>
  <c r="K252"/>
  <c r="K177"/>
  <c r="K112"/>
  <c r="K197"/>
  <c r="K244"/>
  <c r="K243"/>
  <c r="K45"/>
  <c r="K29"/>
  <c r="K43"/>
  <c r="K175"/>
  <c r="K31"/>
  <c r="K223"/>
  <c r="K57"/>
  <c r="K259"/>
  <c r="K173"/>
  <c r="K189"/>
  <c r="K92"/>
  <c r="K4"/>
  <c r="K285"/>
  <c r="K46"/>
  <c r="K95"/>
  <c r="K111"/>
  <c r="K87"/>
  <c r="K137"/>
  <c r="K105"/>
  <c r="K219"/>
  <c r="K235"/>
  <c r="K186"/>
  <c r="K166"/>
  <c r="K256"/>
  <c r="K101"/>
  <c r="K136"/>
  <c r="K182"/>
  <c r="K109"/>
  <c r="K131"/>
  <c r="K170"/>
  <c r="K275"/>
  <c r="K251"/>
  <c r="K129"/>
  <c r="K245"/>
  <c r="K99"/>
  <c r="K27"/>
  <c r="K203"/>
  <c r="K191"/>
  <c r="K20"/>
  <c r="K200"/>
  <c r="K201"/>
  <c r="K127"/>
  <c r="K253"/>
  <c r="K242"/>
  <c r="K47"/>
  <c r="K72"/>
  <c r="K179"/>
  <c r="K6"/>
  <c r="K206"/>
  <c r="K198"/>
  <c r="K247"/>
  <c r="K122"/>
  <c r="K276"/>
  <c r="K24"/>
  <c r="K239"/>
  <c r="K120"/>
  <c r="K257"/>
  <c r="K49"/>
  <c r="K17"/>
  <c r="K110"/>
  <c r="K128"/>
  <c r="K51"/>
  <c r="K52"/>
  <c r="K240"/>
  <c r="K18"/>
  <c r="K224"/>
  <c r="K153"/>
  <c r="K93"/>
  <c r="K12"/>
  <c r="K23"/>
  <c r="J226"/>
  <c r="J225"/>
  <c r="J280"/>
  <c r="J166"/>
  <c r="J53"/>
  <c r="J144"/>
  <c r="J268"/>
  <c r="J37"/>
  <c r="J160"/>
  <c r="J159"/>
  <c r="J140"/>
  <c r="J270"/>
  <c r="J221"/>
  <c r="J165"/>
  <c r="J164"/>
  <c r="J150"/>
  <c r="J274"/>
  <c r="J273"/>
  <c r="J34"/>
  <c r="J158"/>
  <c r="J108"/>
  <c r="J220"/>
  <c r="J269"/>
  <c r="J146"/>
  <c r="J145"/>
  <c r="J47"/>
  <c r="J48"/>
  <c r="J49"/>
  <c r="J262"/>
  <c r="J142"/>
  <c r="J141"/>
  <c r="J227"/>
  <c r="J217"/>
  <c r="J139"/>
  <c r="J216"/>
  <c r="J116"/>
  <c r="J118"/>
  <c r="J240"/>
  <c r="J252"/>
  <c r="J177"/>
  <c r="J178"/>
  <c r="J138"/>
  <c r="J237"/>
  <c r="J214"/>
  <c r="J151"/>
  <c r="J251"/>
  <c r="J124"/>
  <c r="J181"/>
  <c r="J125"/>
  <c r="J126"/>
  <c r="J183"/>
  <c r="J184"/>
  <c r="J127"/>
  <c r="J265"/>
  <c r="J264"/>
  <c r="J121"/>
  <c r="J119"/>
  <c r="J120"/>
  <c r="J239"/>
  <c r="J248"/>
  <c r="J157"/>
  <c r="J35"/>
  <c r="J36"/>
  <c r="J122"/>
  <c r="J247"/>
  <c r="J136"/>
  <c r="J156"/>
  <c r="J45"/>
  <c r="J266"/>
  <c r="J38"/>
  <c r="J31"/>
  <c r="J105"/>
  <c r="J106"/>
  <c r="J213"/>
  <c r="J46"/>
  <c r="J52"/>
  <c r="J51"/>
  <c r="J137"/>
  <c r="J215"/>
  <c r="J27"/>
  <c r="J26"/>
  <c r="J25"/>
  <c r="J173"/>
  <c r="J44"/>
  <c r="J42"/>
  <c r="J96"/>
  <c r="J97"/>
  <c r="J179"/>
  <c r="J180"/>
  <c r="J22"/>
  <c r="J129"/>
  <c r="J241"/>
  <c r="J253"/>
  <c r="J163"/>
  <c r="J153"/>
  <c r="J211"/>
  <c r="J210"/>
  <c r="J202"/>
  <c r="J103"/>
  <c r="J102"/>
  <c r="J101"/>
  <c r="J112"/>
  <c r="J110"/>
  <c r="J128"/>
  <c r="J95"/>
  <c r="J257"/>
  <c r="J258"/>
  <c r="J175"/>
  <c r="J104"/>
  <c r="J111"/>
  <c r="J92"/>
  <c r="J93"/>
  <c r="J15"/>
  <c r="J14"/>
  <c r="J107"/>
  <c r="J250"/>
  <c r="J249"/>
  <c r="J94"/>
  <c r="J16"/>
  <c r="J206"/>
  <c r="J207"/>
  <c r="J132"/>
  <c r="J24"/>
  <c r="J243"/>
  <c r="J242"/>
  <c r="J131"/>
  <c r="J18"/>
  <c r="J17"/>
  <c r="J205"/>
  <c r="J235"/>
  <c r="J236"/>
  <c r="J100"/>
  <c r="J204"/>
  <c r="J203"/>
  <c r="J21"/>
  <c r="J255"/>
  <c r="J256"/>
  <c r="J7"/>
  <c r="J6"/>
  <c r="J130"/>
  <c r="J245"/>
  <c r="J197"/>
  <c r="J198"/>
  <c r="J199"/>
  <c r="J99"/>
  <c r="J98"/>
  <c r="J244"/>
  <c r="J20"/>
  <c r="J176"/>
  <c r="J182"/>
  <c r="J259"/>
  <c r="J254"/>
  <c r="J196"/>
  <c r="J195"/>
  <c r="J192"/>
  <c r="J191"/>
  <c r="J28"/>
  <c r="J71"/>
  <c r="J72"/>
  <c r="J186"/>
  <c r="J10"/>
  <c r="J73"/>
  <c r="J79"/>
  <c r="J78"/>
  <c r="J279"/>
  <c r="J19"/>
  <c r="J208"/>
  <c r="J84"/>
  <c r="J83"/>
  <c r="J85"/>
  <c r="J9"/>
  <c r="J8"/>
  <c r="J77"/>
  <c r="J87"/>
  <c r="J86"/>
  <c r="J185"/>
  <c r="J2"/>
  <c r="J219"/>
  <c r="J218"/>
  <c r="J168"/>
  <c r="J169"/>
  <c r="J56"/>
  <c r="J209"/>
  <c r="J212"/>
  <c r="J289"/>
  <c r="J288"/>
  <c r="J287"/>
  <c r="J57"/>
  <c r="J58"/>
  <c r="J231"/>
  <c r="J190"/>
  <c r="J189"/>
  <c r="J91"/>
  <c r="J90"/>
  <c r="J135"/>
  <c r="J134"/>
  <c r="J200"/>
  <c r="J232"/>
  <c r="J233"/>
  <c r="J61"/>
  <c r="J167"/>
  <c r="J286"/>
  <c r="J285"/>
  <c r="J60"/>
  <c r="J230"/>
  <c r="J4"/>
  <c r="J229"/>
  <c r="J148"/>
  <c r="J149"/>
  <c r="J23"/>
  <c r="J12"/>
  <c r="J13"/>
  <c r="J281"/>
  <c r="J170"/>
  <c r="J171"/>
  <c r="J5"/>
  <c r="J194"/>
  <c r="J155"/>
  <c r="J201"/>
  <c r="J30"/>
  <c r="J29"/>
  <c r="J275"/>
  <c r="J276"/>
  <c r="J32"/>
  <c r="J55"/>
  <c r="J54"/>
  <c r="J261"/>
  <c r="J260"/>
  <c r="J147"/>
  <c r="J223"/>
  <c r="J224"/>
  <c r="J33"/>
  <c r="J154"/>
  <c r="J109"/>
  <c r="J174"/>
  <c r="J41"/>
  <c r="J114"/>
  <c r="J43"/>
</calcChain>
</file>

<file path=xl/connections.xml><?xml version="1.0" encoding="utf-8"?>
<connections xmlns="http://schemas.openxmlformats.org/spreadsheetml/2006/main">
  <connection id="1" name="DisabledFEs" type="6" refreshedVersion="3" background="1" saveData="1">
    <textPr codePage="850" sourceFile="Z:\DisabledFEs.txt" delimited="0">
      <textFields count="5">
        <textField/>
        <textField type="DMY" position="1"/>
        <textField position="12"/>
        <textField position="21"/>
        <textField position="23"/>
      </textFields>
    </textPr>
  </connection>
  <connection id="2" name="L0Ids-20110622" type="6" refreshedVersion="3" background="1" saveData="1">
    <textPr codePage="850" sourceFile="C:\Documents and Settings\wotton\My Documents\RICHMap-20110901.txt">
      <textFields count="4">
        <textField/>
        <textField/>
        <textField/>
        <textField/>
      </textFields>
    </textPr>
  </connection>
  <connection id="3" name="Rich1Hits" type="6" refreshedVersion="3" background="1" saveData="1">
    <textPr codePage="850" sourceFile="C:\Documents and Settings\wotton\will\TxtFiles\nPV1Rich1Hits.txt" space="1" consecutive="1">
      <textFields count="2">
        <textField/>
        <textField/>
      </textFields>
    </textPr>
  </connection>
  <connection id="4" name="Rich1Hits-2011" type="6" refreshedVersion="3" background="1" saveData="1">
    <textPr codePage="850" sourceFile="Z:\will\TxtFiles\98025\RICH1Words.txt" delimited="0" space="1" consecutive="1">
      <textFields count="2">
        <textField/>
        <textField position="7"/>
      </textFields>
    </textPr>
  </connection>
  <connection id="5" name="Rich2Hits" type="6" refreshedVersion="3" background="1" saveData="1">
    <textPr codePage="850" sourceFile="C:\Documents and Settings\wotton\will\TxtFiles\nPV1Rich2Hits.txt" space="1" consecutive="1">
      <textFields count="2">
        <textField/>
        <textField/>
      </textFields>
    </textPr>
  </connection>
  <connection id="6" name="Rich2Hits-2011" type="6" refreshedVersion="3" background="1" saveData="1">
    <textPr codePage="850" sourceFile="Z:\will\TxtFiles\98025\RICH2Words.txt" delimited="0">
      <textFields count="2">
        <textField/>
        <textField position="7"/>
      </textFields>
    </textPr>
  </connection>
</connections>
</file>

<file path=xl/sharedStrings.xml><?xml version="1.0" encoding="utf-8"?>
<sst xmlns="http://schemas.openxmlformats.org/spreadsheetml/2006/main" count="1857" uniqueCount="697">
  <si>
    <t>L1 board</t>
  </si>
  <si>
    <t>L1 ingress</t>
  </si>
  <si>
    <t>L1 channel</t>
  </si>
  <si>
    <t>L0 ID</t>
  </si>
  <si>
    <t>RICH</t>
  </si>
  <si>
    <t>Side</t>
  </si>
  <si>
    <t>A</t>
  </si>
  <si>
    <t>C</t>
  </si>
  <si>
    <t>Column</t>
  </si>
  <si>
    <t>chip #</t>
  </si>
  <si>
    <t>HPD number</t>
  </si>
  <si>
    <t>22</t>
  </si>
  <si>
    <t>4_11</t>
  </si>
  <si>
    <t>H445001</t>
  </si>
  <si>
    <t>8_46</t>
  </si>
  <si>
    <t>H618003</t>
  </si>
  <si>
    <t>6</t>
  </si>
  <si>
    <t>9_74</t>
  </si>
  <si>
    <t>H542010</t>
  </si>
  <si>
    <t>9_61</t>
  </si>
  <si>
    <t>H550013</t>
  </si>
  <si>
    <t>7</t>
  </si>
  <si>
    <t>9_69</t>
  </si>
  <si>
    <t>H550014</t>
  </si>
  <si>
    <t>9_3</t>
  </si>
  <si>
    <t>H541013</t>
  </si>
  <si>
    <t>9_56</t>
  </si>
  <si>
    <t>H550009</t>
  </si>
  <si>
    <t>9_75</t>
  </si>
  <si>
    <t>H550019</t>
  </si>
  <si>
    <t>33</t>
  </si>
  <si>
    <t>9_295</t>
  </si>
  <si>
    <t>H619007</t>
  </si>
  <si>
    <t>9_24</t>
  </si>
  <si>
    <t>H612010</t>
  </si>
  <si>
    <t>9_70</t>
  </si>
  <si>
    <t>H542015</t>
  </si>
  <si>
    <t>9_106</t>
  </si>
  <si>
    <t>H549008</t>
  </si>
  <si>
    <t>9_108</t>
  </si>
  <si>
    <t>H602002</t>
  </si>
  <si>
    <t>9_179</t>
  </si>
  <si>
    <t>H602006</t>
  </si>
  <si>
    <t>9_212</t>
  </si>
  <si>
    <t>H612005</t>
  </si>
  <si>
    <t>9_26</t>
  </si>
  <si>
    <t>H614002</t>
  </si>
  <si>
    <t>0</t>
  </si>
  <si>
    <t>8_170</t>
  </si>
  <si>
    <t>H518009</t>
  </si>
  <si>
    <t>8_130</t>
  </si>
  <si>
    <t>H521008</t>
  </si>
  <si>
    <t>44</t>
  </si>
  <si>
    <t>8_60</t>
  </si>
  <si>
    <t>H620004</t>
  </si>
  <si>
    <t>9_62</t>
  </si>
  <si>
    <t>H614007</t>
  </si>
  <si>
    <t>9_34</t>
  </si>
  <si>
    <t>H614006</t>
  </si>
  <si>
    <t>9_172</t>
  </si>
  <si>
    <t>H610015</t>
  </si>
  <si>
    <t>2</t>
  </si>
  <si>
    <t>9_5</t>
  </si>
  <si>
    <t>H542016</t>
  </si>
  <si>
    <t>8_135</t>
  </si>
  <si>
    <t>H525013</t>
  </si>
  <si>
    <t>8_194</t>
  </si>
  <si>
    <t>H539010</t>
  </si>
  <si>
    <t>8_123</t>
  </si>
  <si>
    <t>H525002</t>
  </si>
  <si>
    <t>8_196</t>
  </si>
  <si>
    <t>H541012</t>
  </si>
  <si>
    <t>9_68</t>
  </si>
  <si>
    <t>H542018</t>
  </si>
  <si>
    <t>9_32</t>
  </si>
  <si>
    <t>H614005</t>
  </si>
  <si>
    <t>4_10</t>
  </si>
  <si>
    <t>H503004</t>
  </si>
  <si>
    <t>9_71</t>
  </si>
  <si>
    <t>H541015</t>
  </si>
  <si>
    <t>9_66</t>
  </si>
  <si>
    <t>H550021</t>
  </si>
  <si>
    <t>8_113</t>
  </si>
  <si>
    <t>H525015</t>
  </si>
  <si>
    <t>8_118</t>
  </si>
  <si>
    <t>H516005</t>
  </si>
  <si>
    <t>8_190</t>
  </si>
  <si>
    <t>H542002</t>
  </si>
  <si>
    <t>9_146</t>
  </si>
  <si>
    <t>H547002</t>
  </si>
  <si>
    <t>4_14</t>
  </si>
  <si>
    <t>H519001</t>
  </si>
  <si>
    <t>8_92</t>
  </si>
  <si>
    <t>H521006</t>
  </si>
  <si>
    <t>9_277</t>
  </si>
  <si>
    <t>H614016</t>
  </si>
  <si>
    <t>8_34</t>
  </si>
  <si>
    <t>H620006</t>
  </si>
  <si>
    <t>4</t>
  </si>
  <si>
    <t>9_120</t>
  </si>
  <si>
    <t>H610006</t>
  </si>
  <si>
    <t>9_2</t>
  </si>
  <si>
    <t>H601001</t>
  </si>
  <si>
    <t>8_127</t>
  </si>
  <si>
    <t>H525014</t>
  </si>
  <si>
    <t>8_115</t>
  </si>
  <si>
    <t>H518004</t>
  </si>
  <si>
    <t>8_41</t>
  </si>
  <si>
    <t>H620008</t>
  </si>
  <si>
    <t>8_40</t>
  </si>
  <si>
    <t>H614012</t>
  </si>
  <si>
    <t>9_57</t>
  </si>
  <si>
    <t>H602015</t>
  </si>
  <si>
    <t>9_58</t>
  </si>
  <si>
    <t>H619023</t>
  </si>
  <si>
    <t>4_20</t>
  </si>
  <si>
    <t>H503001</t>
  </si>
  <si>
    <t>10_44</t>
  </si>
  <si>
    <t>H618005</t>
  </si>
  <si>
    <t>8_160</t>
  </si>
  <si>
    <t>H527008</t>
  </si>
  <si>
    <t>8_110</t>
  </si>
  <si>
    <t>H518001</t>
  </si>
  <si>
    <t>8_114</t>
  </si>
  <si>
    <t>H525004</t>
  </si>
  <si>
    <t>8_133</t>
  </si>
  <si>
    <t>H521005</t>
  </si>
  <si>
    <t>9_114</t>
  </si>
  <si>
    <t>H603001</t>
  </si>
  <si>
    <t>8_177</t>
  </si>
  <si>
    <t>H605003</t>
  </si>
  <si>
    <t>9_170</t>
  </si>
  <si>
    <t>H610018</t>
  </si>
  <si>
    <t>9_175</t>
  </si>
  <si>
    <t>H612004</t>
  </si>
  <si>
    <t>8_198</t>
  </si>
  <si>
    <t>H540009</t>
  </si>
  <si>
    <t>9_4</t>
  </si>
  <si>
    <t>H541014</t>
  </si>
  <si>
    <t>9_127</t>
  </si>
  <si>
    <t>H610002</t>
  </si>
  <si>
    <t>9_148</t>
  </si>
  <si>
    <t>H545003</t>
  </si>
  <si>
    <t>8_117</t>
  </si>
  <si>
    <t>H546003</t>
  </si>
  <si>
    <t>9_151</t>
  </si>
  <si>
    <t>H547006</t>
  </si>
  <si>
    <t>11</t>
  </si>
  <si>
    <t>9_88</t>
  </si>
  <si>
    <t>H627006</t>
  </si>
  <si>
    <t>10_69</t>
  </si>
  <si>
    <t>H634001</t>
  </si>
  <si>
    <t>1</t>
  </si>
  <si>
    <t>8_197</t>
  </si>
  <si>
    <t>H539003</t>
  </si>
  <si>
    <t>8_134</t>
  </si>
  <si>
    <t>H524003</t>
  </si>
  <si>
    <t>8_143</t>
  </si>
  <si>
    <t>H542007</t>
  </si>
  <si>
    <t>8_148</t>
  </si>
  <si>
    <t>H540004</t>
  </si>
  <si>
    <t>8_185</t>
  </si>
  <si>
    <t>H542003</t>
  </si>
  <si>
    <t>8_191</t>
  </si>
  <si>
    <t>H542001</t>
  </si>
  <si>
    <t>7_31</t>
  </si>
  <si>
    <t>H516008</t>
  </si>
  <si>
    <t>9_81</t>
  </si>
  <si>
    <t>H612027</t>
  </si>
  <si>
    <t>9_104</t>
  </si>
  <si>
    <t>H545001</t>
  </si>
  <si>
    <t>9_67</t>
  </si>
  <si>
    <t>H550016</t>
  </si>
  <si>
    <t>55</t>
  </si>
  <si>
    <t>9_250</t>
  </si>
  <si>
    <t>H605010</t>
  </si>
  <si>
    <t>9_39</t>
  </si>
  <si>
    <t>H614008</t>
  </si>
  <si>
    <t>9_49</t>
  </si>
  <si>
    <t>H549013</t>
  </si>
  <si>
    <t>9_111</t>
  </si>
  <si>
    <t>H550011</t>
  </si>
  <si>
    <t>8_128</t>
  </si>
  <si>
    <t>H525007</t>
  </si>
  <si>
    <t>8_157</t>
  </si>
  <si>
    <t>H524006</t>
  </si>
  <si>
    <t>8_138</t>
  </si>
  <si>
    <t>H524001</t>
  </si>
  <si>
    <t>8_161</t>
  </si>
  <si>
    <t>H524002</t>
  </si>
  <si>
    <t>9_256</t>
  </si>
  <si>
    <t>H618006</t>
  </si>
  <si>
    <t>9_272</t>
  </si>
  <si>
    <t>H612018</t>
  </si>
  <si>
    <t>9_59</t>
  </si>
  <si>
    <t>H602016</t>
  </si>
  <si>
    <t>8_179</t>
  </si>
  <si>
    <t>H603005</t>
  </si>
  <si>
    <t>8_96</t>
  </si>
  <si>
    <t>H516014</t>
  </si>
  <si>
    <t>8_99</t>
  </si>
  <si>
    <t>H516009</t>
  </si>
  <si>
    <t>8_119</t>
  </si>
  <si>
    <t>H524005</t>
  </si>
  <si>
    <t>8_108</t>
  </si>
  <si>
    <t>H518003</t>
  </si>
  <si>
    <t>5</t>
  </si>
  <si>
    <t>9_135</t>
  </si>
  <si>
    <t>H606004</t>
  </si>
  <si>
    <t>9_267</t>
  </si>
  <si>
    <t>H610009</t>
  </si>
  <si>
    <t>8</t>
  </si>
  <si>
    <t>9_196</t>
  </si>
  <si>
    <t>H602003</t>
  </si>
  <si>
    <t>9_103</t>
  </si>
  <si>
    <t>H550012</t>
  </si>
  <si>
    <t>9_54</t>
  </si>
  <si>
    <t>H610014</t>
  </si>
  <si>
    <t>9_158</t>
  </si>
  <si>
    <t>H607012</t>
  </si>
  <si>
    <t>8_189</t>
  </si>
  <si>
    <t>H540006</t>
  </si>
  <si>
    <t>9_156</t>
  </si>
  <si>
    <t>H607014</t>
  </si>
  <si>
    <t>9_163</t>
  </si>
  <si>
    <t>H610020</t>
  </si>
  <si>
    <t>9_126</t>
  </si>
  <si>
    <t>H610005</t>
  </si>
  <si>
    <t>9_15</t>
  </si>
  <si>
    <t>H541001</t>
  </si>
  <si>
    <t>8_125</t>
  </si>
  <si>
    <t>H546004</t>
  </si>
  <si>
    <t>9_265</t>
  </si>
  <si>
    <t>H606002</t>
  </si>
  <si>
    <t>9_269</t>
  </si>
  <si>
    <t>H610012</t>
  </si>
  <si>
    <t>9_124</t>
  </si>
  <si>
    <t>H607005</t>
  </si>
  <si>
    <t>8_139</t>
  </si>
  <si>
    <t>H542008</t>
  </si>
  <si>
    <t>3</t>
  </si>
  <si>
    <t>9_279</t>
  </si>
  <si>
    <t>H619009</t>
  </si>
  <si>
    <t>9_84</t>
  </si>
  <si>
    <t>H623006</t>
  </si>
  <si>
    <t>00</t>
  </si>
  <si>
    <t>9_165</t>
  </si>
  <si>
    <t>H612001</t>
  </si>
  <si>
    <t>9_17</t>
  </si>
  <si>
    <t>H612012</t>
  </si>
  <si>
    <t>9_142</t>
  </si>
  <si>
    <t>H607001</t>
  </si>
  <si>
    <t>8_200</t>
  </si>
  <si>
    <t>H602007</t>
  </si>
  <si>
    <t>9_257</t>
  </si>
  <si>
    <t>H616001</t>
  </si>
  <si>
    <t>9_82</t>
  </si>
  <si>
    <t>H614020</t>
  </si>
  <si>
    <t>8_176</t>
  </si>
  <si>
    <t>H545007</t>
  </si>
  <si>
    <t>8_141</t>
  </si>
  <si>
    <t>H541009</t>
  </si>
  <si>
    <t>9_113</t>
  </si>
  <si>
    <t>H550005</t>
  </si>
  <si>
    <t>9_112</t>
  </si>
  <si>
    <t>H550004</t>
  </si>
  <si>
    <t>8_104</t>
  </si>
  <si>
    <t>H516012</t>
  </si>
  <si>
    <t>8_122</t>
  </si>
  <si>
    <t>H516019</t>
  </si>
  <si>
    <t>8_137</t>
  </si>
  <si>
    <t>H525009</t>
  </si>
  <si>
    <t>8_184</t>
  </si>
  <si>
    <t>H539005</t>
  </si>
  <si>
    <t>8_89</t>
  </si>
  <si>
    <t>H521007</t>
  </si>
  <si>
    <t>9_263</t>
  </si>
  <si>
    <t>H627007</t>
  </si>
  <si>
    <t>9_211</t>
  </si>
  <si>
    <t>H612030</t>
  </si>
  <si>
    <t>9_162</t>
  </si>
  <si>
    <t>H610021</t>
  </si>
  <si>
    <t>9_122</t>
  </si>
  <si>
    <t>H610004</t>
  </si>
  <si>
    <t>9_273</t>
  </si>
  <si>
    <t>H607002</t>
  </si>
  <si>
    <t>9_119</t>
  </si>
  <si>
    <t>H624006</t>
  </si>
  <si>
    <t>8_173</t>
  </si>
  <si>
    <t>H602014</t>
  </si>
  <si>
    <t>8_181</t>
  </si>
  <si>
    <t>H539007</t>
  </si>
  <si>
    <t>8_155</t>
  </si>
  <si>
    <t>H525001</t>
  </si>
  <si>
    <t>9_183</t>
  </si>
  <si>
    <t>H602013</t>
  </si>
  <si>
    <t>8_116</t>
  </si>
  <si>
    <t>H518007</t>
  </si>
  <si>
    <t>9_134</t>
  </si>
  <si>
    <t>H606005</t>
  </si>
  <si>
    <t>9_181</t>
  </si>
  <si>
    <t>H603004</t>
  </si>
  <si>
    <t>9_128</t>
  </si>
  <si>
    <t>H603003</t>
  </si>
  <si>
    <t>9_137</t>
  </si>
  <si>
    <t>H607011</t>
  </si>
  <si>
    <t>8_156</t>
  </si>
  <si>
    <t>H525011</t>
  </si>
  <si>
    <t>8_98</t>
  </si>
  <si>
    <t>H518005</t>
  </si>
  <si>
    <t>9_33</t>
  </si>
  <si>
    <t>H612026</t>
  </si>
  <si>
    <t>9_209</t>
  </si>
  <si>
    <t>H612008</t>
  </si>
  <si>
    <t>8_107</t>
  </si>
  <si>
    <t>H518002</t>
  </si>
  <si>
    <t>8_112</t>
  </si>
  <si>
    <t>H516018</t>
  </si>
  <si>
    <t>9_150</t>
  </si>
  <si>
    <t>H547001</t>
  </si>
  <si>
    <t>9_53</t>
  </si>
  <si>
    <t>H547009</t>
  </si>
  <si>
    <t>9_147</t>
  </si>
  <si>
    <t>H541002</t>
  </si>
  <si>
    <t>9_77</t>
  </si>
  <si>
    <t>H550018</t>
  </si>
  <si>
    <t>9_115</t>
  </si>
  <si>
    <t>H602012</t>
  </si>
  <si>
    <t>9_110</t>
  </si>
  <si>
    <t>H602001</t>
  </si>
  <si>
    <t>9_121</t>
  </si>
  <si>
    <t>H610003</t>
  </si>
  <si>
    <t>9_177</t>
  </si>
  <si>
    <t>H612003</t>
  </si>
  <si>
    <t>8_180</t>
  </si>
  <si>
    <t>H527002</t>
  </si>
  <si>
    <t>8_121</t>
  </si>
  <si>
    <t>H516020</t>
  </si>
  <si>
    <t>9_125</t>
  </si>
  <si>
    <t>H610008</t>
  </si>
  <si>
    <t>8_126</t>
  </si>
  <si>
    <t>H525003</t>
  </si>
  <si>
    <t>9_149</t>
  </si>
  <si>
    <t>H547005</t>
  </si>
  <si>
    <t>9_1</t>
  </si>
  <si>
    <t>H542017</t>
  </si>
  <si>
    <t>9_102</t>
  </si>
  <si>
    <t>H629002</t>
  </si>
  <si>
    <t>9_16</t>
  </si>
  <si>
    <t>H623001</t>
  </si>
  <si>
    <t>8_192</t>
  </si>
  <si>
    <t>H542009</t>
  </si>
  <si>
    <t>9_6</t>
  </si>
  <si>
    <t>H541007</t>
  </si>
  <si>
    <t>9_85</t>
  </si>
  <si>
    <t>H623002</t>
  </si>
  <si>
    <t>8_58</t>
  </si>
  <si>
    <t>H624005</t>
  </si>
  <si>
    <t>9_55</t>
  </si>
  <si>
    <t>H550008</t>
  </si>
  <si>
    <t>9_60</t>
  </si>
  <si>
    <t>H549011</t>
  </si>
  <si>
    <t>10_2</t>
  </si>
  <si>
    <t>H627014</t>
  </si>
  <si>
    <t>9_116</t>
  </si>
  <si>
    <t>H627023</t>
  </si>
  <si>
    <t>8_171</t>
  </si>
  <si>
    <t>H527010</t>
  </si>
  <si>
    <t>8_124</t>
  </si>
  <si>
    <t>H545006</t>
  </si>
  <si>
    <t>9_157</t>
  </si>
  <si>
    <t>H607013</t>
  </si>
  <si>
    <t>8_31</t>
  </si>
  <si>
    <t>H615001</t>
  </si>
  <si>
    <t>9_10</t>
  </si>
  <si>
    <t>H542020</t>
  </si>
  <si>
    <t>9_281</t>
  </si>
  <si>
    <t>H617029</t>
  </si>
  <si>
    <t>9_48</t>
  </si>
  <si>
    <t>H547011</t>
  </si>
  <si>
    <t>9_123</t>
  </si>
  <si>
    <t>H605009</t>
  </si>
  <si>
    <t>66</t>
  </si>
  <si>
    <t>9_252</t>
  </si>
  <si>
    <t>H617026</t>
  </si>
  <si>
    <t>9_19</t>
  </si>
  <si>
    <t>H612011</t>
  </si>
  <si>
    <t>8_51</t>
  </si>
  <si>
    <t>H623004</t>
  </si>
  <si>
    <t>8_174</t>
  </si>
  <si>
    <t>H622001</t>
  </si>
  <si>
    <t>9_254</t>
  </si>
  <si>
    <t>H624002</t>
  </si>
  <si>
    <t>9_93</t>
  </si>
  <si>
    <t>H627015</t>
  </si>
  <si>
    <t>88</t>
  </si>
  <si>
    <t>8_59</t>
  </si>
  <si>
    <t>H630006</t>
  </si>
  <si>
    <t>10_28</t>
  </si>
  <si>
    <t>H619006</t>
  </si>
  <si>
    <t>10_59</t>
  </si>
  <si>
    <t>H614014</t>
  </si>
  <si>
    <t>9_168</t>
  </si>
  <si>
    <t>H610017</t>
  </si>
  <si>
    <t>9_131</t>
  </si>
  <si>
    <t>H602009</t>
  </si>
  <si>
    <t>9_152</t>
  </si>
  <si>
    <t>H547010</t>
  </si>
  <si>
    <t>9_86</t>
  </si>
  <si>
    <t>H627026</t>
  </si>
  <si>
    <t>9_25</t>
  </si>
  <si>
    <t>H612025</t>
  </si>
  <si>
    <t>9_174</t>
  </si>
  <si>
    <t>H610019</t>
  </si>
  <si>
    <t>9_154</t>
  </si>
  <si>
    <t>H607006</t>
  </si>
  <si>
    <t>77</t>
  </si>
  <si>
    <t>10_47</t>
  </si>
  <si>
    <t>H634010</t>
  </si>
  <si>
    <t>10_66</t>
  </si>
  <si>
    <t>H627010</t>
  </si>
  <si>
    <t>8_49</t>
  </si>
  <si>
    <t>H619004</t>
  </si>
  <si>
    <t>9_178</t>
  </si>
  <si>
    <t>H612014</t>
  </si>
  <si>
    <t>9_285</t>
  </si>
  <si>
    <t>H617030</t>
  </si>
  <si>
    <t>9_73</t>
  </si>
  <si>
    <t>H542011</t>
  </si>
  <si>
    <t>8_50</t>
  </si>
  <si>
    <t>H612024</t>
  </si>
  <si>
    <t>9_12</t>
  </si>
  <si>
    <t>H541006</t>
  </si>
  <si>
    <t>9_266</t>
  </si>
  <si>
    <t>H610010</t>
  </si>
  <si>
    <t>9_155</t>
  </si>
  <si>
    <t>H607009</t>
  </si>
  <si>
    <t>8_69</t>
  </si>
  <si>
    <t>H615007</t>
  </si>
  <si>
    <t>9_293</t>
  </si>
  <si>
    <t>H618002</t>
  </si>
  <si>
    <t>9_173</t>
  </si>
  <si>
    <t>H612021</t>
  </si>
  <si>
    <t>9_160</t>
  </si>
  <si>
    <t>H607008</t>
  </si>
  <si>
    <t>8_65</t>
  </si>
  <si>
    <t>H623003</t>
  </si>
  <si>
    <t>9_117</t>
  </si>
  <si>
    <t>H628004</t>
  </si>
  <si>
    <t>8_154</t>
  </si>
  <si>
    <t>H605007</t>
  </si>
  <si>
    <t>9_138</t>
  </si>
  <si>
    <t>H619017</t>
  </si>
  <si>
    <t>8_144</t>
  </si>
  <si>
    <t>H549002</t>
  </si>
  <si>
    <t>9_51</t>
  </si>
  <si>
    <t>H547012</t>
  </si>
  <si>
    <t>8_153</t>
  </si>
  <si>
    <t>H549001</t>
  </si>
  <si>
    <t>9_144</t>
  </si>
  <si>
    <t>H549004</t>
  </si>
  <si>
    <t>9_290</t>
  </si>
  <si>
    <t>H618004</t>
  </si>
  <si>
    <t>10_42</t>
  </si>
  <si>
    <t>H620009</t>
  </si>
  <si>
    <t>9_83</t>
  </si>
  <si>
    <t>H615006</t>
  </si>
  <si>
    <t>10_63</t>
  </si>
  <si>
    <t>H617031</t>
  </si>
  <si>
    <t>9_65</t>
  </si>
  <si>
    <t>H614023</t>
  </si>
  <si>
    <t>9_44</t>
  </si>
  <si>
    <t>H614004</t>
  </si>
  <si>
    <t>9_101</t>
  </si>
  <si>
    <t>H624003</t>
  </si>
  <si>
    <t>8_90</t>
  </si>
  <si>
    <t>H521001</t>
  </si>
  <si>
    <t>9_171</t>
  </si>
  <si>
    <t>H612007</t>
  </si>
  <si>
    <t>9_132</t>
  </si>
  <si>
    <t>H606006</t>
  </si>
  <si>
    <t>8_35</t>
  </si>
  <si>
    <t>H630008</t>
  </si>
  <si>
    <t>8_53</t>
  </si>
  <si>
    <t>H619002</t>
  </si>
  <si>
    <t>10_30</t>
  </si>
  <si>
    <t>H615002</t>
  </si>
  <si>
    <t>4_13</t>
  </si>
  <si>
    <t>H445002</t>
  </si>
  <si>
    <t>9_169</t>
  </si>
  <si>
    <t>H606007</t>
  </si>
  <si>
    <t>9_166</t>
  </si>
  <si>
    <t>H610016</t>
  </si>
  <si>
    <t>8_36</t>
  </si>
  <si>
    <t>H614013</t>
  </si>
  <si>
    <t>9_261</t>
  </si>
  <si>
    <t>H617028</t>
  </si>
  <si>
    <t>9_89</t>
  </si>
  <si>
    <t>H630010</t>
  </si>
  <si>
    <t>10_68</t>
  </si>
  <si>
    <t>H627013</t>
  </si>
  <si>
    <t>9_299</t>
  </si>
  <si>
    <t>H615005</t>
  </si>
  <si>
    <t>10_60</t>
  </si>
  <si>
    <t>H620007</t>
  </si>
  <si>
    <t>9_259</t>
  </si>
  <si>
    <t>H614021</t>
  </si>
  <si>
    <t>9_20</t>
  </si>
  <si>
    <t>H612023</t>
  </si>
  <si>
    <t>9_23</t>
  </si>
  <si>
    <t>H612020</t>
  </si>
  <si>
    <t>9_21</t>
  </si>
  <si>
    <t>H614001</t>
  </si>
  <si>
    <t>9_300</t>
  </si>
  <si>
    <t>H630002</t>
  </si>
  <si>
    <t>10_24</t>
  </si>
  <si>
    <t>H638003</t>
  </si>
  <si>
    <t>8_79</t>
  </si>
  <si>
    <t>H630007</t>
  </si>
  <si>
    <t>10_20</t>
  </si>
  <si>
    <t>H637001</t>
  </si>
  <si>
    <t>10_4</t>
  </si>
  <si>
    <t>H630003</t>
  </si>
  <si>
    <t>9_274</t>
  </si>
  <si>
    <t>H610007</t>
  </si>
  <si>
    <t>S1</t>
  </si>
  <si>
    <t>8_86</t>
  </si>
  <si>
    <t>H528001</t>
  </si>
  <si>
    <t>8_131</t>
  </si>
  <si>
    <t>H540013</t>
  </si>
  <si>
    <t>8_175</t>
  </si>
  <si>
    <t>H527004</t>
  </si>
  <si>
    <t>8_158</t>
  </si>
  <si>
    <t>H527007</t>
  </si>
  <si>
    <t>10_62</t>
  </si>
  <si>
    <t>H634011</t>
  </si>
  <si>
    <t>9_109</t>
  </si>
  <si>
    <t>H602011</t>
  </si>
  <si>
    <t>8_101</t>
  </si>
  <si>
    <t>H539001</t>
  </si>
  <si>
    <t>8_106</t>
  </si>
  <si>
    <t>H614036</t>
  </si>
  <si>
    <t>10_61</t>
  </si>
  <si>
    <t>H637003</t>
  </si>
  <si>
    <t>9_189</t>
  </si>
  <si>
    <t>H608001</t>
  </si>
  <si>
    <t>10_52</t>
  </si>
  <si>
    <t>H615004</t>
  </si>
  <si>
    <t>8_187</t>
  </si>
  <si>
    <t>H540008</t>
  </si>
  <si>
    <t>9_94</t>
  </si>
  <si>
    <t>H627002</t>
  </si>
  <si>
    <t>9_11</t>
  </si>
  <si>
    <t>H542012</t>
  </si>
  <si>
    <t>8_188</t>
  </si>
  <si>
    <t>H540005</t>
  </si>
  <si>
    <t>10_72</t>
  </si>
  <si>
    <t>H637002</t>
  </si>
  <si>
    <t>8_55</t>
  </si>
  <si>
    <t>H627003</t>
  </si>
  <si>
    <t>9_87</t>
  </si>
  <si>
    <t>H630009</t>
  </si>
  <si>
    <t>4_15</t>
  </si>
  <si>
    <t>H516007</t>
  </si>
  <si>
    <t>10_53</t>
  </si>
  <si>
    <t>H638005</t>
  </si>
  <si>
    <t>10_71</t>
  </si>
  <si>
    <t>H615008</t>
  </si>
  <si>
    <t>8_150</t>
  </si>
  <si>
    <t>H524004</t>
  </si>
  <si>
    <t>9_97</t>
  </si>
  <si>
    <t>H627008</t>
  </si>
  <si>
    <t>10_6</t>
  </si>
  <si>
    <t>H638001</t>
  </si>
  <si>
    <t>9_271</t>
  </si>
  <si>
    <t>H610023</t>
  </si>
  <si>
    <t>8_147</t>
  </si>
  <si>
    <t>H546001</t>
  </si>
  <si>
    <t>8_74</t>
  </si>
  <si>
    <t>H627020</t>
  </si>
  <si>
    <t>8_178</t>
  </si>
  <si>
    <t>H527003</t>
  </si>
  <si>
    <t>9_286</t>
  </si>
  <si>
    <t>H627019</t>
  </si>
  <si>
    <t>10_3</t>
  </si>
  <si>
    <t>H627004</t>
  </si>
  <si>
    <t>8_64</t>
  </si>
  <si>
    <t>H634003</t>
  </si>
  <si>
    <t>10_29</t>
  </si>
  <si>
    <t>H618001</t>
  </si>
  <si>
    <t>8_163</t>
  </si>
  <si>
    <t>H619022</t>
  </si>
  <si>
    <t>8_100</t>
  </si>
  <si>
    <t>H539002</t>
  </si>
  <si>
    <t>8_48</t>
  </si>
  <si>
    <t>H639005</t>
  </si>
  <si>
    <t>10_70</t>
  </si>
  <si>
    <t>H638002</t>
  </si>
  <si>
    <t>9_283</t>
  </si>
  <si>
    <t>H638004</t>
  </si>
  <si>
    <t>10_5</t>
  </si>
  <si>
    <t>H630012</t>
  </si>
  <si>
    <t>9_296</t>
  </si>
  <si>
    <t>H627012</t>
  </si>
  <si>
    <t>8_56</t>
  </si>
  <si>
    <t>H638007</t>
  </si>
  <si>
    <t>9_72</t>
  </si>
  <si>
    <t>H541010</t>
  </si>
  <si>
    <t>9_63</t>
  </si>
  <si>
    <t>H640015</t>
  </si>
  <si>
    <t>8_43</t>
  </si>
  <si>
    <t>H639001</t>
  </si>
  <si>
    <t>9_159</t>
  </si>
  <si>
    <t>H627009</t>
  </si>
  <si>
    <t>9_294</t>
  </si>
  <si>
    <t>H640017</t>
  </si>
  <si>
    <t>8_61</t>
  </si>
  <si>
    <t>H630001</t>
  </si>
  <si>
    <t>10_56</t>
  </si>
  <si>
    <t>H623005</t>
  </si>
  <si>
    <t>9_287</t>
  </si>
  <si>
    <t>H634009</t>
  </si>
  <si>
    <t>9_96</t>
  </si>
  <si>
    <t>H627024</t>
  </si>
  <si>
    <t>9_258</t>
  </si>
  <si>
    <t>H627001</t>
  </si>
  <si>
    <t>8_57</t>
  </si>
  <si>
    <t>H619005</t>
  </si>
  <si>
    <t>9_153</t>
  </si>
  <si>
    <t>H541005</t>
  </si>
  <si>
    <t>9_43</t>
  </si>
  <si>
    <t>H614011</t>
  </si>
  <si>
    <t>10_1</t>
  </si>
  <si>
    <t>H614024</t>
  </si>
  <si>
    <t>9_98</t>
  </si>
  <si>
    <t>H634008</t>
  </si>
  <si>
    <t>10_43</t>
  </si>
  <si>
    <t>H627022</t>
  </si>
  <si>
    <t>Row</t>
  </si>
  <si>
    <t>U</t>
  </si>
  <si>
    <t>D</t>
  </si>
  <si>
    <t>RICH1 U</t>
  </si>
  <si>
    <t>RICH1 D</t>
  </si>
  <si>
    <t xml:space="preserve"> </t>
  </si>
  <si>
    <t>RICH2 A</t>
  </si>
  <si>
    <t>RICH2 C</t>
  </si>
  <si>
    <t>Sum of L0 ID</t>
  </si>
  <si>
    <t>L1 ID</t>
  </si>
  <si>
    <t>Sum of L1 ID</t>
  </si>
  <si>
    <t>Subrow</t>
  </si>
  <si>
    <t>Addr(dec)</t>
  </si>
  <si>
    <t>Addr(hex)</t>
  </si>
  <si>
    <t>Board</t>
  </si>
  <si>
    <t>HPD</t>
  </si>
  <si>
    <t>L0Id</t>
  </si>
  <si>
    <t>Mask(hex)</t>
  </si>
  <si>
    <t>Copy #</t>
  </si>
  <si>
    <t>L0 HW ID</t>
  </si>
  <si>
    <t>L1 HW ID</t>
  </si>
  <si>
    <t>L1 Input #</t>
  </si>
  <si>
    <t>Copy#</t>
  </si>
  <si>
    <t>L1 HW</t>
  </si>
  <si>
    <t>L1 Logical</t>
  </si>
  <si>
    <t>L1 logical</t>
  </si>
  <si>
    <t>Hits</t>
  </si>
  <si>
    <t>Ingress</t>
  </si>
  <si>
    <t>Channel</t>
  </si>
  <si>
    <t>Panel</t>
  </si>
  <si>
    <t>R1U</t>
  </si>
  <si>
    <t>R1D</t>
  </si>
  <si>
    <t>R2A</t>
  </si>
  <si>
    <t>R2C</t>
  </si>
  <si>
    <t>2011/2010</t>
  </si>
  <si>
    <t>Totals</t>
  </si>
  <si>
    <t>Ribbon</t>
  </si>
  <si>
    <t>Fibre</t>
  </si>
  <si>
    <t>RX</t>
  </si>
  <si>
    <t>Index</t>
  </si>
  <si>
    <t>Note</t>
  </si>
  <si>
    <t>Anode</t>
  </si>
  <si>
    <t>Weight</t>
  </si>
  <si>
    <t>Sum of Weight</t>
  </si>
  <si>
    <t>Column Labels</t>
  </si>
  <si>
    <t>Row Labels</t>
  </si>
  <si>
    <t>Date</t>
  </si>
  <si>
    <t>Time</t>
  </si>
  <si>
    <t>L1 Ribbon</t>
  </si>
  <si>
    <t xml:space="preserve"> L1 Fibre</t>
  </si>
  <si>
    <t>L0 fibre</t>
  </si>
  <si>
    <t>Grand Total</t>
  </si>
  <si>
    <t>L1 Fibre</t>
  </si>
  <si>
    <t>L0 Ribbon (A/B)</t>
  </si>
  <si>
    <t>L0 Fibre</t>
  </si>
  <si>
    <t>Words</t>
  </si>
  <si>
    <t>G</t>
  </si>
  <si>
    <t>F</t>
  </si>
  <si>
    <t>Copy</t>
  </si>
</sst>
</file>

<file path=xl/styles.xml><?xml version="1.0" encoding="utf-8"?>
<styleSheet xmlns="http://schemas.openxmlformats.org/spreadsheetml/2006/main">
  <numFmts count="1">
    <numFmt numFmtId="164" formatCode="hh:mm:ss;@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NumberFormat="1"/>
    <xf numFmtId="0" fontId="4" fillId="0" borderId="0" xfId="0" applyFont="1"/>
    <xf numFmtId="0" fontId="4" fillId="0" borderId="0" xfId="0" applyNumberFormat="1" applyFont="1"/>
    <xf numFmtId="0" fontId="0" fillId="0" borderId="1" xfId="0" applyBorder="1"/>
    <xf numFmtId="0" fontId="0" fillId="0" borderId="0" xfId="0" quotePrefix="1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NumberFormat="1" applyFill="1" applyBorder="1"/>
    <xf numFmtId="0" fontId="0" fillId="0" borderId="5" xfId="0" applyNumberFormat="1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0" xfId="0" applyNumberFormat="1" applyFill="1"/>
    <xf numFmtId="0" fontId="2" fillId="0" borderId="0" xfId="1"/>
    <xf numFmtId="0" fontId="5" fillId="0" borderId="0" xfId="1" applyFont="1"/>
    <xf numFmtId="0" fontId="4" fillId="0" borderId="0" xfId="0" applyFont="1" applyFill="1"/>
    <xf numFmtId="0" fontId="0" fillId="0" borderId="0" xfId="0" applyFill="1"/>
    <xf numFmtId="0" fontId="4" fillId="0" borderId="0" xfId="0" applyNumberFormat="1" applyFont="1" applyFill="1"/>
    <xf numFmtId="0" fontId="6" fillId="0" borderId="0" xfId="0" applyFont="1" applyFill="1"/>
    <xf numFmtId="0" fontId="2" fillId="0" borderId="14" xfId="1" applyBorder="1"/>
    <xf numFmtId="0" fontId="2" fillId="0" borderId="15" xfId="1" applyBorder="1"/>
    <xf numFmtId="0" fontId="5" fillId="0" borderId="12" xfId="1" applyFont="1" applyBorder="1"/>
    <xf numFmtId="0" fontId="5" fillId="0" borderId="13" xfId="1" applyFont="1" applyBorder="1"/>
    <xf numFmtId="0" fontId="1" fillId="0" borderId="0" xfId="1" applyFont="1"/>
    <xf numFmtId="0" fontId="5" fillId="0" borderId="15" xfId="1" applyFont="1" applyBorder="1"/>
    <xf numFmtId="2" fontId="5" fillId="0" borderId="15" xfId="1" applyNumberFormat="1" applyFont="1" applyBorder="1"/>
    <xf numFmtId="2" fontId="2" fillId="0" borderId="15" xfId="1" applyNumberFormat="1" applyBorder="1"/>
    <xf numFmtId="2" fontId="0" fillId="0" borderId="0" xfId="0" applyNumberFormat="1"/>
    <xf numFmtId="2" fontId="5" fillId="0" borderId="0" xfId="1" applyNumberFormat="1" applyFont="1"/>
    <xf numFmtId="2" fontId="2" fillId="0" borderId="0" xfId="1" applyNumberFormat="1"/>
    <xf numFmtId="2" fontId="5" fillId="0" borderId="13" xfId="1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164" fontId="4" fillId="0" borderId="0" xfId="0" applyNumberFormat="1" applyFont="1"/>
  </cellXfs>
  <cellStyles count="2">
    <cellStyle name="Normal" xfId="0" builtinId="0"/>
    <cellStyle name="Normal 2" xfId="1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pivotCacheDefinition" Target="pivotCache/pivotCacheDefinition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pivotCacheDefinition" Target="pivotCache/pivotCacheDefinition7.xml"/><Relationship Id="rId30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0800.467371527775" createdVersion="3" refreshedVersion="3" minRefreshableVersion="3" recordCount="196">
  <cacheSource type="worksheet">
    <worksheetSource ref="A1:L197" sheet="RICH1Occ-2011"/>
  </cacheSource>
  <cacheFields count="12">
    <cacheField name="Copy #" numFmtId="0">
      <sharedItems containsSemiMixedTypes="0" containsString="0" containsNumber="1" containsInteger="1" minValue="0" maxValue="195"/>
    </cacheField>
    <cacheField name="Words" numFmtId="2">
      <sharedItems containsSemiMixedTypes="0" containsString="0" containsNumber="1" minValue="0" maxValue="24.363600000000002"/>
    </cacheField>
    <cacheField name="Panel" numFmtId="0">
      <sharedItems containsSemiMixedTypes="0" containsString="0" containsNumber="1" containsInteger="1" minValue="0" maxValue="1" count="2">
        <n v="1"/>
        <n v="0"/>
      </sharedItems>
    </cacheField>
    <cacheField name="Column" numFmtId="0">
      <sharedItems containsSemiMixedTypes="0" containsString="0" containsNumber="1" containsInteger="1" minValue="0" maxValue="6" count="7">
        <n v="0"/>
        <n v="3"/>
        <n v="1"/>
        <n v="6"/>
        <n v="2"/>
        <n v="5"/>
        <n v="4"/>
      </sharedItems>
    </cacheField>
    <cacheField name="Row" numFmtId="0">
      <sharedItems containsSemiMixedTypes="0" containsString="0" containsNumber="1" containsInteger="1" minValue="0" maxValue="13" count="14">
        <n v="10"/>
        <n v="9"/>
        <n v="7"/>
        <n v="11"/>
        <n v="12"/>
        <n v="6"/>
        <n v="5"/>
        <n v="13"/>
        <n v="2"/>
        <n v="3"/>
        <n v="4"/>
        <n v="8"/>
        <n v="1"/>
        <n v="0"/>
      </sharedItems>
    </cacheField>
    <cacheField name="L1 logical" numFmtId="0">
      <sharedItems containsSemiMixedTypes="0" containsString="0" containsNumber="1" containsInteger="1" minValue="1" maxValue="11"/>
    </cacheField>
    <cacheField name="L1 HW" numFmtId="0">
      <sharedItems containsSemiMixedTypes="0" containsString="0" containsNumber="1" containsInteger="1" minValue="3" maxValue="27"/>
    </cacheField>
    <cacheField name="Ingress" numFmtId="0">
      <sharedItems containsSemiMixedTypes="0" containsString="0" containsNumber="1" containsInteger="1" minValue="0" maxValue="3"/>
    </cacheField>
    <cacheField name="Channel" numFmtId="0">
      <sharedItems containsSemiMixedTypes="0" containsString="0" containsNumber="1" containsInteger="1" minValue="0" maxValue="8"/>
    </cacheField>
    <cacheField name="L1 Ribbon" numFmtId="0">
      <sharedItems containsSemiMixedTypes="0" containsString="0" containsNumber="1" containsInteger="1" minValue="0" maxValue="2"/>
    </cacheField>
    <cacheField name="L1 Fibre" numFmtId="0">
      <sharedItems containsSemiMixedTypes="0" containsString="0" containsNumber="1" containsInteger="1" minValue="0" maxValue="11"/>
    </cacheField>
    <cacheField name="Weight" numFmtId="0">
      <sharedItems containsSemiMixedTypes="0" containsString="0" containsNumber="1" containsInteger="1" minValue="1" maxValue="1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 " refreshedDate="40800.46737175926" createdVersion="3" refreshedVersion="3" minRefreshableVersion="3" recordCount="270">
  <cacheSource type="worksheet">
    <worksheetSource ref="A1:L271" sheet="RICH2Occ-2011"/>
  </cacheSource>
  <cacheFields count="12">
    <cacheField name="Copy #" numFmtId="0">
      <sharedItems containsSemiMixedTypes="0" containsString="0" containsNumber="1" containsInteger="1" minValue="196" maxValue="465"/>
    </cacheField>
    <cacheField name="Words" numFmtId="2">
      <sharedItems containsSemiMixedTypes="0" containsString="0" containsNumber="1" minValue="0" maxValue="10.9306"/>
    </cacheField>
    <cacheField name="Panel" numFmtId="0">
      <sharedItems containsSemiMixedTypes="0" containsString="0" containsNumber="1" containsInteger="1" minValue="0" maxValue="1" count="2">
        <n v="0"/>
        <n v="1"/>
      </sharedItems>
    </cacheField>
    <cacheField name="Column" numFmtId="0">
      <sharedItems containsSemiMixedTypes="0" containsString="0" containsNumber="1" containsInteger="1" minValue="0" maxValue="8" count="9">
        <n v="0"/>
        <n v="1"/>
        <n v="2"/>
        <n v="3"/>
        <n v="4"/>
        <n v="5"/>
        <n v="6"/>
        <n v="7"/>
        <n v="8"/>
      </sharedItems>
    </cacheField>
    <cacheField name="Row" numFmtId="0">
      <sharedItems containsSemiMixedTypes="0" containsString="0" containsNumber="1" containsInteger="1" minValue="0" maxValue="15" count="16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1 logical" numFmtId="0">
      <sharedItems containsSemiMixedTypes="0" containsString="0" containsNumber="1" containsInteger="1" minValue="1" maxValue="13"/>
    </cacheField>
    <cacheField name="L1 HW" numFmtId="0">
      <sharedItems containsSemiMixedTypes="0" containsString="0" containsNumber="1" containsInteger="1" minValue="1" maxValue="24"/>
    </cacheField>
    <cacheField name="Ingress" numFmtId="0">
      <sharedItems containsSemiMixedTypes="0" containsString="0" containsNumber="1" containsInteger="1" minValue="0" maxValue="3"/>
    </cacheField>
    <cacheField name="Channel" numFmtId="0">
      <sharedItems containsSemiMixedTypes="0" containsString="0" containsNumber="1" containsInteger="1" minValue="0" maxValue="8"/>
    </cacheField>
    <cacheField name="L1 Ribbon" numFmtId="0">
      <sharedItems containsSemiMixedTypes="0" containsString="0" containsNumber="1" containsInteger="1" minValue="0" maxValue="2"/>
    </cacheField>
    <cacheField name=" L1 Fibre" numFmtId="0">
      <sharedItems containsSemiMixedTypes="0" containsString="0" containsNumber="1" containsInteger="1" minValue="0" maxValue="11"/>
    </cacheField>
    <cacheField name="Weight" numFmtId="0">
      <sharedItems containsSemiMixedTypes="0" containsString="0" containsNumber="1" containsInteger="1" minValue="1" maxValue="1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 " refreshedDate="40800.467372106483" createdVersion="3" refreshedVersion="3" minRefreshableVersion="3" recordCount="288">
  <cacheSource type="worksheet">
    <worksheetSource ref="A1:L289" sheet="RICH2Occ-2011"/>
  </cacheSource>
  <cacheFields count="12">
    <cacheField name="Copy #" numFmtId="0">
      <sharedItems containsSemiMixedTypes="0" containsString="0" containsNumber="1" containsInteger="1" minValue="196" maxValue="483"/>
    </cacheField>
    <cacheField name="Words" numFmtId="2">
      <sharedItems containsSemiMixedTypes="0" containsString="0" containsNumber="1" minValue="0" maxValue="10.9306"/>
    </cacheField>
    <cacheField name="Panel" numFmtId="0">
      <sharedItems containsSemiMixedTypes="0" containsString="0" containsNumber="1" containsInteger="1" minValue="0" maxValue="1" count="2">
        <n v="0"/>
        <n v="1"/>
      </sharedItems>
    </cacheField>
    <cacheField name="Column" numFmtId="0">
      <sharedItems containsSemiMixedTypes="0" containsString="0" containsNumber="1" containsInteger="1" minValue="0" maxValue="8" count="9">
        <n v="0"/>
        <n v="1"/>
        <n v="2"/>
        <n v="3"/>
        <n v="4"/>
        <n v="5"/>
        <n v="6"/>
        <n v="7"/>
        <n v="8"/>
      </sharedItems>
    </cacheField>
    <cacheField name="Row" numFmtId="0">
      <sharedItems containsSemiMixedTypes="0" containsString="0" containsNumber="1" containsInteger="1" minValue="0" maxValue="15" count="16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1 logical" numFmtId="0">
      <sharedItems containsSemiMixedTypes="0" containsString="0" containsNumber="1" containsInteger="1" minValue="1" maxValue="13"/>
    </cacheField>
    <cacheField name="L1 HW" numFmtId="0">
      <sharedItems containsSemiMixedTypes="0" containsString="0" containsNumber="1" containsInteger="1" minValue="1" maxValue="24"/>
    </cacheField>
    <cacheField name="Ingress" numFmtId="0">
      <sharedItems containsSemiMixedTypes="0" containsString="0" containsNumber="1" containsInteger="1" minValue="0" maxValue="3"/>
    </cacheField>
    <cacheField name="Channel" numFmtId="0">
      <sharedItems containsSemiMixedTypes="0" containsString="0" containsNumber="1" containsInteger="1" minValue="0" maxValue="8"/>
    </cacheField>
    <cacheField name="L1 Ribbon" numFmtId="0">
      <sharedItems containsSemiMixedTypes="0" containsString="0" containsNumber="1" containsInteger="1" minValue="0" maxValue="2"/>
    </cacheField>
    <cacheField name=" L1 Fibre" numFmtId="0">
      <sharedItems containsSemiMixedTypes="0" containsString="0" containsNumber="1" containsInteger="1" minValue="0" maxValue="11"/>
    </cacheField>
    <cacheField name="Weight" numFmtId="0">
      <sharedItems containsSemiMixedTypes="0" containsString="0" containsNumber="1" containsInteger="1" minValue="1" maxValue="1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 " refreshedDate="40800.467372453706" createdVersion="3" refreshedVersion="3" recordCount="98">
  <cacheSource type="worksheet">
    <worksheetSource ref="B1:J99" sheet="RICH1U"/>
  </cacheSource>
  <cacheFields count="9">
    <cacheField name="L1 board" numFmtId="0">
      <sharedItems containsSemiMixedTypes="0" containsString="0" containsNumber="1" containsInteger="1" minValue="3" maxValue="27"/>
    </cacheField>
    <cacheField name="L1 ingress" numFmtId="0">
      <sharedItems containsSemiMixedTypes="0" containsString="0" containsNumber="1" containsInteger="1" minValue="0" maxValue="3"/>
    </cacheField>
    <cacheField name="L1 channel" numFmtId="0">
      <sharedItems containsSemiMixedTypes="0" containsString="0" containsNumber="1" containsInteger="1" minValue="0" maxValue="8"/>
    </cacheField>
    <cacheField name="L0 ID" numFmtId="0">
      <sharedItems containsSemiMixedTypes="0" containsString="0" containsNumber="1" containsInteger="1" minValue="96" maxValue="1001"/>
    </cacheField>
    <cacheField name="RICH" numFmtId="0">
      <sharedItems containsSemiMixedTypes="0" containsString="0" containsNumber="1" containsInteger="1" minValue="1" maxValue="1"/>
    </cacheField>
    <cacheField name="Side" numFmtId="0">
      <sharedItems/>
    </cacheField>
    <cacheField name="Column" numFmtId="0">
      <sharedItems containsSemiMixedTypes="0" containsString="0" containsNumber="1" containsInteger="1" minValue="0" maxValue="6" count="7">
        <n v="0"/>
        <n v="1"/>
        <n v="2"/>
        <n v="3"/>
        <n v="4"/>
        <n v="5"/>
        <n v="6"/>
      </sharedItems>
    </cacheField>
    <cacheField name="Row" numFmtId="0">
      <sharedItems containsSemiMixedTypes="0" containsString="0" containsNumber="1" containsInteger="1" minValue="0" maxValue="13" count="1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L1 ID" numFmtId="0">
      <sharedItems containsSemiMixedTypes="0" containsString="0" containsNumber="1" containsInteger="1" minValue="1" maxValue="1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 " refreshedDate="40800.467372800929" createdVersion="3" refreshedVersion="3" recordCount="98">
  <cacheSource type="worksheet">
    <worksheetSource ref="B1:J99" sheet="RICH1D"/>
  </cacheSource>
  <cacheFields count="9">
    <cacheField name="L1 board" numFmtId="0">
      <sharedItems containsSemiMixedTypes="0" containsString="0" containsNumber="1" containsInteger="1" minValue="3" maxValue="27"/>
    </cacheField>
    <cacheField name="L1 ingress" numFmtId="0">
      <sharedItems containsSemiMixedTypes="0" containsString="0" containsNumber="1" containsInteger="1" minValue="0" maxValue="3"/>
    </cacheField>
    <cacheField name="L1 channel" numFmtId="0">
      <sharedItems containsSemiMixedTypes="0" containsString="0" containsNumber="1" containsInteger="1" minValue="0" maxValue="8"/>
    </cacheField>
    <cacheField name="L0 ID" numFmtId="0">
      <sharedItems containsSemiMixedTypes="0" containsString="0" containsNumber="1" containsInteger="1" minValue="56" maxValue="1005"/>
    </cacheField>
    <cacheField name="RICH" numFmtId="0">
      <sharedItems containsSemiMixedTypes="0" containsString="0" containsNumber="1" containsInteger="1" minValue="1" maxValue="1"/>
    </cacheField>
    <cacheField name="Side" numFmtId="0">
      <sharedItems/>
    </cacheField>
    <cacheField name="Column" numFmtId="0">
      <sharedItems containsSemiMixedTypes="0" containsString="0" containsNumber="1" containsInteger="1" minValue="0" maxValue="6" count="7">
        <n v="0"/>
        <n v="1"/>
        <n v="2"/>
        <n v="3"/>
        <n v="4"/>
        <n v="5"/>
        <n v="6"/>
      </sharedItems>
    </cacheField>
    <cacheField name="Row" numFmtId="0">
      <sharedItems containsSemiMixedTypes="0" containsString="0" containsNumber="1" containsInteger="1" minValue="0" maxValue="13" count="1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L1 ID" numFmtId="0">
      <sharedItems containsSemiMixedTypes="0" containsString="0" containsNumber="1" containsInteger="1" minValue="1" maxValue="1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 " refreshedDate="40800.467373148145" createdVersion="3" refreshedVersion="3" recordCount="144">
  <cacheSource type="worksheet">
    <worksheetSource ref="B1:J145" sheet="RICH2A"/>
  </cacheSource>
  <cacheFields count="9">
    <cacheField name="L1 board" numFmtId="0">
      <sharedItems containsSemiMixedTypes="0" containsString="0" containsNumber="1" containsInteger="1" minValue="1" maxValue="24"/>
    </cacheField>
    <cacheField name="L1 ingress" numFmtId="0">
      <sharedItems containsSemiMixedTypes="0" containsString="0" containsNumber="1" containsInteger="1" minValue="0" maxValue="3"/>
    </cacheField>
    <cacheField name="L1 channel" numFmtId="0">
      <sharedItems containsSemiMixedTypes="0" containsString="0" containsNumber="1" containsInteger="1" minValue="0" maxValue="8"/>
    </cacheField>
    <cacheField name="L0 ID" numFmtId="0">
      <sharedItems containsSemiMixedTypes="0" containsString="0" containsNumber="1" containsInteger="1" minValue="14" maxValue="1007"/>
    </cacheField>
    <cacheField name="RICH" numFmtId="0">
      <sharedItems containsSemiMixedTypes="0" containsString="0" containsNumber="1" containsInteger="1" minValue="2" maxValue="2"/>
    </cacheField>
    <cacheField name="Side" numFmtId="0">
      <sharedItems/>
    </cacheField>
    <cacheField name="Column" numFmtId="0">
      <sharedItems containsSemiMixedTypes="0" containsString="0" containsNumber="1" containsInteger="1" minValue="0" maxValue="8" count="9">
        <n v="0"/>
        <n v="1"/>
        <n v="2"/>
        <n v="3"/>
        <n v="4"/>
        <n v="5"/>
        <n v="6"/>
        <n v="7"/>
        <n v="8"/>
      </sharedItems>
    </cacheField>
    <cacheField name="Row" numFmtId="0">
      <sharedItems containsSemiMixedTypes="0" containsString="0" containsNumber="1" containsInteger="1" minValue="0" maxValue="15" count="16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1 ID" numFmtId="0">
      <sharedItems containsSemiMixedTypes="0" containsString="0" containsNumber="1" containsInteger="1" minValue="3" maxValue="13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 " refreshedDate="40800.467373726853" createdVersion="3" refreshedVersion="3" minRefreshableVersion="3" recordCount="144">
  <cacheSource type="worksheet">
    <worksheetSource ref="B1:J145" sheet="RICH2C"/>
  </cacheSource>
  <cacheFields count="9">
    <cacheField name="L1 board" numFmtId="0">
      <sharedItems containsSemiMixedTypes="0" containsString="0" containsNumber="1" containsInteger="1" minValue="1" maxValue="24"/>
    </cacheField>
    <cacheField name="L1 ingress" numFmtId="0">
      <sharedItems containsSemiMixedTypes="0" containsString="0" containsNumber="1" containsInteger="1" minValue="0" maxValue="3"/>
    </cacheField>
    <cacheField name="L1 channel" numFmtId="0">
      <sharedItems containsSemiMixedTypes="0" containsString="0" containsNumber="1" containsInteger="1" minValue="0" maxValue="8"/>
    </cacheField>
    <cacheField name="L0 ID" numFmtId="0">
      <sharedItems containsSemiMixedTypes="0" containsString="0" containsNumber="1" containsInteger="1" minValue="12" maxValue="965"/>
    </cacheField>
    <cacheField name="RICH" numFmtId="0">
      <sharedItems containsSemiMixedTypes="0" containsString="0" containsNumber="1" containsInteger="1" minValue="2" maxValue="2"/>
    </cacheField>
    <cacheField name="Side" numFmtId="0">
      <sharedItems/>
    </cacheField>
    <cacheField name="Column" numFmtId="0">
      <sharedItems containsSemiMixedTypes="0" containsString="0" containsNumber="1" containsInteger="1" minValue="0" maxValue="8" count="9">
        <n v="0"/>
        <n v="1"/>
        <n v="2"/>
        <n v="3"/>
        <n v="4"/>
        <n v="5"/>
        <n v="8"/>
        <n v="6"/>
        <n v="7"/>
      </sharedItems>
    </cacheField>
    <cacheField name="Row" numFmtId="0">
      <sharedItems containsSemiMixedTypes="0" containsString="0" containsNumber="1" containsInteger="1" minValue="0" maxValue="15" count="16">
        <n v="13"/>
        <n v="14"/>
        <n v="15"/>
        <n v="0"/>
        <n v="7"/>
        <n v="8"/>
        <n v="9"/>
        <n v="2"/>
        <n v="3"/>
        <n v="10"/>
        <n v="4"/>
        <n v="11"/>
        <n v="12"/>
        <n v="1"/>
        <n v="5"/>
        <n v="6"/>
      </sharedItems>
    </cacheField>
    <cacheField name="L1 ID" numFmtId="0">
      <sharedItems containsSemiMixedTypes="0" containsString="0" containsNumber="1" containsInteger="1" minValue="1" maxValue="1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 " refreshedDate="40802.769899421299" createdVersion="3" refreshedVersion="3" minRefreshableVersion="3" recordCount="192">
  <cacheSource type="worksheet">
    <worksheetSource ref="A1:L193" sheet="RICH1Occ-2011"/>
  </cacheSource>
  <cacheFields count="12">
    <cacheField name="Copy #" numFmtId="0">
      <sharedItems containsSemiMixedTypes="0" containsString="0" containsNumber="1" containsInteger="1" minValue="0" maxValue="195"/>
    </cacheField>
    <cacheField name="Words" numFmtId="2">
      <sharedItems containsSemiMixedTypes="0" containsString="0" containsNumber="1" minValue="0" maxValue="24.363600000000002"/>
    </cacheField>
    <cacheField name="Panel" numFmtId="0">
      <sharedItems containsSemiMixedTypes="0" containsString="0" containsNumber="1" containsInteger="1" minValue="0" maxValue="1" count="2">
        <n v="1"/>
        <n v="0"/>
      </sharedItems>
    </cacheField>
    <cacheField name="Column" numFmtId="0">
      <sharedItems containsSemiMixedTypes="0" containsString="0" containsNumber="1" containsInteger="1" minValue="0" maxValue="6" count="7">
        <n v="0"/>
        <n v="3"/>
        <n v="1"/>
        <n v="6"/>
        <n v="2"/>
        <n v="5"/>
        <n v="4"/>
      </sharedItems>
    </cacheField>
    <cacheField name="Row" numFmtId="0">
      <sharedItems containsSemiMixedTypes="0" containsString="0" containsNumber="1" containsInteger="1" minValue="0" maxValue="13" count="14">
        <n v="10"/>
        <n v="9"/>
        <n v="7"/>
        <n v="11"/>
        <n v="12"/>
        <n v="6"/>
        <n v="5"/>
        <n v="13"/>
        <n v="2"/>
        <n v="3"/>
        <n v="4"/>
        <n v="8"/>
        <n v="1"/>
        <n v="0"/>
      </sharedItems>
    </cacheField>
    <cacheField name="L1 logical" numFmtId="0">
      <sharedItems containsSemiMixedTypes="0" containsString="0" containsNumber="1" containsInteger="1" minValue="1" maxValue="11"/>
    </cacheField>
    <cacheField name="L1 HW" numFmtId="0">
      <sharedItems containsSemiMixedTypes="0" containsString="0" containsNumber="1" containsInteger="1" minValue="3" maxValue="27"/>
    </cacheField>
    <cacheField name="Ingress" numFmtId="0">
      <sharedItems containsSemiMixedTypes="0" containsString="0" containsNumber="1" containsInteger="1" minValue="0" maxValue="3"/>
    </cacheField>
    <cacheField name="Channel" numFmtId="0">
      <sharedItems containsSemiMixedTypes="0" containsString="0" containsNumber="1" containsInteger="1" minValue="0" maxValue="8"/>
    </cacheField>
    <cacheField name="L1 Ribbon" numFmtId="0">
      <sharedItems containsSemiMixedTypes="0" containsString="0" containsNumber="1" containsInteger="1" minValue="0" maxValue="2"/>
    </cacheField>
    <cacheField name="L1 Fibre" numFmtId="0">
      <sharedItems containsSemiMixedTypes="0" containsString="0" containsNumber="1" containsInteger="1" minValue="0" maxValue="11"/>
    </cacheField>
    <cacheField name="Weight" numFmtId="0">
      <sharedItems containsSemiMixedTypes="0" containsString="0" containsNumber="1" containsInteger="1" minValue="1" maxValue="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08"/>
    <n v="2.7967200000000001"/>
    <x v="0"/>
    <x v="0"/>
    <x v="0"/>
    <n v="1"/>
    <n v="3"/>
    <n v="1"/>
    <n v="0"/>
    <n v="1"/>
    <n v="8"/>
    <n v="1"/>
  </r>
  <r>
    <n v="107"/>
    <n v="3.1452"/>
    <x v="0"/>
    <x v="0"/>
    <x v="1"/>
    <n v="1"/>
    <n v="3"/>
    <n v="1"/>
    <n v="1"/>
    <n v="1"/>
    <n v="7"/>
    <n v="1"/>
  </r>
  <r>
    <n v="49"/>
    <n v="12.346"/>
    <x v="1"/>
    <x v="1"/>
    <x v="2"/>
    <n v="1"/>
    <n v="3"/>
    <n v="1"/>
    <n v="2"/>
    <n v="1"/>
    <n v="6"/>
    <n v="10"/>
  </r>
  <r>
    <n v="109"/>
    <n v="1.5542899999999999"/>
    <x v="0"/>
    <x v="0"/>
    <x v="3"/>
    <n v="1"/>
    <n v="3"/>
    <n v="1"/>
    <n v="3"/>
    <n v="1"/>
    <n v="9"/>
    <n v="1"/>
  </r>
  <r>
    <n v="110"/>
    <n v="1.8055600000000001"/>
    <x v="0"/>
    <x v="0"/>
    <x v="4"/>
    <n v="1"/>
    <n v="3"/>
    <n v="1"/>
    <n v="4"/>
    <n v="1"/>
    <n v="10"/>
    <n v="1"/>
  </r>
  <r>
    <n v="48"/>
    <n v="11.633800000000001"/>
    <x v="1"/>
    <x v="1"/>
    <x v="5"/>
    <n v="1"/>
    <n v="3"/>
    <n v="1"/>
    <n v="5"/>
    <n v="1"/>
    <n v="11"/>
    <n v="10"/>
  </r>
  <r>
    <n v="103"/>
    <n v="3.7399"/>
    <x v="0"/>
    <x v="0"/>
    <x v="6"/>
    <n v="1"/>
    <n v="3"/>
    <n v="2"/>
    <n v="0"/>
    <n v="1"/>
    <n v="3"/>
    <n v="1"/>
  </r>
  <r>
    <n v="104"/>
    <n v="2.7222200000000001"/>
    <x v="0"/>
    <x v="0"/>
    <x v="5"/>
    <n v="1"/>
    <n v="3"/>
    <n v="2"/>
    <n v="1"/>
    <n v="1"/>
    <n v="4"/>
    <n v="1"/>
  </r>
  <r>
    <n v="105"/>
    <n v="3.10859"/>
    <x v="0"/>
    <x v="0"/>
    <x v="2"/>
    <n v="1"/>
    <n v="3"/>
    <n v="2"/>
    <n v="2"/>
    <n v="1"/>
    <n v="5"/>
    <n v="1"/>
  </r>
  <r>
    <n v="27"/>
    <n v="2.11111"/>
    <x v="1"/>
    <x v="2"/>
    <x v="7"/>
    <n v="1"/>
    <n v="3"/>
    <n v="2"/>
    <n v="3"/>
    <n v="2"/>
    <n v="11"/>
    <n v="1"/>
  </r>
  <r>
    <n v="26"/>
    <n v="3.08081"/>
    <x v="1"/>
    <x v="2"/>
    <x v="4"/>
    <n v="1"/>
    <n v="3"/>
    <n v="2"/>
    <n v="4"/>
    <n v="2"/>
    <n v="10"/>
    <n v="1"/>
  </r>
  <r>
    <n v="25"/>
    <n v="2.5846"/>
    <x v="1"/>
    <x v="2"/>
    <x v="3"/>
    <n v="1"/>
    <n v="3"/>
    <n v="2"/>
    <n v="5"/>
    <n v="2"/>
    <n v="9"/>
    <n v="1"/>
  </r>
  <r>
    <n v="100"/>
    <n v="2.2815699999999999"/>
    <x v="0"/>
    <x v="0"/>
    <x v="8"/>
    <n v="1"/>
    <n v="3"/>
    <n v="2"/>
    <n v="6"/>
    <n v="1"/>
    <n v="0"/>
    <n v="1"/>
  </r>
  <r>
    <n v="101"/>
    <n v="2.5707100000000001"/>
    <x v="0"/>
    <x v="0"/>
    <x v="9"/>
    <n v="1"/>
    <n v="3"/>
    <n v="2"/>
    <n v="7"/>
    <n v="1"/>
    <n v="1"/>
    <n v="1"/>
  </r>
  <r>
    <n v="102"/>
    <n v="3.8131300000000001"/>
    <x v="0"/>
    <x v="0"/>
    <x v="10"/>
    <n v="1"/>
    <n v="3"/>
    <n v="2"/>
    <n v="8"/>
    <n v="1"/>
    <n v="2"/>
    <n v="1"/>
  </r>
  <r>
    <n v="16"/>
    <n v="3.8396499999999998"/>
    <x v="1"/>
    <x v="2"/>
    <x v="8"/>
    <n v="1"/>
    <n v="3"/>
    <n v="3"/>
    <n v="0"/>
    <n v="2"/>
    <n v="0"/>
    <n v="1"/>
  </r>
  <r>
    <n v="17"/>
    <n v="3.4318200000000001"/>
    <x v="1"/>
    <x v="2"/>
    <x v="9"/>
    <n v="1"/>
    <n v="3"/>
    <n v="3"/>
    <n v="1"/>
    <n v="2"/>
    <n v="1"/>
    <n v="1"/>
  </r>
  <r>
    <n v="18"/>
    <n v="3.52399"/>
    <x v="1"/>
    <x v="2"/>
    <x v="10"/>
    <n v="1"/>
    <n v="3"/>
    <n v="3"/>
    <n v="2"/>
    <n v="2"/>
    <n v="2"/>
    <n v="1"/>
  </r>
  <r>
    <n v="19"/>
    <n v="4.1527799999999999"/>
    <x v="1"/>
    <x v="2"/>
    <x v="6"/>
    <n v="1"/>
    <n v="3"/>
    <n v="3"/>
    <n v="3"/>
    <n v="2"/>
    <n v="3"/>
    <n v="1"/>
  </r>
  <r>
    <n v="20"/>
    <n v="5.6792899999999999"/>
    <x v="1"/>
    <x v="2"/>
    <x v="5"/>
    <n v="1"/>
    <n v="3"/>
    <n v="3"/>
    <n v="4"/>
    <n v="2"/>
    <n v="4"/>
    <n v="1"/>
  </r>
  <r>
    <n v="21"/>
    <n v="4.61111"/>
    <x v="1"/>
    <x v="2"/>
    <x v="2"/>
    <n v="1"/>
    <n v="3"/>
    <n v="3"/>
    <n v="5"/>
    <n v="2"/>
    <n v="5"/>
    <n v="1"/>
  </r>
  <r>
    <n v="22"/>
    <n v="3.7323200000000001"/>
    <x v="1"/>
    <x v="2"/>
    <x v="11"/>
    <n v="1"/>
    <n v="3"/>
    <n v="3"/>
    <n v="6"/>
    <n v="2"/>
    <n v="6"/>
    <n v="1"/>
  </r>
  <r>
    <n v="23"/>
    <n v="4.3244899999999999"/>
    <x v="1"/>
    <x v="2"/>
    <x v="1"/>
    <n v="1"/>
    <n v="3"/>
    <n v="3"/>
    <n v="7"/>
    <n v="2"/>
    <n v="7"/>
    <n v="1"/>
  </r>
  <r>
    <n v="24"/>
    <n v="4.3977300000000001"/>
    <x v="1"/>
    <x v="2"/>
    <x v="0"/>
    <n v="1"/>
    <n v="3"/>
    <n v="3"/>
    <n v="8"/>
    <n v="2"/>
    <n v="8"/>
    <n v="1"/>
  </r>
  <r>
    <n v="123"/>
    <n v="3.3447"/>
    <x v="0"/>
    <x v="2"/>
    <x v="3"/>
    <n v="2"/>
    <n v="13"/>
    <n v="0"/>
    <n v="0"/>
    <n v="0"/>
    <n v="9"/>
    <n v="1"/>
  </r>
  <r>
    <n v="124"/>
    <n v="2.2815699999999999"/>
    <x v="0"/>
    <x v="2"/>
    <x v="4"/>
    <n v="2"/>
    <n v="13"/>
    <n v="0"/>
    <n v="1"/>
    <n v="0"/>
    <n v="10"/>
    <n v="1"/>
  </r>
  <r>
    <n v="125"/>
    <n v="2.47601"/>
    <x v="0"/>
    <x v="2"/>
    <x v="7"/>
    <n v="2"/>
    <n v="13"/>
    <n v="0"/>
    <n v="2"/>
    <n v="0"/>
    <n v="11"/>
    <n v="1"/>
  </r>
  <r>
    <n v="114"/>
    <n v="2.8548"/>
    <x v="0"/>
    <x v="2"/>
    <x v="8"/>
    <n v="2"/>
    <n v="13"/>
    <n v="0"/>
    <n v="3"/>
    <n v="0"/>
    <n v="0"/>
    <n v="1"/>
  </r>
  <r>
    <n v="115"/>
    <n v="3.51641"/>
    <x v="0"/>
    <x v="2"/>
    <x v="9"/>
    <n v="2"/>
    <n v="13"/>
    <n v="0"/>
    <n v="4"/>
    <n v="0"/>
    <n v="1"/>
    <n v="1"/>
  </r>
  <r>
    <n v="116"/>
    <n v="4.3636400000000002"/>
    <x v="0"/>
    <x v="2"/>
    <x v="10"/>
    <n v="2"/>
    <n v="13"/>
    <n v="0"/>
    <n v="5"/>
    <n v="0"/>
    <n v="2"/>
    <n v="1"/>
  </r>
  <r>
    <n v="122"/>
    <n v="4.375"/>
    <x v="0"/>
    <x v="2"/>
    <x v="0"/>
    <n v="2"/>
    <n v="13"/>
    <n v="0"/>
    <n v="6"/>
    <n v="0"/>
    <n v="8"/>
    <n v="1"/>
  </r>
  <r>
    <n v="121"/>
    <n v="4.5429300000000001"/>
    <x v="0"/>
    <x v="2"/>
    <x v="1"/>
    <n v="2"/>
    <n v="13"/>
    <n v="0"/>
    <n v="7"/>
    <n v="0"/>
    <n v="7"/>
    <n v="1"/>
  </r>
  <r>
    <n v="120"/>
    <n v="4.9596"/>
    <x v="0"/>
    <x v="2"/>
    <x v="11"/>
    <n v="2"/>
    <n v="13"/>
    <n v="0"/>
    <n v="8"/>
    <n v="0"/>
    <n v="6"/>
    <n v="1"/>
  </r>
  <r>
    <n v="117"/>
    <n v="3.3156599999999998"/>
    <x v="0"/>
    <x v="2"/>
    <x v="6"/>
    <n v="2"/>
    <n v="13"/>
    <n v="1"/>
    <n v="6"/>
    <n v="0"/>
    <n v="3"/>
    <n v="1"/>
  </r>
  <r>
    <n v="118"/>
    <n v="4.6098499999999998"/>
    <x v="0"/>
    <x v="2"/>
    <x v="5"/>
    <n v="2"/>
    <n v="13"/>
    <n v="1"/>
    <n v="7"/>
    <n v="0"/>
    <n v="4"/>
    <n v="1"/>
  </r>
  <r>
    <n v="119"/>
    <n v="4.3358600000000003"/>
    <x v="0"/>
    <x v="2"/>
    <x v="2"/>
    <n v="2"/>
    <n v="13"/>
    <n v="1"/>
    <n v="8"/>
    <n v="0"/>
    <n v="5"/>
    <n v="1"/>
  </r>
  <r>
    <n v="97"/>
    <n v="2.2487400000000002"/>
    <x v="1"/>
    <x v="3"/>
    <x v="7"/>
    <n v="2"/>
    <n v="13"/>
    <n v="2"/>
    <n v="3"/>
    <n v="2"/>
    <n v="11"/>
    <n v="1"/>
  </r>
  <r>
    <n v="96"/>
    <n v="1.96591"/>
    <x v="1"/>
    <x v="3"/>
    <x v="4"/>
    <n v="2"/>
    <n v="13"/>
    <n v="2"/>
    <n v="4"/>
    <n v="2"/>
    <n v="10"/>
    <n v="1"/>
  </r>
  <r>
    <n v="95"/>
    <n v="3.2676799999999999"/>
    <x v="1"/>
    <x v="3"/>
    <x v="3"/>
    <n v="2"/>
    <n v="13"/>
    <n v="2"/>
    <n v="5"/>
    <n v="2"/>
    <n v="9"/>
    <n v="1"/>
  </r>
  <r>
    <n v="86"/>
    <n v="3.54419"/>
    <x v="1"/>
    <x v="3"/>
    <x v="8"/>
    <n v="2"/>
    <n v="13"/>
    <n v="3"/>
    <n v="0"/>
    <n v="2"/>
    <n v="0"/>
    <n v="1"/>
  </r>
  <r>
    <n v="87"/>
    <n v="3.9027799999999999"/>
    <x v="1"/>
    <x v="3"/>
    <x v="9"/>
    <n v="2"/>
    <n v="13"/>
    <n v="3"/>
    <n v="1"/>
    <n v="2"/>
    <n v="1"/>
    <n v="1"/>
  </r>
  <r>
    <n v="88"/>
    <n v="2.8977300000000001"/>
    <x v="1"/>
    <x v="3"/>
    <x v="10"/>
    <n v="2"/>
    <n v="13"/>
    <n v="3"/>
    <n v="2"/>
    <n v="2"/>
    <n v="2"/>
    <n v="10"/>
  </r>
  <r>
    <n v="89"/>
    <n v="5.5239900000000004"/>
    <x v="1"/>
    <x v="3"/>
    <x v="6"/>
    <n v="2"/>
    <n v="13"/>
    <n v="3"/>
    <n v="3"/>
    <n v="2"/>
    <n v="3"/>
    <n v="10"/>
  </r>
  <r>
    <n v="90"/>
    <n v="4.9002499999999998"/>
    <x v="1"/>
    <x v="3"/>
    <x v="5"/>
    <n v="2"/>
    <n v="13"/>
    <n v="3"/>
    <n v="4"/>
    <n v="2"/>
    <n v="4"/>
    <n v="10"/>
  </r>
  <r>
    <n v="91"/>
    <n v="5.4596"/>
    <x v="1"/>
    <x v="3"/>
    <x v="2"/>
    <n v="2"/>
    <n v="13"/>
    <n v="3"/>
    <n v="5"/>
    <n v="2"/>
    <n v="5"/>
    <n v="10"/>
  </r>
  <r>
    <n v="92"/>
    <n v="4.5189399999999997"/>
    <x v="1"/>
    <x v="3"/>
    <x v="11"/>
    <n v="2"/>
    <n v="13"/>
    <n v="3"/>
    <n v="6"/>
    <n v="2"/>
    <n v="6"/>
    <n v="10"/>
  </r>
  <r>
    <n v="93"/>
    <n v="3.75379"/>
    <x v="1"/>
    <x v="3"/>
    <x v="1"/>
    <n v="2"/>
    <n v="13"/>
    <n v="3"/>
    <n v="7"/>
    <n v="2"/>
    <n v="7"/>
    <n v="10"/>
  </r>
  <r>
    <n v="94"/>
    <n v="3.38889"/>
    <x v="1"/>
    <x v="3"/>
    <x v="0"/>
    <n v="2"/>
    <n v="13"/>
    <n v="3"/>
    <n v="8"/>
    <n v="2"/>
    <n v="8"/>
    <n v="10"/>
  </r>
  <r>
    <n v="39"/>
    <n v="2.2020200000000001"/>
    <x v="1"/>
    <x v="4"/>
    <x v="3"/>
    <n v="3"/>
    <n v="14"/>
    <n v="0"/>
    <n v="0"/>
    <n v="0"/>
    <n v="9"/>
    <n v="1"/>
  </r>
  <r>
    <n v="40"/>
    <n v="0"/>
    <x v="1"/>
    <x v="4"/>
    <x v="4"/>
    <n v="3"/>
    <n v="14"/>
    <n v="0"/>
    <n v="0"/>
    <n v="0"/>
    <n v="9"/>
    <n v="1"/>
  </r>
  <r>
    <n v="41"/>
    <n v="0"/>
    <x v="1"/>
    <x v="4"/>
    <x v="7"/>
    <n v="3"/>
    <n v="14"/>
    <n v="0"/>
    <n v="0"/>
    <n v="0"/>
    <n v="9"/>
    <n v="1"/>
  </r>
  <r>
    <n v="30"/>
    <n v="4.4848499999999998"/>
    <x v="1"/>
    <x v="4"/>
    <x v="8"/>
    <n v="3"/>
    <n v="14"/>
    <n v="0"/>
    <n v="3"/>
    <n v="0"/>
    <n v="0"/>
    <n v="1"/>
  </r>
  <r>
    <n v="31"/>
    <n v="4.78409"/>
    <x v="1"/>
    <x v="4"/>
    <x v="9"/>
    <n v="3"/>
    <n v="14"/>
    <n v="0"/>
    <n v="4"/>
    <n v="0"/>
    <n v="1"/>
    <n v="1"/>
  </r>
  <r>
    <n v="32"/>
    <n v="4.3838400000000002"/>
    <x v="1"/>
    <x v="4"/>
    <x v="10"/>
    <n v="3"/>
    <n v="14"/>
    <n v="0"/>
    <n v="5"/>
    <n v="0"/>
    <n v="2"/>
    <n v="1"/>
  </r>
  <r>
    <n v="38"/>
    <n v="3.2045499999999998"/>
    <x v="1"/>
    <x v="4"/>
    <x v="0"/>
    <n v="3"/>
    <n v="14"/>
    <n v="0"/>
    <n v="6"/>
    <n v="0"/>
    <n v="8"/>
    <n v="1"/>
  </r>
  <r>
    <n v="37"/>
    <n v="4.4924200000000001"/>
    <x v="1"/>
    <x v="4"/>
    <x v="1"/>
    <n v="3"/>
    <n v="14"/>
    <n v="0"/>
    <n v="7"/>
    <n v="0"/>
    <n v="7"/>
    <n v="1"/>
  </r>
  <r>
    <n v="36"/>
    <n v="4.6527799999999999"/>
    <x v="1"/>
    <x v="4"/>
    <x v="11"/>
    <n v="3"/>
    <n v="14"/>
    <n v="0"/>
    <n v="8"/>
    <n v="0"/>
    <n v="6"/>
    <n v="10"/>
  </r>
  <r>
    <n v="192"/>
    <n v="3.4217200000000001"/>
    <x v="0"/>
    <x v="3"/>
    <x v="0"/>
    <n v="3"/>
    <n v="14"/>
    <n v="1"/>
    <n v="0"/>
    <n v="1"/>
    <n v="8"/>
    <n v="1"/>
  </r>
  <r>
    <n v="191"/>
    <n v="3.6906599999999998"/>
    <x v="0"/>
    <x v="3"/>
    <x v="1"/>
    <n v="3"/>
    <n v="14"/>
    <n v="1"/>
    <n v="1"/>
    <n v="1"/>
    <n v="7"/>
    <n v="10"/>
  </r>
  <r>
    <n v="190"/>
    <n v="4.1755100000000001"/>
    <x v="0"/>
    <x v="3"/>
    <x v="11"/>
    <n v="3"/>
    <n v="14"/>
    <n v="1"/>
    <n v="2"/>
    <n v="1"/>
    <n v="6"/>
    <n v="10"/>
  </r>
  <r>
    <n v="193"/>
    <n v="2.8674200000000001"/>
    <x v="0"/>
    <x v="3"/>
    <x v="3"/>
    <n v="3"/>
    <n v="14"/>
    <n v="1"/>
    <n v="3"/>
    <n v="1"/>
    <n v="9"/>
    <n v="1"/>
  </r>
  <r>
    <n v="194"/>
    <n v="2.9734799999999999"/>
    <x v="0"/>
    <x v="3"/>
    <x v="4"/>
    <n v="3"/>
    <n v="14"/>
    <n v="1"/>
    <n v="4"/>
    <n v="1"/>
    <n v="10"/>
    <n v="1"/>
  </r>
  <r>
    <n v="195"/>
    <n v="2.1729799999999999"/>
    <x v="0"/>
    <x v="3"/>
    <x v="7"/>
    <n v="3"/>
    <n v="14"/>
    <n v="1"/>
    <n v="5"/>
    <n v="1"/>
    <n v="11"/>
    <n v="1"/>
  </r>
  <r>
    <n v="33"/>
    <n v="5.4116200000000001"/>
    <x v="1"/>
    <x v="4"/>
    <x v="6"/>
    <n v="3"/>
    <n v="14"/>
    <n v="1"/>
    <n v="6"/>
    <n v="0"/>
    <n v="3"/>
    <n v="10"/>
  </r>
  <r>
    <n v="34"/>
    <n v="4.3914099999999996"/>
    <x v="1"/>
    <x v="4"/>
    <x v="5"/>
    <n v="3"/>
    <n v="14"/>
    <n v="1"/>
    <n v="7"/>
    <n v="0"/>
    <n v="4"/>
    <n v="10"/>
  </r>
  <r>
    <n v="35"/>
    <n v="5.1628800000000004"/>
    <x v="1"/>
    <x v="4"/>
    <x v="2"/>
    <n v="3"/>
    <n v="14"/>
    <n v="1"/>
    <n v="8"/>
    <n v="0"/>
    <n v="5"/>
    <n v="10"/>
  </r>
  <r>
    <n v="187"/>
    <n v="4.7929300000000001"/>
    <x v="0"/>
    <x v="3"/>
    <x v="6"/>
    <n v="3"/>
    <n v="14"/>
    <n v="2"/>
    <n v="0"/>
    <n v="1"/>
    <n v="3"/>
    <n v="10"/>
  </r>
  <r>
    <n v="188"/>
    <n v="1.25505"/>
    <x v="0"/>
    <x v="3"/>
    <x v="5"/>
    <n v="3"/>
    <n v="14"/>
    <n v="2"/>
    <n v="1"/>
    <n v="1"/>
    <n v="4"/>
    <n v="10"/>
  </r>
  <r>
    <n v="189"/>
    <n v="1.27146"/>
    <x v="0"/>
    <x v="3"/>
    <x v="2"/>
    <n v="3"/>
    <n v="14"/>
    <n v="2"/>
    <n v="2"/>
    <n v="1"/>
    <n v="5"/>
    <n v="10"/>
  </r>
  <r>
    <n v="184"/>
    <n v="3.61111"/>
    <x v="0"/>
    <x v="3"/>
    <x v="8"/>
    <n v="3"/>
    <n v="14"/>
    <n v="2"/>
    <n v="6"/>
    <n v="1"/>
    <n v="0"/>
    <n v="1"/>
  </r>
  <r>
    <n v="185"/>
    <n v="3.98611"/>
    <x v="0"/>
    <x v="3"/>
    <x v="9"/>
    <n v="3"/>
    <n v="14"/>
    <n v="2"/>
    <n v="7"/>
    <n v="1"/>
    <n v="1"/>
    <n v="1"/>
  </r>
  <r>
    <n v="186"/>
    <n v="4.1818200000000001"/>
    <x v="0"/>
    <x v="3"/>
    <x v="10"/>
    <n v="3"/>
    <n v="14"/>
    <n v="2"/>
    <n v="8"/>
    <n v="1"/>
    <n v="2"/>
    <n v="10"/>
  </r>
  <r>
    <n v="77"/>
    <n v="13.108599999999999"/>
    <x v="1"/>
    <x v="5"/>
    <x v="2"/>
    <n v="3"/>
    <n v="14"/>
    <n v="3"/>
    <n v="4"/>
    <n v="2"/>
    <n v="4"/>
    <n v="10"/>
  </r>
  <r>
    <n v="75"/>
    <n v="11.708299999999999"/>
    <x v="1"/>
    <x v="5"/>
    <x v="6"/>
    <n v="3"/>
    <n v="14"/>
    <n v="3"/>
    <n v="5"/>
    <n v="2"/>
    <n v="5"/>
    <n v="10"/>
  </r>
  <r>
    <n v="111"/>
    <n v="1.00884"/>
    <x v="0"/>
    <x v="0"/>
    <x v="7"/>
    <n v="4"/>
    <n v="16"/>
    <n v="0"/>
    <n v="3"/>
    <n v="0"/>
    <n v="0"/>
    <n v="1"/>
  </r>
  <r>
    <n v="106"/>
    <n v="1.75379"/>
    <x v="0"/>
    <x v="0"/>
    <x v="11"/>
    <n v="4"/>
    <n v="16"/>
    <n v="0"/>
    <n v="4"/>
    <n v="0"/>
    <n v="1"/>
    <n v="1"/>
  </r>
  <r>
    <n v="178"/>
    <n v="5.6565700000000003"/>
    <x v="0"/>
    <x v="5"/>
    <x v="0"/>
    <n v="4"/>
    <n v="16"/>
    <n v="1"/>
    <n v="0"/>
    <n v="1"/>
    <n v="8"/>
    <n v="10"/>
  </r>
  <r>
    <n v="177"/>
    <n v="8.2310599999999994"/>
    <x v="0"/>
    <x v="5"/>
    <x v="1"/>
    <n v="4"/>
    <n v="16"/>
    <n v="1"/>
    <n v="1"/>
    <n v="1"/>
    <n v="7"/>
    <n v="10"/>
  </r>
  <r>
    <n v="176"/>
    <n v="18.253799999999998"/>
    <x v="0"/>
    <x v="5"/>
    <x v="11"/>
    <n v="4"/>
    <n v="16"/>
    <n v="1"/>
    <n v="2"/>
    <n v="1"/>
    <n v="6"/>
    <n v="10"/>
  </r>
  <r>
    <n v="179"/>
    <n v="4.2992400000000002"/>
    <x v="0"/>
    <x v="5"/>
    <x v="3"/>
    <n v="4"/>
    <n v="16"/>
    <n v="1"/>
    <n v="3"/>
    <n v="1"/>
    <n v="9"/>
    <n v="1"/>
  </r>
  <r>
    <n v="180"/>
    <n v="3.5353500000000002"/>
    <x v="0"/>
    <x v="5"/>
    <x v="4"/>
    <n v="4"/>
    <n v="16"/>
    <n v="1"/>
    <n v="4"/>
    <n v="1"/>
    <n v="10"/>
    <n v="1"/>
  </r>
  <r>
    <n v="181"/>
    <n v="3.2121200000000001"/>
    <x v="0"/>
    <x v="5"/>
    <x v="7"/>
    <n v="4"/>
    <n v="16"/>
    <n v="1"/>
    <n v="5"/>
    <n v="1"/>
    <n v="11"/>
    <n v="1"/>
  </r>
  <r>
    <n v="173"/>
    <n v="12.4129"/>
    <x v="0"/>
    <x v="5"/>
    <x v="6"/>
    <n v="4"/>
    <n v="16"/>
    <n v="2"/>
    <n v="0"/>
    <n v="1"/>
    <n v="3"/>
    <n v="10"/>
  </r>
  <r>
    <n v="170"/>
    <n v="3.8156599999999998"/>
    <x v="0"/>
    <x v="5"/>
    <x v="8"/>
    <n v="4"/>
    <n v="16"/>
    <n v="2"/>
    <n v="6"/>
    <n v="1"/>
    <n v="0"/>
    <n v="1"/>
  </r>
  <r>
    <n v="171"/>
    <n v="4.11111"/>
    <x v="0"/>
    <x v="5"/>
    <x v="9"/>
    <n v="4"/>
    <n v="16"/>
    <n v="2"/>
    <n v="7"/>
    <n v="1"/>
    <n v="1"/>
    <n v="1"/>
  </r>
  <r>
    <n v="172"/>
    <n v="6.7790400000000002"/>
    <x v="0"/>
    <x v="5"/>
    <x v="10"/>
    <n v="4"/>
    <n v="16"/>
    <n v="2"/>
    <n v="8"/>
    <n v="1"/>
    <n v="2"/>
    <n v="10"/>
  </r>
  <r>
    <n v="145"/>
    <n v="5.4305599999999998"/>
    <x v="0"/>
    <x v="1"/>
    <x v="6"/>
    <n v="5"/>
    <n v="17"/>
    <n v="1"/>
    <n v="6"/>
    <n v="0"/>
    <n v="3"/>
    <n v="10"/>
  </r>
  <r>
    <n v="146"/>
    <n v="9.7436900000000009"/>
    <x v="0"/>
    <x v="1"/>
    <x v="5"/>
    <n v="5"/>
    <n v="17"/>
    <n v="1"/>
    <n v="7"/>
    <n v="0"/>
    <n v="4"/>
    <n v="10"/>
  </r>
  <r>
    <n v="147"/>
    <n v="11.7348"/>
    <x v="0"/>
    <x v="1"/>
    <x v="2"/>
    <n v="5"/>
    <n v="17"/>
    <n v="1"/>
    <n v="8"/>
    <n v="0"/>
    <n v="5"/>
    <n v="10"/>
  </r>
  <r>
    <n v="183"/>
    <n v="2.1161599999999998"/>
    <x v="0"/>
    <x v="3"/>
    <x v="12"/>
    <n v="5"/>
    <n v="17"/>
    <n v="2"/>
    <n v="0"/>
    <n v="1"/>
    <n v="3"/>
    <n v="1"/>
  </r>
  <r>
    <n v="168"/>
    <n v="2.8649"/>
    <x v="0"/>
    <x v="5"/>
    <x v="13"/>
    <n v="5"/>
    <n v="17"/>
    <n v="2"/>
    <n v="6"/>
    <n v="1"/>
    <n v="0"/>
    <n v="1"/>
  </r>
  <r>
    <n v="169"/>
    <n v="3.9596"/>
    <x v="0"/>
    <x v="5"/>
    <x v="12"/>
    <n v="5"/>
    <n v="17"/>
    <n v="2"/>
    <n v="7"/>
    <n v="1"/>
    <n v="1"/>
    <n v="1"/>
  </r>
  <r>
    <n v="182"/>
    <n v="1.98485"/>
    <x v="0"/>
    <x v="3"/>
    <x v="13"/>
    <n v="5"/>
    <n v="17"/>
    <n v="2"/>
    <n v="8"/>
    <n v="1"/>
    <n v="2"/>
    <n v="1"/>
  </r>
  <r>
    <n v="78"/>
    <n v="17.589600000000001"/>
    <x v="1"/>
    <x v="5"/>
    <x v="11"/>
    <n v="5"/>
    <n v="17"/>
    <n v="3"/>
    <n v="4"/>
    <n v="2"/>
    <n v="4"/>
    <n v="10"/>
  </r>
  <r>
    <n v="63"/>
    <n v="22.613600000000002"/>
    <x v="1"/>
    <x v="6"/>
    <x v="2"/>
    <n v="5"/>
    <n v="17"/>
    <n v="3"/>
    <n v="5"/>
    <n v="2"/>
    <n v="5"/>
    <n v="10"/>
  </r>
  <r>
    <n v="165"/>
    <n v="4.7058099999999996"/>
    <x v="0"/>
    <x v="6"/>
    <x v="3"/>
    <n v="6"/>
    <n v="18"/>
    <n v="0"/>
    <n v="0"/>
    <n v="0"/>
    <n v="9"/>
    <n v="1"/>
  </r>
  <r>
    <n v="166"/>
    <n v="4.3724699999999999"/>
    <x v="0"/>
    <x v="6"/>
    <x v="4"/>
    <n v="6"/>
    <n v="18"/>
    <n v="0"/>
    <n v="1"/>
    <n v="0"/>
    <n v="10"/>
    <n v="1"/>
  </r>
  <r>
    <n v="167"/>
    <n v="3.49621"/>
    <x v="0"/>
    <x v="6"/>
    <x v="7"/>
    <n v="6"/>
    <n v="18"/>
    <n v="0"/>
    <n v="2"/>
    <n v="0"/>
    <n v="11"/>
    <n v="1"/>
  </r>
  <r>
    <n v="156"/>
    <n v="4.3320699999999999"/>
    <x v="0"/>
    <x v="6"/>
    <x v="8"/>
    <n v="6"/>
    <n v="18"/>
    <n v="0"/>
    <n v="3"/>
    <n v="0"/>
    <n v="0"/>
    <n v="1"/>
  </r>
  <r>
    <n v="157"/>
    <n v="6.25"/>
    <x v="0"/>
    <x v="6"/>
    <x v="9"/>
    <n v="6"/>
    <n v="18"/>
    <n v="0"/>
    <n v="4"/>
    <n v="0"/>
    <n v="1"/>
    <n v="10"/>
  </r>
  <r>
    <n v="164"/>
    <n v="4.99369"/>
    <x v="0"/>
    <x v="6"/>
    <x v="0"/>
    <n v="6"/>
    <n v="18"/>
    <n v="0"/>
    <n v="6"/>
    <n v="0"/>
    <n v="8"/>
    <n v="10"/>
  </r>
  <r>
    <n v="163"/>
    <n v="5.1666699999999999"/>
    <x v="0"/>
    <x v="6"/>
    <x v="1"/>
    <n v="6"/>
    <n v="18"/>
    <n v="0"/>
    <n v="7"/>
    <n v="0"/>
    <n v="7"/>
    <n v="10"/>
  </r>
  <r>
    <n v="158"/>
    <n v="9.1136400000000002"/>
    <x v="0"/>
    <x v="6"/>
    <x v="10"/>
    <n v="6"/>
    <n v="18"/>
    <n v="1"/>
    <n v="1"/>
    <n v="1"/>
    <n v="7"/>
    <n v="10"/>
  </r>
  <r>
    <n v="162"/>
    <n v="10.773999999999999"/>
    <x v="0"/>
    <x v="6"/>
    <x v="11"/>
    <n v="6"/>
    <n v="18"/>
    <n v="1"/>
    <n v="2"/>
    <n v="1"/>
    <n v="6"/>
    <n v="10"/>
  </r>
  <r>
    <n v="139"/>
    <n v="2.3838400000000002"/>
    <x v="0"/>
    <x v="4"/>
    <x v="7"/>
    <n v="6"/>
    <n v="18"/>
    <n v="2"/>
    <n v="3"/>
    <n v="2"/>
    <n v="11"/>
    <n v="1"/>
  </r>
  <r>
    <n v="138"/>
    <n v="3.5050500000000002"/>
    <x v="0"/>
    <x v="4"/>
    <x v="4"/>
    <n v="6"/>
    <n v="18"/>
    <n v="2"/>
    <n v="4"/>
    <n v="2"/>
    <n v="10"/>
    <n v="1"/>
  </r>
  <r>
    <n v="137"/>
    <n v="3.3093400000000002"/>
    <x v="0"/>
    <x v="4"/>
    <x v="3"/>
    <n v="6"/>
    <n v="18"/>
    <n v="2"/>
    <n v="5"/>
    <n v="2"/>
    <n v="9"/>
    <n v="1"/>
  </r>
  <r>
    <n v="130"/>
    <n v="5.1515199999999997"/>
    <x v="0"/>
    <x v="4"/>
    <x v="10"/>
    <n v="6"/>
    <n v="18"/>
    <n v="3"/>
    <n v="2"/>
    <n v="2"/>
    <n v="2"/>
    <n v="1"/>
  </r>
  <r>
    <n v="131"/>
    <n v="6.36111"/>
    <x v="0"/>
    <x v="4"/>
    <x v="6"/>
    <n v="6"/>
    <n v="18"/>
    <n v="3"/>
    <n v="3"/>
    <n v="2"/>
    <n v="3"/>
    <n v="10"/>
  </r>
  <r>
    <n v="132"/>
    <n v="7.4570699999999999"/>
    <x v="0"/>
    <x v="4"/>
    <x v="5"/>
    <n v="6"/>
    <n v="18"/>
    <n v="3"/>
    <n v="4"/>
    <n v="2"/>
    <n v="4"/>
    <n v="10"/>
  </r>
  <r>
    <n v="133"/>
    <n v="7.6666699999999999"/>
    <x v="0"/>
    <x v="4"/>
    <x v="2"/>
    <n v="6"/>
    <n v="18"/>
    <n v="3"/>
    <n v="5"/>
    <n v="2"/>
    <n v="5"/>
    <n v="10"/>
  </r>
  <r>
    <n v="134"/>
    <n v="6.2601000000000004"/>
    <x v="0"/>
    <x v="4"/>
    <x v="11"/>
    <n v="6"/>
    <n v="18"/>
    <n v="3"/>
    <n v="6"/>
    <n v="2"/>
    <n v="6"/>
    <n v="10"/>
  </r>
  <r>
    <n v="135"/>
    <n v="5.1338400000000002"/>
    <x v="0"/>
    <x v="4"/>
    <x v="1"/>
    <n v="6"/>
    <n v="18"/>
    <n v="3"/>
    <n v="7"/>
    <n v="2"/>
    <n v="7"/>
    <n v="1"/>
  </r>
  <r>
    <n v="136"/>
    <n v="4.7512600000000003"/>
    <x v="0"/>
    <x v="4"/>
    <x v="0"/>
    <n v="6"/>
    <n v="18"/>
    <n v="3"/>
    <n v="8"/>
    <n v="2"/>
    <n v="8"/>
    <n v="1"/>
  </r>
  <r>
    <n v="81"/>
    <n v="3.86869"/>
    <x v="1"/>
    <x v="5"/>
    <x v="3"/>
    <n v="7"/>
    <n v="20"/>
    <n v="0"/>
    <n v="0"/>
    <n v="0"/>
    <n v="9"/>
    <n v="1"/>
  </r>
  <r>
    <n v="82"/>
    <n v="4.2209599999999998"/>
    <x v="1"/>
    <x v="5"/>
    <x v="4"/>
    <n v="7"/>
    <n v="20"/>
    <n v="0"/>
    <n v="1"/>
    <n v="0"/>
    <n v="10"/>
    <n v="1"/>
  </r>
  <r>
    <n v="83"/>
    <n v="2.7967200000000001"/>
    <x v="1"/>
    <x v="5"/>
    <x v="7"/>
    <n v="7"/>
    <n v="20"/>
    <n v="0"/>
    <n v="2"/>
    <n v="0"/>
    <n v="11"/>
    <n v="1"/>
  </r>
  <r>
    <n v="72"/>
    <n v="4.0126299999999997"/>
    <x v="1"/>
    <x v="5"/>
    <x v="8"/>
    <n v="7"/>
    <n v="20"/>
    <n v="0"/>
    <n v="3"/>
    <n v="0"/>
    <n v="0"/>
    <n v="1"/>
  </r>
  <r>
    <n v="73"/>
    <n v="4.9558099999999996"/>
    <x v="1"/>
    <x v="5"/>
    <x v="9"/>
    <n v="7"/>
    <n v="20"/>
    <n v="0"/>
    <n v="4"/>
    <n v="0"/>
    <n v="1"/>
    <n v="1"/>
  </r>
  <r>
    <n v="74"/>
    <n v="5.9469700000000003"/>
    <x v="1"/>
    <x v="5"/>
    <x v="10"/>
    <n v="7"/>
    <n v="20"/>
    <n v="0"/>
    <n v="5"/>
    <n v="0"/>
    <n v="2"/>
    <n v="10"/>
  </r>
  <r>
    <n v="80"/>
    <n v="5.625"/>
    <x v="1"/>
    <x v="5"/>
    <x v="0"/>
    <n v="7"/>
    <n v="20"/>
    <n v="0"/>
    <n v="6"/>
    <n v="0"/>
    <n v="8"/>
    <n v="10"/>
  </r>
  <r>
    <n v="79"/>
    <n v="7.4747500000000002"/>
    <x v="1"/>
    <x v="5"/>
    <x v="1"/>
    <n v="7"/>
    <n v="20"/>
    <n v="0"/>
    <n v="7"/>
    <n v="0"/>
    <n v="7"/>
    <n v="10"/>
  </r>
  <r>
    <n v="76"/>
    <n v="18.295500000000001"/>
    <x v="1"/>
    <x v="5"/>
    <x v="5"/>
    <n v="7"/>
    <n v="20"/>
    <n v="1"/>
    <n v="7"/>
    <n v="0"/>
    <n v="4"/>
    <n v="10"/>
  </r>
  <r>
    <n v="71"/>
    <n v="3.7702"/>
    <x v="1"/>
    <x v="5"/>
    <x v="12"/>
    <n v="7"/>
    <n v="20"/>
    <n v="2"/>
    <n v="3"/>
    <n v="2"/>
    <n v="11"/>
    <n v="1"/>
  </r>
  <r>
    <n v="70"/>
    <n v="2.10859"/>
    <x v="1"/>
    <x v="5"/>
    <x v="13"/>
    <n v="7"/>
    <n v="20"/>
    <n v="2"/>
    <n v="4"/>
    <n v="2"/>
    <n v="10"/>
    <n v="1"/>
  </r>
  <r>
    <n v="57"/>
    <n v="4.2664099999999996"/>
    <x v="1"/>
    <x v="6"/>
    <x v="12"/>
    <n v="7"/>
    <n v="20"/>
    <n v="2"/>
    <n v="5"/>
    <n v="2"/>
    <n v="9"/>
    <n v="1"/>
  </r>
  <r>
    <n v="126"/>
    <n v="2.9633799999999999"/>
    <x v="0"/>
    <x v="4"/>
    <x v="13"/>
    <n v="7"/>
    <n v="20"/>
    <n v="3"/>
    <n v="0"/>
    <n v="2"/>
    <n v="0"/>
    <n v="1"/>
  </r>
  <r>
    <n v="127"/>
    <n v="3.2853500000000002"/>
    <x v="0"/>
    <x v="4"/>
    <x v="12"/>
    <n v="7"/>
    <n v="20"/>
    <n v="3"/>
    <n v="1"/>
    <n v="2"/>
    <n v="1"/>
    <n v="1"/>
  </r>
  <r>
    <n v="128"/>
    <n v="0"/>
    <x v="0"/>
    <x v="4"/>
    <x v="8"/>
    <n v="7"/>
    <n v="20"/>
    <n v="3"/>
    <n v="1"/>
    <n v="2"/>
    <n v="1"/>
    <n v="1"/>
  </r>
  <r>
    <n v="129"/>
    <n v="0"/>
    <x v="0"/>
    <x v="4"/>
    <x v="9"/>
    <n v="7"/>
    <n v="20"/>
    <n v="3"/>
    <n v="1"/>
    <n v="2"/>
    <n v="1"/>
    <n v="1"/>
  </r>
  <r>
    <n v="140"/>
    <n v="2.1464599999999998"/>
    <x v="0"/>
    <x v="1"/>
    <x v="13"/>
    <n v="7"/>
    <n v="20"/>
    <n v="3"/>
    <n v="2"/>
    <n v="2"/>
    <n v="2"/>
    <n v="1"/>
  </r>
  <r>
    <n v="141"/>
    <n v="2.54419"/>
    <x v="0"/>
    <x v="1"/>
    <x v="12"/>
    <n v="7"/>
    <n v="20"/>
    <n v="3"/>
    <n v="3"/>
    <n v="2"/>
    <n v="3"/>
    <n v="1"/>
  </r>
  <r>
    <n v="98"/>
    <n v="1.86995"/>
    <x v="0"/>
    <x v="0"/>
    <x v="13"/>
    <n v="7"/>
    <n v="20"/>
    <n v="3"/>
    <n v="4"/>
    <n v="2"/>
    <n v="4"/>
    <n v="1"/>
  </r>
  <r>
    <n v="99"/>
    <n v="1.8851"/>
    <x v="0"/>
    <x v="0"/>
    <x v="12"/>
    <n v="7"/>
    <n v="20"/>
    <n v="3"/>
    <n v="5"/>
    <n v="2"/>
    <n v="5"/>
    <n v="1"/>
  </r>
  <r>
    <n v="42"/>
    <n v="1.0947"/>
    <x v="1"/>
    <x v="1"/>
    <x v="13"/>
    <n v="7"/>
    <n v="20"/>
    <n v="3"/>
    <n v="6"/>
    <n v="2"/>
    <n v="6"/>
    <n v="1"/>
  </r>
  <r>
    <n v="43"/>
    <n v="3.0353500000000002"/>
    <x v="1"/>
    <x v="1"/>
    <x v="12"/>
    <n v="7"/>
    <n v="20"/>
    <n v="3"/>
    <n v="7"/>
    <n v="2"/>
    <n v="7"/>
    <n v="1"/>
  </r>
  <r>
    <n v="56"/>
    <n v="2.75"/>
    <x v="1"/>
    <x v="6"/>
    <x v="13"/>
    <n v="7"/>
    <n v="20"/>
    <n v="3"/>
    <n v="8"/>
    <n v="2"/>
    <n v="8"/>
    <n v="1"/>
  </r>
  <r>
    <n v="159"/>
    <n v="19.181799999999999"/>
    <x v="0"/>
    <x v="6"/>
    <x v="6"/>
    <n v="8"/>
    <n v="23"/>
    <n v="0"/>
    <n v="3"/>
    <n v="0"/>
    <n v="0"/>
    <n v="10"/>
  </r>
  <r>
    <n v="61"/>
    <n v="13.7525"/>
    <x v="1"/>
    <x v="6"/>
    <x v="6"/>
    <n v="8"/>
    <n v="23"/>
    <n v="0"/>
    <n v="4"/>
    <n v="0"/>
    <n v="1"/>
    <n v="10"/>
  </r>
  <r>
    <n v="160"/>
    <n v="23.172999999999998"/>
    <x v="0"/>
    <x v="6"/>
    <x v="5"/>
    <n v="8"/>
    <n v="23"/>
    <n v="1"/>
    <n v="8"/>
    <n v="0"/>
    <n v="5"/>
    <n v="10"/>
  </r>
  <r>
    <n v="161"/>
    <n v="24.363600000000002"/>
    <x v="0"/>
    <x v="6"/>
    <x v="2"/>
    <n v="8"/>
    <n v="23"/>
    <n v="2"/>
    <n v="3"/>
    <n v="2"/>
    <n v="11"/>
    <n v="10"/>
  </r>
  <r>
    <n v="62"/>
    <n v="20.681799999999999"/>
    <x v="1"/>
    <x v="6"/>
    <x v="5"/>
    <n v="8"/>
    <n v="23"/>
    <n v="3"/>
    <n v="5"/>
    <n v="2"/>
    <n v="5"/>
    <n v="10"/>
  </r>
  <r>
    <n v="151"/>
    <n v="4.3244899999999999"/>
    <x v="0"/>
    <x v="1"/>
    <x v="3"/>
    <n v="9"/>
    <n v="19"/>
    <n v="0"/>
    <n v="0"/>
    <n v="0"/>
    <n v="9"/>
    <n v="1"/>
  </r>
  <r>
    <n v="152"/>
    <n v="3.6363599999999998"/>
    <x v="0"/>
    <x v="1"/>
    <x v="4"/>
    <n v="9"/>
    <n v="19"/>
    <n v="0"/>
    <n v="1"/>
    <n v="0"/>
    <n v="10"/>
    <n v="1"/>
  </r>
  <r>
    <n v="153"/>
    <n v="2.1477300000000001"/>
    <x v="0"/>
    <x v="1"/>
    <x v="7"/>
    <n v="9"/>
    <n v="19"/>
    <n v="0"/>
    <n v="2"/>
    <n v="0"/>
    <n v="11"/>
    <n v="1"/>
  </r>
  <r>
    <n v="142"/>
    <n v="3.8535400000000002"/>
    <x v="0"/>
    <x v="1"/>
    <x v="8"/>
    <n v="9"/>
    <n v="19"/>
    <n v="0"/>
    <n v="3"/>
    <n v="0"/>
    <n v="0"/>
    <n v="1"/>
  </r>
  <r>
    <n v="143"/>
    <n v="4.7070699999999999"/>
    <x v="0"/>
    <x v="1"/>
    <x v="9"/>
    <n v="9"/>
    <n v="19"/>
    <n v="0"/>
    <n v="4"/>
    <n v="0"/>
    <n v="1"/>
    <n v="1"/>
  </r>
  <r>
    <n v="144"/>
    <n v="3.0202"/>
    <x v="0"/>
    <x v="1"/>
    <x v="10"/>
    <n v="9"/>
    <n v="19"/>
    <n v="0"/>
    <n v="5"/>
    <n v="0"/>
    <n v="2"/>
    <n v="10"/>
  </r>
  <r>
    <n v="150"/>
    <n v="4.7878800000000004"/>
    <x v="0"/>
    <x v="1"/>
    <x v="0"/>
    <n v="9"/>
    <n v="19"/>
    <n v="0"/>
    <n v="6"/>
    <n v="0"/>
    <n v="8"/>
    <n v="10"/>
  </r>
  <r>
    <n v="149"/>
    <n v="5.8156600000000003"/>
    <x v="0"/>
    <x v="1"/>
    <x v="1"/>
    <n v="9"/>
    <n v="19"/>
    <n v="0"/>
    <n v="7"/>
    <n v="0"/>
    <n v="7"/>
    <n v="10"/>
  </r>
  <r>
    <n v="148"/>
    <n v="9.8295499999999993"/>
    <x v="0"/>
    <x v="1"/>
    <x v="11"/>
    <n v="9"/>
    <n v="19"/>
    <n v="0"/>
    <n v="8"/>
    <n v="0"/>
    <n v="6"/>
    <n v="10"/>
  </r>
  <r>
    <n v="66"/>
    <n v="4.6755100000000001"/>
    <x v="1"/>
    <x v="6"/>
    <x v="0"/>
    <n v="9"/>
    <n v="19"/>
    <n v="1"/>
    <n v="0"/>
    <n v="1"/>
    <n v="8"/>
    <n v="10"/>
  </r>
  <r>
    <n v="65"/>
    <n v="6.9747500000000002"/>
    <x v="1"/>
    <x v="6"/>
    <x v="1"/>
    <n v="9"/>
    <n v="19"/>
    <n v="1"/>
    <n v="1"/>
    <n v="1"/>
    <n v="7"/>
    <n v="10"/>
  </r>
  <r>
    <n v="64"/>
    <n v="11.9558"/>
    <x v="1"/>
    <x v="6"/>
    <x v="11"/>
    <n v="9"/>
    <n v="19"/>
    <n v="1"/>
    <n v="2"/>
    <n v="1"/>
    <n v="6"/>
    <n v="10"/>
  </r>
  <r>
    <n v="67"/>
    <n v="2.3434300000000001"/>
    <x v="1"/>
    <x v="6"/>
    <x v="3"/>
    <n v="9"/>
    <n v="19"/>
    <n v="1"/>
    <n v="3"/>
    <n v="1"/>
    <n v="9"/>
    <n v="1"/>
  </r>
  <r>
    <n v="68"/>
    <n v="4.0113599999999998"/>
    <x v="1"/>
    <x v="6"/>
    <x v="4"/>
    <n v="9"/>
    <n v="19"/>
    <n v="1"/>
    <n v="4"/>
    <n v="1"/>
    <n v="10"/>
    <n v="1"/>
  </r>
  <r>
    <n v="69"/>
    <n v="2.9596"/>
    <x v="1"/>
    <x v="6"/>
    <x v="7"/>
    <n v="9"/>
    <n v="19"/>
    <n v="1"/>
    <n v="5"/>
    <n v="1"/>
    <n v="11"/>
    <n v="1"/>
  </r>
  <r>
    <n v="58"/>
    <n v="4.1969700000000003"/>
    <x v="1"/>
    <x v="6"/>
    <x v="8"/>
    <n v="9"/>
    <n v="19"/>
    <n v="2"/>
    <n v="6"/>
    <n v="1"/>
    <n v="0"/>
    <n v="1"/>
  </r>
  <r>
    <n v="59"/>
    <n v="6.7335900000000004"/>
    <x v="1"/>
    <x v="6"/>
    <x v="9"/>
    <n v="9"/>
    <n v="19"/>
    <n v="2"/>
    <n v="7"/>
    <n v="1"/>
    <n v="1"/>
    <n v="10"/>
  </r>
  <r>
    <n v="60"/>
    <n v="9.2588399999999993"/>
    <x v="1"/>
    <x v="6"/>
    <x v="10"/>
    <n v="9"/>
    <n v="19"/>
    <n v="2"/>
    <n v="8"/>
    <n v="1"/>
    <n v="2"/>
    <n v="10"/>
  </r>
  <r>
    <n v="174"/>
    <n v="19.1831"/>
    <x v="0"/>
    <x v="5"/>
    <x v="5"/>
    <n v="10"/>
    <n v="15"/>
    <n v="0"/>
    <n v="3"/>
    <n v="0"/>
    <n v="0"/>
    <n v="10"/>
  </r>
  <r>
    <n v="175"/>
    <n v="18.1402"/>
    <x v="0"/>
    <x v="5"/>
    <x v="2"/>
    <n v="10"/>
    <n v="15"/>
    <n v="0"/>
    <n v="4"/>
    <n v="0"/>
    <n v="1"/>
    <n v="10"/>
  </r>
  <r>
    <n v="52"/>
    <n v="5.5542899999999999"/>
    <x v="1"/>
    <x v="1"/>
    <x v="0"/>
    <n v="10"/>
    <n v="15"/>
    <n v="1"/>
    <n v="0"/>
    <n v="1"/>
    <n v="8"/>
    <n v="10"/>
  </r>
  <r>
    <n v="51"/>
    <n v="7.8295500000000002"/>
    <x v="1"/>
    <x v="1"/>
    <x v="1"/>
    <n v="10"/>
    <n v="15"/>
    <n v="1"/>
    <n v="1"/>
    <n v="1"/>
    <n v="7"/>
    <n v="10"/>
  </r>
  <r>
    <n v="50"/>
    <n v="9.5618700000000008"/>
    <x v="1"/>
    <x v="1"/>
    <x v="11"/>
    <n v="10"/>
    <n v="15"/>
    <n v="1"/>
    <n v="2"/>
    <n v="1"/>
    <n v="6"/>
    <n v="10"/>
  </r>
  <r>
    <n v="53"/>
    <n v="4.0732299999999997"/>
    <x v="1"/>
    <x v="1"/>
    <x v="3"/>
    <n v="10"/>
    <n v="15"/>
    <n v="1"/>
    <n v="3"/>
    <n v="1"/>
    <n v="9"/>
    <n v="1"/>
  </r>
  <r>
    <n v="54"/>
    <n v="4.4898999999999996"/>
    <x v="1"/>
    <x v="1"/>
    <x v="4"/>
    <n v="10"/>
    <n v="15"/>
    <n v="1"/>
    <n v="4"/>
    <n v="1"/>
    <n v="10"/>
    <n v="1"/>
  </r>
  <r>
    <n v="55"/>
    <n v="3.3901500000000002"/>
    <x v="1"/>
    <x v="1"/>
    <x v="7"/>
    <n v="10"/>
    <n v="15"/>
    <n v="1"/>
    <n v="5"/>
    <n v="1"/>
    <n v="11"/>
    <n v="1"/>
  </r>
  <r>
    <n v="47"/>
    <n v="7.5846"/>
    <x v="1"/>
    <x v="1"/>
    <x v="6"/>
    <n v="10"/>
    <n v="15"/>
    <n v="2"/>
    <n v="0"/>
    <n v="1"/>
    <n v="3"/>
    <n v="10"/>
  </r>
  <r>
    <n v="44"/>
    <n v="4.9191900000000004"/>
    <x v="1"/>
    <x v="1"/>
    <x v="8"/>
    <n v="10"/>
    <n v="15"/>
    <n v="2"/>
    <n v="6"/>
    <n v="1"/>
    <n v="0"/>
    <n v="1"/>
  </r>
  <r>
    <n v="45"/>
    <n v="5.4406600000000003"/>
    <x v="1"/>
    <x v="1"/>
    <x v="9"/>
    <n v="10"/>
    <n v="15"/>
    <n v="2"/>
    <n v="7"/>
    <n v="1"/>
    <n v="1"/>
    <n v="1"/>
  </r>
  <r>
    <n v="46"/>
    <n v="4.4596"/>
    <x v="1"/>
    <x v="1"/>
    <x v="10"/>
    <n v="10"/>
    <n v="15"/>
    <n v="2"/>
    <n v="8"/>
    <n v="1"/>
    <n v="2"/>
    <n v="10"/>
  </r>
  <r>
    <n v="11"/>
    <n v="2.4697"/>
    <x v="1"/>
    <x v="0"/>
    <x v="3"/>
    <n v="11"/>
    <n v="27"/>
    <n v="0"/>
    <n v="0"/>
    <n v="0"/>
    <n v="9"/>
    <n v="1"/>
  </r>
  <r>
    <n v="12"/>
    <n v="1.87121"/>
    <x v="1"/>
    <x v="0"/>
    <x v="4"/>
    <n v="11"/>
    <n v="27"/>
    <n v="0"/>
    <n v="1"/>
    <n v="0"/>
    <n v="10"/>
    <n v="1"/>
  </r>
  <r>
    <n v="13"/>
    <n v="1.6376299999999999"/>
    <x v="1"/>
    <x v="0"/>
    <x v="7"/>
    <n v="11"/>
    <n v="27"/>
    <n v="0"/>
    <n v="2"/>
    <n v="0"/>
    <n v="11"/>
    <n v="1"/>
  </r>
  <r>
    <n v="2"/>
    <n v="2.0631300000000001"/>
    <x v="1"/>
    <x v="0"/>
    <x v="8"/>
    <n v="11"/>
    <n v="27"/>
    <n v="0"/>
    <n v="3"/>
    <n v="0"/>
    <n v="0"/>
    <n v="1"/>
  </r>
  <r>
    <n v="3"/>
    <n v="2.5303"/>
    <x v="1"/>
    <x v="0"/>
    <x v="9"/>
    <n v="11"/>
    <n v="27"/>
    <n v="0"/>
    <n v="4"/>
    <n v="0"/>
    <n v="1"/>
    <n v="1"/>
  </r>
  <r>
    <n v="4"/>
    <n v="3.72601"/>
    <x v="1"/>
    <x v="0"/>
    <x v="10"/>
    <n v="11"/>
    <n v="27"/>
    <n v="0"/>
    <n v="5"/>
    <n v="0"/>
    <n v="2"/>
    <n v="1"/>
  </r>
  <r>
    <n v="10"/>
    <n v="1.61111"/>
    <x v="1"/>
    <x v="0"/>
    <x v="0"/>
    <n v="11"/>
    <n v="27"/>
    <n v="0"/>
    <n v="6"/>
    <n v="0"/>
    <n v="8"/>
    <n v="1"/>
  </r>
  <r>
    <n v="9"/>
    <n v="3.4684300000000001"/>
    <x v="1"/>
    <x v="0"/>
    <x v="1"/>
    <n v="11"/>
    <n v="27"/>
    <n v="0"/>
    <n v="7"/>
    <n v="0"/>
    <n v="7"/>
    <n v="1"/>
  </r>
  <r>
    <n v="8"/>
    <n v="3.2702"/>
    <x v="1"/>
    <x v="0"/>
    <x v="11"/>
    <n v="11"/>
    <n v="27"/>
    <n v="0"/>
    <n v="8"/>
    <n v="0"/>
    <n v="6"/>
    <n v="1"/>
  </r>
  <r>
    <n v="14"/>
    <n v="1.7676799999999999"/>
    <x v="1"/>
    <x v="2"/>
    <x v="13"/>
    <n v="11"/>
    <n v="27"/>
    <n v="1"/>
    <n v="0"/>
    <n v="1"/>
    <n v="8"/>
    <n v="1"/>
  </r>
  <r>
    <n v="1"/>
    <n v="2.2487400000000002"/>
    <x v="1"/>
    <x v="0"/>
    <x v="12"/>
    <n v="11"/>
    <n v="27"/>
    <n v="1"/>
    <n v="1"/>
    <n v="1"/>
    <n v="7"/>
    <n v="1"/>
  </r>
  <r>
    <n v="0"/>
    <n v="2.0075799999999999"/>
    <x v="1"/>
    <x v="0"/>
    <x v="13"/>
    <n v="11"/>
    <n v="27"/>
    <n v="1"/>
    <n v="2"/>
    <n v="1"/>
    <n v="6"/>
    <n v="1"/>
  </r>
  <r>
    <n v="15"/>
    <n v="1.63889"/>
    <x v="1"/>
    <x v="2"/>
    <x v="12"/>
    <n v="11"/>
    <n v="27"/>
    <n v="1"/>
    <n v="3"/>
    <n v="1"/>
    <n v="9"/>
    <n v="1"/>
  </r>
  <r>
    <n v="28"/>
    <n v="2.01641"/>
    <x v="1"/>
    <x v="4"/>
    <x v="13"/>
    <n v="11"/>
    <n v="27"/>
    <n v="1"/>
    <n v="4"/>
    <n v="1"/>
    <n v="10"/>
    <n v="1"/>
  </r>
  <r>
    <n v="29"/>
    <n v="3.5770200000000001"/>
    <x v="1"/>
    <x v="4"/>
    <x v="12"/>
    <n v="11"/>
    <n v="27"/>
    <n v="1"/>
    <n v="5"/>
    <n v="1"/>
    <n v="11"/>
    <n v="1"/>
  </r>
  <r>
    <n v="5"/>
    <n v="3.35101"/>
    <x v="1"/>
    <x v="0"/>
    <x v="6"/>
    <n v="11"/>
    <n v="27"/>
    <n v="1"/>
    <n v="6"/>
    <n v="0"/>
    <n v="3"/>
    <n v="1"/>
  </r>
  <r>
    <n v="6"/>
    <n v="3.6994899999999999"/>
    <x v="1"/>
    <x v="0"/>
    <x v="5"/>
    <n v="11"/>
    <n v="27"/>
    <n v="1"/>
    <n v="7"/>
    <n v="0"/>
    <n v="4"/>
    <n v="1"/>
  </r>
  <r>
    <n v="7"/>
    <n v="2.2070699999999999"/>
    <x v="1"/>
    <x v="0"/>
    <x v="2"/>
    <n v="11"/>
    <n v="27"/>
    <n v="1"/>
    <n v="8"/>
    <n v="0"/>
    <n v="5"/>
    <n v="1"/>
  </r>
  <r>
    <n v="155"/>
    <n v="3.8522699999999999"/>
    <x v="0"/>
    <x v="6"/>
    <x v="12"/>
    <n v="11"/>
    <n v="27"/>
    <n v="2"/>
    <n v="0"/>
    <n v="1"/>
    <n v="3"/>
    <n v="1"/>
  </r>
  <r>
    <n v="112"/>
    <n v="1.6325799999999999"/>
    <x v="0"/>
    <x v="2"/>
    <x v="13"/>
    <n v="11"/>
    <n v="27"/>
    <n v="2"/>
    <n v="1"/>
    <n v="1"/>
    <n v="4"/>
    <n v="1"/>
  </r>
  <r>
    <n v="113"/>
    <n v="2.0366200000000001"/>
    <x v="0"/>
    <x v="2"/>
    <x v="12"/>
    <n v="11"/>
    <n v="27"/>
    <n v="2"/>
    <n v="2"/>
    <n v="1"/>
    <n v="5"/>
    <n v="1"/>
  </r>
  <r>
    <n v="84"/>
    <n v="2.7815699999999999"/>
    <x v="1"/>
    <x v="3"/>
    <x v="13"/>
    <n v="11"/>
    <n v="27"/>
    <n v="2"/>
    <n v="6"/>
    <n v="1"/>
    <n v="0"/>
    <n v="1"/>
  </r>
  <r>
    <n v="85"/>
    <n v="2.5833300000000001"/>
    <x v="1"/>
    <x v="3"/>
    <x v="12"/>
    <n v="11"/>
    <n v="27"/>
    <n v="2"/>
    <n v="7"/>
    <n v="1"/>
    <n v="1"/>
    <n v="1"/>
  </r>
  <r>
    <n v="154"/>
    <n v="3.1464599999999998"/>
    <x v="0"/>
    <x v="6"/>
    <x v="13"/>
    <n v="11"/>
    <n v="27"/>
    <n v="2"/>
    <n v="8"/>
    <n v="1"/>
    <n v="2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0">
  <r>
    <n v="196"/>
    <n v="0"/>
    <x v="0"/>
    <x v="0"/>
    <x v="0"/>
    <n v="3"/>
    <n v="14"/>
    <n v="1"/>
    <n v="5"/>
    <n v="1"/>
    <n v="11"/>
    <n v="1"/>
  </r>
  <r>
    <n v="197"/>
    <n v="2.20581"/>
    <x v="0"/>
    <x v="0"/>
    <x v="1"/>
    <n v="11"/>
    <n v="7"/>
    <n v="3"/>
    <n v="1"/>
    <n v="2"/>
    <n v="1"/>
    <n v="1"/>
  </r>
  <r>
    <n v="198"/>
    <n v="2.2828300000000001"/>
    <x v="0"/>
    <x v="0"/>
    <x v="2"/>
    <n v="6"/>
    <n v="4"/>
    <n v="3"/>
    <n v="2"/>
    <n v="2"/>
    <n v="2"/>
    <n v="1"/>
  </r>
  <r>
    <n v="199"/>
    <n v="2.4810599999999998"/>
    <x v="0"/>
    <x v="0"/>
    <x v="3"/>
    <n v="6"/>
    <n v="4"/>
    <n v="3"/>
    <n v="3"/>
    <n v="2"/>
    <n v="3"/>
    <n v="1"/>
  </r>
  <r>
    <n v="200"/>
    <n v="2.8522699999999999"/>
    <x v="0"/>
    <x v="0"/>
    <x v="4"/>
    <n v="11"/>
    <n v="7"/>
    <n v="2"/>
    <n v="6"/>
    <n v="1"/>
    <n v="0"/>
    <n v="1"/>
  </r>
  <r>
    <n v="201"/>
    <n v="3.87879"/>
    <x v="0"/>
    <x v="0"/>
    <x v="5"/>
    <n v="11"/>
    <n v="7"/>
    <n v="2"/>
    <n v="7"/>
    <n v="1"/>
    <n v="1"/>
    <n v="10"/>
  </r>
  <r>
    <n v="202"/>
    <n v="3.8952"/>
    <x v="0"/>
    <x v="0"/>
    <x v="6"/>
    <n v="11"/>
    <n v="7"/>
    <n v="2"/>
    <n v="8"/>
    <n v="1"/>
    <n v="2"/>
    <n v="10"/>
  </r>
  <r>
    <n v="203"/>
    <n v="4.7588400000000002"/>
    <x v="0"/>
    <x v="0"/>
    <x v="7"/>
    <n v="5"/>
    <n v="12"/>
    <n v="1"/>
    <n v="6"/>
    <n v="0"/>
    <n v="3"/>
    <n v="10"/>
  </r>
  <r>
    <n v="204"/>
    <n v="4.2209599999999998"/>
    <x v="0"/>
    <x v="0"/>
    <x v="8"/>
    <n v="5"/>
    <n v="12"/>
    <n v="1"/>
    <n v="7"/>
    <n v="0"/>
    <n v="4"/>
    <n v="10"/>
  </r>
  <r>
    <n v="205"/>
    <n v="4.1919199999999996"/>
    <x v="0"/>
    <x v="0"/>
    <x v="9"/>
    <n v="5"/>
    <n v="12"/>
    <n v="1"/>
    <n v="8"/>
    <n v="0"/>
    <n v="5"/>
    <n v="10"/>
  </r>
  <r>
    <n v="206"/>
    <n v="3.5517699999999999"/>
    <x v="0"/>
    <x v="0"/>
    <x v="10"/>
    <n v="11"/>
    <n v="7"/>
    <n v="1"/>
    <n v="2"/>
    <n v="1"/>
    <n v="6"/>
    <n v="10"/>
  </r>
  <r>
    <n v="207"/>
    <n v="2.86869"/>
    <x v="0"/>
    <x v="0"/>
    <x v="11"/>
    <n v="11"/>
    <n v="7"/>
    <n v="1"/>
    <n v="1"/>
    <n v="1"/>
    <n v="7"/>
    <n v="1"/>
  </r>
  <r>
    <n v="208"/>
    <n v="2.2373699999999999"/>
    <x v="0"/>
    <x v="0"/>
    <x v="12"/>
    <n v="11"/>
    <n v="7"/>
    <n v="1"/>
    <n v="0"/>
    <n v="1"/>
    <n v="8"/>
    <n v="1"/>
  </r>
  <r>
    <n v="209"/>
    <n v="2.45581"/>
    <x v="0"/>
    <x v="0"/>
    <x v="13"/>
    <n v="5"/>
    <n v="12"/>
    <n v="0"/>
    <n v="0"/>
    <n v="0"/>
    <n v="9"/>
    <n v="1"/>
  </r>
  <r>
    <n v="210"/>
    <n v="2.0479799999999999"/>
    <x v="0"/>
    <x v="0"/>
    <x v="14"/>
    <n v="5"/>
    <n v="12"/>
    <n v="0"/>
    <n v="1"/>
    <n v="0"/>
    <n v="10"/>
    <n v="1"/>
  </r>
  <r>
    <n v="211"/>
    <n v="0"/>
    <x v="0"/>
    <x v="0"/>
    <x v="15"/>
    <n v="5"/>
    <n v="12"/>
    <n v="0"/>
    <n v="1"/>
    <n v="0"/>
    <n v="10"/>
    <n v="1"/>
  </r>
  <r>
    <n v="212"/>
    <n v="0"/>
    <x v="0"/>
    <x v="1"/>
    <x v="0"/>
    <n v="5"/>
    <n v="12"/>
    <n v="0"/>
    <n v="1"/>
    <n v="0"/>
    <n v="10"/>
    <n v="1"/>
  </r>
  <r>
    <n v="213"/>
    <n v="2.625"/>
    <x v="0"/>
    <x v="1"/>
    <x v="1"/>
    <n v="11"/>
    <n v="7"/>
    <n v="3"/>
    <n v="5"/>
    <n v="2"/>
    <n v="5"/>
    <n v="1"/>
  </r>
  <r>
    <n v="214"/>
    <n v="3.39899"/>
    <x v="0"/>
    <x v="1"/>
    <x v="2"/>
    <n v="6"/>
    <n v="4"/>
    <n v="3"/>
    <n v="6"/>
    <n v="2"/>
    <n v="6"/>
    <n v="1"/>
  </r>
  <r>
    <n v="215"/>
    <n v="2.7032799999999999"/>
    <x v="0"/>
    <x v="1"/>
    <x v="3"/>
    <n v="6"/>
    <n v="4"/>
    <n v="3"/>
    <n v="7"/>
    <n v="2"/>
    <n v="7"/>
    <n v="1"/>
  </r>
  <r>
    <n v="216"/>
    <n v="4.0315700000000003"/>
    <x v="0"/>
    <x v="1"/>
    <x v="4"/>
    <n v="12"/>
    <n v="2"/>
    <n v="0"/>
    <n v="3"/>
    <n v="0"/>
    <n v="0"/>
    <n v="1"/>
  </r>
  <r>
    <n v="217"/>
    <n v="4.1856099999999996"/>
    <x v="0"/>
    <x v="1"/>
    <x v="5"/>
    <n v="12"/>
    <n v="2"/>
    <n v="0"/>
    <n v="4"/>
    <n v="0"/>
    <n v="1"/>
    <n v="10"/>
  </r>
  <r>
    <n v="218"/>
    <n v="5.3762600000000003"/>
    <x v="0"/>
    <x v="1"/>
    <x v="6"/>
    <n v="12"/>
    <n v="2"/>
    <n v="0"/>
    <n v="5"/>
    <n v="0"/>
    <n v="2"/>
    <n v="10"/>
  </r>
  <r>
    <n v="219"/>
    <n v="4.6540400000000002"/>
    <x v="0"/>
    <x v="1"/>
    <x v="7"/>
    <n v="5"/>
    <n v="12"/>
    <n v="2"/>
    <n v="0"/>
    <n v="1"/>
    <n v="3"/>
    <n v="10"/>
  </r>
  <r>
    <n v="220"/>
    <n v="6.1944400000000002"/>
    <x v="0"/>
    <x v="1"/>
    <x v="8"/>
    <n v="5"/>
    <n v="12"/>
    <n v="2"/>
    <n v="1"/>
    <n v="1"/>
    <n v="4"/>
    <n v="10"/>
  </r>
  <r>
    <n v="221"/>
    <n v="5.8522699999999999"/>
    <x v="0"/>
    <x v="1"/>
    <x v="9"/>
    <n v="5"/>
    <n v="12"/>
    <n v="2"/>
    <n v="2"/>
    <n v="1"/>
    <n v="5"/>
    <n v="10"/>
  </r>
  <r>
    <n v="222"/>
    <n v="5.0164099999999996"/>
    <x v="0"/>
    <x v="1"/>
    <x v="10"/>
    <n v="12"/>
    <n v="2"/>
    <n v="0"/>
    <n v="8"/>
    <n v="0"/>
    <n v="6"/>
    <n v="10"/>
  </r>
  <r>
    <n v="223"/>
    <n v="3.4886400000000002"/>
    <x v="0"/>
    <x v="1"/>
    <x v="11"/>
    <n v="12"/>
    <n v="2"/>
    <n v="0"/>
    <n v="7"/>
    <n v="0"/>
    <n v="7"/>
    <n v="10"/>
  </r>
  <r>
    <n v="224"/>
    <n v="2.6136400000000002"/>
    <x v="0"/>
    <x v="1"/>
    <x v="12"/>
    <n v="12"/>
    <n v="2"/>
    <n v="0"/>
    <n v="6"/>
    <n v="0"/>
    <n v="8"/>
    <n v="1"/>
  </r>
  <r>
    <n v="225"/>
    <n v="2.6957100000000001"/>
    <x v="0"/>
    <x v="1"/>
    <x v="13"/>
    <n v="5"/>
    <n v="12"/>
    <n v="1"/>
    <n v="3"/>
    <n v="1"/>
    <n v="9"/>
    <n v="1"/>
  </r>
  <r>
    <n v="226"/>
    <n v="2.7032799999999999"/>
    <x v="0"/>
    <x v="1"/>
    <x v="14"/>
    <n v="5"/>
    <n v="12"/>
    <n v="1"/>
    <n v="4"/>
    <n v="1"/>
    <n v="10"/>
    <n v="1"/>
  </r>
  <r>
    <n v="227"/>
    <n v="2.4078300000000001"/>
    <x v="0"/>
    <x v="1"/>
    <x v="15"/>
    <n v="5"/>
    <n v="12"/>
    <n v="1"/>
    <n v="5"/>
    <n v="1"/>
    <n v="11"/>
    <n v="1"/>
  </r>
  <r>
    <n v="228"/>
    <n v="0"/>
    <x v="0"/>
    <x v="2"/>
    <x v="0"/>
    <n v="5"/>
    <n v="12"/>
    <n v="1"/>
    <n v="5"/>
    <n v="1"/>
    <n v="11"/>
    <n v="1"/>
  </r>
  <r>
    <n v="229"/>
    <n v="2.98611"/>
    <x v="0"/>
    <x v="2"/>
    <x v="1"/>
    <n v="11"/>
    <n v="7"/>
    <n v="2"/>
    <n v="5"/>
    <n v="2"/>
    <n v="9"/>
    <n v="1"/>
  </r>
  <r>
    <n v="230"/>
    <n v="2.86869"/>
    <x v="0"/>
    <x v="2"/>
    <x v="2"/>
    <n v="6"/>
    <n v="4"/>
    <n v="2"/>
    <n v="4"/>
    <n v="2"/>
    <n v="10"/>
    <n v="1"/>
  </r>
  <r>
    <n v="231"/>
    <n v="3.4457100000000001"/>
    <x v="0"/>
    <x v="2"/>
    <x v="3"/>
    <n v="6"/>
    <n v="4"/>
    <n v="2"/>
    <n v="3"/>
    <n v="2"/>
    <n v="11"/>
    <n v="1"/>
  </r>
  <r>
    <n v="232"/>
    <n v="4.2904"/>
    <x v="0"/>
    <x v="2"/>
    <x v="4"/>
    <n v="10"/>
    <n v="24"/>
    <n v="1"/>
    <n v="5"/>
    <n v="1"/>
    <n v="11"/>
    <n v="10"/>
  </r>
  <r>
    <n v="233"/>
    <n v="5.1755100000000001"/>
    <x v="0"/>
    <x v="2"/>
    <x v="5"/>
    <n v="11"/>
    <n v="7"/>
    <n v="2"/>
    <n v="0"/>
    <n v="1"/>
    <n v="3"/>
    <n v="10"/>
  </r>
  <r>
    <n v="234"/>
    <n v="5.6489900000000004"/>
    <x v="0"/>
    <x v="2"/>
    <x v="6"/>
    <n v="11"/>
    <n v="7"/>
    <n v="2"/>
    <n v="2"/>
    <n v="1"/>
    <n v="5"/>
    <n v="10"/>
  </r>
  <r>
    <n v="235"/>
    <n v="7.7096"/>
    <x v="0"/>
    <x v="2"/>
    <x v="7"/>
    <n v="5"/>
    <n v="12"/>
    <n v="3"/>
    <n v="3"/>
    <n v="2"/>
    <n v="3"/>
    <n v="10"/>
  </r>
  <r>
    <n v="236"/>
    <n v="6.9482299999999997"/>
    <x v="0"/>
    <x v="2"/>
    <x v="8"/>
    <n v="5"/>
    <n v="12"/>
    <n v="3"/>
    <n v="4"/>
    <n v="2"/>
    <n v="4"/>
    <n v="10"/>
  </r>
  <r>
    <n v="237"/>
    <n v="6.0429300000000001"/>
    <x v="0"/>
    <x v="2"/>
    <x v="9"/>
    <n v="5"/>
    <n v="12"/>
    <n v="3"/>
    <n v="5"/>
    <n v="2"/>
    <n v="5"/>
    <n v="10"/>
  </r>
  <r>
    <n v="238"/>
    <n v="4.3876299999999997"/>
    <x v="0"/>
    <x v="2"/>
    <x v="10"/>
    <n v="10"/>
    <n v="24"/>
    <n v="1"/>
    <n v="2"/>
    <n v="1"/>
    <n v="6"/>
    <n v="10"/>
  </r>
  <r>
    <n v="239"/>
    <n v="4.2007599999999998"/>
    <x v="0"/>
    <x v="2"/>
    <x v="11"/>
    <n v="10"/>
    <n v="24"/>
    <n v="1"/>
    <n v="1"/>
    <n v="1"/>
    <n v="7"/>
    <n v="10"/>
  </r>
  <r>
    <n v="240"/>
    <n v="2.7045499999999998"/>
    <x v="0"/>
    <x v="2"/>
    <x v="12"/>
    <n v="10"/>
    <n v="24"/>
    <n v="1"/>
    <n v="4"/>
    <n v="1"/>
    <n v="10"/>
    <n v="1"/>
  </r>
  <r>
    <n v="241"/>
    <n v="3.1881300000000001"/>
    <x v="0"/>
    <x v="2"/>
    <x v="13"/>
    <n v="5"/>
    <n v="12"/>
    <n v="2"/>
    <n v="5"/>
    <n v="2"/>
    <n v="9"/>
    <n v="1"/>
  </r>
  <r>
    <n v="242"/>
    <n v="2.7853500000000002"/>
    <x v="0"/>
    <x v="2"/>
    <x v="14"/>
    <n v="5"/>
    <n v="12"/>
    <n v="2"/>
    <n v="4"/>
    <n v="2"/>
    <n v="10"/>
    <n v="1"/>
  </r>
  <r>
    <n v="243"/>
    <n v="0"/>
    <x v="0"/>
    <x v="2"/>
    <x v="15"/>
    <n v="5"/>
    <n v="12"/>
    <n v="2"/>
    <n v="4"/>
    <n v="2"/>
    <n v="10"/>
    <n v="1"/>
  </r>
  <r>
    <n v="244"/>
    <n v="0"/>
    <x v="0"/>
    <x v="3"/>
    <x v="0"/>
    <n v="5"/>
    <n v="12"/>
    <n v="2"/>
    <n v="4"/>
    <n v="2"/>
    <n v="10"/>
    <n v="1"/>
  </r>
  <r>
    <n v="245"/>
    <n v="3.3320699999999999"/>
    <x v="0"/>
    <x v="3"/>
    <x v="1"/>
    <n v="10"/>
    <n v="24"/>
    <n v="1"/>
    <n v="6"/>
    <n v="0"/>
    <n v="3"/>
    <n v="1"/>
  </r>
  <r>
    <n v="246"/>
    <n v="3.3068200000000001"/>
    <x v="0"/>
    <x v="3"/>
    <x v="2"/>
    <n v="7"/>
    <n v="5"/>
    <n v="0"/>
    <n v="5"/>
    <n v="0"/>
    <n v="2"/>
    <n v="1"/>
  </r>
  <r>
    <n v="247"/>
    <n v="3.73611"/>
    <x v="0"/>
    <x v="3"/>
    <x v="3"/>
    <n v="7"/>
    <n v="5"/>
    <n v="1"/>
    <n v="6"/>
    <n v="0"/>
    <n v="3"/>
    <n v="1"/>
  </r>
  <r>
    <n v="248"/>
    <n v="4.3131300000000001"/>
    <x v="0"/>
    <x v="3"/>
    <x v="4"/>
    <n v="11"/>
    <n v="7"/>
    <n v="2"/>
    <n v="3"/>
    <n v="2"/>
    <n v="11"/>
    <n v="10"/>
  </r>
  <r>
    <n v="249"/>
    <n v="5.5416699999999999"/>
    <x v="0"/>
    <x v="3"/>
    <x v="5"/>
    <n v="11"/>
    <n v="7"/>
    <n v="3"/>
    <n v="3"/>
    <n v="2"/>
    <n v="3"/>
    <n v="10"/>
  </r>
  <r>
    <n v="250"/>
    <n v="7.99369"/>
    <x v="0"/>
    <x v="3"/>
    <x v="6"/>
    <n v="11"/>
    <n v="7"/>
    <n v="3"/>
    <n v="2"/>
    <n v="2"/>
    <n v="2"/>
    <n v="10"/>
  </r>
  <r>
    <n v="251"/>
    <n v="8.8472200000000001"/>
    <x v="0"/>
    <x v="3"/>
    <x v="7"/>
    <n v="6"/>
    <n v="4"/>
    <n v="1"/>
    <n v="6"/>
    <n v="0"/>
    <n v="3"/>
    <n v="10"/>
  </r>
  <r>
    <n v="252"/>
    <n v="9.2840900000000008"/>
    <x v="0"/>
    <x v="3"/>
    <x v="8"/>
    <n v="6"/>
    <n v="4"/>
    <n v="1"/>
    <n v="7"/>
    <n v="0"/>
    <n v="4"/>
    <n v="10"/>
  </r>
  <r>
    <n v="253"/>
    <n v="8.8914100000000005"/>
    <x v="0"/>
    <x v="3"/>
    <x v="9"/>
    <n v="6"/>
    <n v="4"/>
    <n v="1"/>
    <n v="8"/>
    <n v="0"/>
    <n v="5"/>
    <n v="10"/>
  </r>
  <r>
    <n v="254"/>
    <n v="5.1919199999999996"/>
    <x v="0"/>
    <x v="3"/>
    <x v="10"/>
    <n v="11"/>
    <n v="7"/>
    <n v="3"/>
    <n v="6"/>
    <n v="2"/>
    <n v="6"/>
    <n v="10"/>
  </r>
  <r>
    <n v="255"/>
    <n v="2.5782799999999999"/>
    <x v="0"/>
    <x v="3"/>
    <x v="11"/>
    <n v="11"/>
    <n v="7"/>
    <n v="3"/>
    <n v="7"/>
    <n v="2"/>
    <n v="7"/>
    <n v="10"/>
  </r>
  <r>
    <n v="256"/>
    <n v="3.9356100000000001"/>
    <x v="0"/>
    <x v="3"/>
    <x v="12"/>
    <n v="11"/>
    <n v="7"/>
    <n v="2"/>
    <n v="4"/>
    <n v="2"/>
    <n v="10"/>
    <n v="10"/>
  </r>
  <r>
    <n v="257"/>
    <n v="3.5366200000000001"/>
    <x v="0"/>
    <x v="3"/>
    <x v="13"/>
    <n v="6"/>
    <n v="4"/>
    <n v="0"/>
    <n v="0"/>
    <n v="0"/>
    <n v="9"/>
    <n v="1"/>
  </r>
  <r>
    <n v="258"/>
    <n v="3.0744899999999999"/>
    <x v="0"/>
    <x v="3"/>
    <x v="14"/>
    <n v="6"/>
    <n v="4"/>
    <n v="0"/>
    <n v="1"/>
    <n v="0"/>
    <n v="10"/>
    <n v="1"/>
  </r>
  <r>
    <n v="259"/>
    <n v="0"/>
    <x v="0"/>
    <x v="3"/>
    <x v="15"/>
    <n v="6"/>
    <n v="4"/>
    <n v="0"/>
    <n v="1"/>
    <n v="0"/>
    <n v="10"/>
    <n v="1"/>
  </r>
  <r>
    <n v="260"/>
    <n v="3.2954500000000002"/>
    <x v="0"/>
    <x v="4"/>
    <x v="0"/>
    <n v="10"/>
    <n v="24"/>
    <n v="1"/>
    <n v="7"/>
    <n v="0"/>
    <n v="4"/>
    <n v="1"/>
  </r>
  <r>
    <n v="261"/>
    <n v="3.1944400000000002"/>
    <x v="0"/>
    <x v="4"/>
    <x v="1"/>
    <n v="10"/>
    <n v="24"/>
    <n v="1"/>
    <n v="8"/>
    <n v="0"/>
    <n v="5"/>
    <n v="1"/>
  </r>
  <r>
    <n v="262"/>
    <n v="2.4545499999999998"/>
    <x v="0"/>
    <x v="4"/>
    <x v="2"/>
    <n v="7"/>
    <n v="5"/>
    <n v="0"/>
    <n v="8"/>
    <n v="0"/>
    <n v="6"/>
    <n v="1"/>
  </r>
  <r>
    <n v="263"/>
    <n v="4.1363599999999998"/>
    <x v="0"/>
    <x v="4"/>
    <x v="3"/>
    <n v="7"/>
    <n v="5"/>
    <n v="0"/>
    <n v="7"/>
    <n v="0"/>
    <n v="7"/>
    <n v="10"/>
  </r>
  <r>
    <n v="264"/>
    <n v="5.4305599999999998"/>
    <x v="0"/>
    <x v="4"/>
    <x v="4"/>
    <n v="9"/>
    <n v="22"/>
    <n v="0"/>
    <n v="2"/>
    <n v="0"/>
    <n v="11"/>
    <n v="10"/>
  </r>
  <r>
    <n v="265"/>
    <n v="7.3825799999999999"/>
    <x v="0"/>
    <x v="4"/>
    <x v="5"/>
    <n v="9"/>
    <n v="22"/>
    <n v="1"/>
    <n v="6"/>
    <n v="0"/>
    <n v="3"/>
    <n v="10"/>
  </r>
  <r>
    <n v="266"/>
    <n v="10.112399999999999"/>
    <x v="0"/>
    <x v="4"/>
    <x v="6"/>
    <n v="9"/>
    <n v="22"/>
    <n v="0"/>
    <n v="5"/>
    <n v="0"/>
    <n v="2"/>
    <n v="10"/>
  </r>
  <r>
    <n v="267"/>
    <n v="9.9229800000000008"/>
    <x v="0"/>
    <x v="4"/>
    <x v="7"/>
    <n v="6"/>
    <n v="4"/>
    <n v="2"/>
    <n v="0"/>
    <n v="1"/>
    <n v="3"/>
    <n v="10"/>
  </r>
  <r>
    <n v="268"/>
    <n v="10.7639"/>
    <x v="0"/>
    <x v="4"/>
    <x v="8"/>
    <n v="6"/>
    <n v="4"/>
    <n v="2"/>
    <n v="1"/>
    <n v="1"/>
    <n v="4"/>
    <n v="10"/>
  </r>
  <r>
    <n v="269"/>
    <n v="6.8762600000000003"/>
    <x v="0"/>
    <x v="4"/>
    <x v="9"/>
    <n v="6"/>
    <n v="4"/>
    <n v="2"/>
    <n v="2"/>
    <n v="1"/>
    <n v="5"/>
    <n v="10"/>
  </r>
  <r>
    <n v="270"/>
    <n v="5.7411599999999998"/>
    <x v="0"/>
    <x v="4"/>
    <x v="10"/>
    <n v="9"/>
    <n v="22"/>
    <n v="0"/>
    <n v="8"/>
    <n v="0"/>
    <n v="6"/>
    <n v="10"/>
  </r>
  <r>
    <n v="271"/>
    <n v="2.7866200000000001"/>
    <x v="0"/>
    <x v="4"/>
    <x v="11"/>
    <n v="9"/>
    <n v="22"/>
    <n v="0"/>
    <n v="7"/>
    <n v="0"/>
    <n v="7"/>
    <n v="10"/>
  </r>
  <r>
    <n v="272"/>
    <n v="5.4027799999999999"/>
    <x v="0"/>
    <x v="4"/>
    <x v="12"/>
    <n v="9"/>
    <n v="22"/>
    <n v="0"/>
    <n v="1"/>
    <n v="0"/>
    <n v="10"/>
    <n v="10"/>
  </r>
  <r>
    <n v="273"/>
    <n v="3.2626300000000001"/>
    <x v="0"/>
    <x v="4"/>
    <x v="13"/>
    <n v="6"/>
    <n v="4"/>
    <n v="1"/>
    <n v="3"/>
    <n v="1"/>
    <n v="9"/>
    <n v="1"/>
  </r>
  <r>
    <n v="274"/>
    <n v="3.1717200000000001"/>
    <x v="0"/>
    <x v="4"/>
    <x v="14"/>
    <n v="6"/>
    <n v="4"/>
    <n v="1"/>
    <n v="4"/>
    <n v="1"/>
    <n v="10"/>
    <n v="1"/>
  </r>
  <r>
    <n v="275"/>
    <n v="0"/>
    <x v="0"/>
    <x v="4"/>
    <x v="15"/>
    <n v="6"/>
    <n v="4"/>
    <n v="1"/>
    <n v="4"/>
    <n v="1"/>
    <n v="10"/>
    <n v="1"/>
  </r>
  <r>
    <n v="276"/>
    <n v="2.9154"/>
    <x v="0"/>
    <x v="5"/>
    <x v="0"/>
    <n v="12"/>
    <n v="2"/>
    <n v="2"/>
    <n v="6"/>
    <n v="1"/>
    <n v="0"/>
    <n v="1"/>
  </r>
  <r>
    <n v="277"/>
    <n v="3.6300500000000002"/>
    <x v="0"/>
    <x v="5"/>
    <x v="1"/>
    <n v="12"/>
    <n v="2"/>
    <n v="2"/>
    <n v="7"/>
    <n v="1"/>
    <n v="1"/>
    <n v="1"/>
  </r>
  <r>
    <n v="278"/>
    <n v="3.3169200000000001"/>
    <x v="0"/>
    <x v="5"/>
    <x v="2"/>
    <n v="8"/>
    <n v="1"/>
    <n v="3"/>
    <n v="2"/>
    <n v="2"/>
    <n v="2"/>
    <n v="1"/>
  </r>
  <r>
    <n v="279"/>
    <n v="2.8636400000000002"/>
    <x v="0"/>
    <x v="5"/>
    <x v="3"/>
    <n v="8"/>
    <n v="1"/>
    <n v="3"/>
    <n v="3"/>
    <n v="2"/>
    <n v="3"/>
    <n v="1"/>
  </r>
  <r>
    <n v="280"/>
    <n v="4.2298"/>
    <x v="0"/>
    <x v="5"/>
    <x v="4"/>
    <n v="12"/>
    <n v="2"/>
    <n v="3"/>
    <n v="0"/>
    <n v="2"/>
    <n v="0"/>
    <n v="10"/>
  </r>
  <r>
    <n v="281"/>
    <n v="6.0593399999999997"/>
    <x v="0"/>
    <x v="5"/>
    <x v="5"/>
    <n v="12"/>
    <n v="2"/>
    <n v="3"/>
    <n v="1"/>
    <n v="2"/>
    <n v="1"/>
    <n v="10"/>
  </r>
  <r>
    <n v="282"/>
    <n v="5.9419199999999996"/>
    <x v="0"/>
    <x v="5"/>
    <x v="6"/>
    <n v="12"/>
    <n v="2"/>
    <n v="3"/>
    <n v="2"/>
    <n v="2"/>
    <n v="2"/>
    <n v="10"/>
  </r>
  <r>
    <n v="283"/>
    <n v="9.6401500000000002"/>
    <x v="0"/>
    <x v="5"/>
    <x v="7"/>
    <n v="7"/>
    <n v="5"/>
    <n v="2"/>
    <n v="0"/>
    <n v="1"/>
    <n v="3"/>
    <n v="10"/>
  </r>
  <r>
    <n v="284"/>
    <n v="10.9306"/>
    <x v="0"/>
    <x v="5"/>
    <x v="8"/>
    <n v="7"/>
    <n v="5"/>
    <n v="2"/>
    <n v="1"/>
    <n v="1"/>
    <n v="4"/>
    <n v="10"/>
  </r>
  <r>
    <n v="285"/>
    <n v="8.5770199999999992"/>
    <x v="0"/>
    <x v="5"/>
    <x v="9"/>
    <n v="7"/>
    <n v="5"/>
    <n v="2"/>
    <n v="2"/>
    <n v="1"/>
    <n v="5"/>
    <n v="10"/>
  </r>
  <r>
    <n v="286"/>
    <n v="6.2525300000000001"/>
    <x v="0"/>
    <x v="5"/>
    <x v="10"/>
    <n v="12"/>
    <n v="2"/>
    <n v="3"/>
    <n v="6"/>
    <n v="2"/>
    <n v="6"/>
    <n v="10"/>
  </r>
  <r>
    <n v="287"/>
    <n v="3.90909"/>
    <x v="0"/>
    <x v="5"/>
    <x v="11"/>
    <n v="12"/>
    <n v="2"/>
    <n v="3"/>
    <n v="7"/>
    <n v="2"/>
    <n v="7"/>
    <n v="10"/>
  </r>
  <r>
    <n v="288"/>
    <n v="4.0808099999999996"/>
    <x v="0"/>
    <x v="5"/>
    <x v="12"/>
    <n v="12"/>
    <n v="2"/>
    <n v="3"/>
    <n v="8"/>
    <n v="2"/>
    <n v="8"/>
    <n v="10"/>
  </r>
  <r>
    <n v="289"/>
    <n v="2.6654"/>
    <x v="0"/>
    <x v="5"/>
    <x v="13"/>
    <n v="7"/>
    <n v="5"/>
    <n v="1"/>
    <n v="3"/>
    <n v="1"/>
    <n v="9"/>
    <n v="1"/>
  </r>
  <r>
    <n v="290"/>
    <n v="3.5643899999999999"/>
    <x v="0"/>
    <x v="5"/>
    <x v="14"/>
    <n v="7"/>
    <n v="5"/>
    <n v="1"/>
    <n v="4"/>
    <n v="1"/>
    <n v="10"/>
    <n v="1"/>
  </r>
  <r>
    <n v="291"/>
    <n v="3.1767699999999999"/>
    <x v="0"/>
    <x v="5"/>
    <x v="15"/>
    <n v="7"/>
    <n v="5"/>
    <n v="1"/>
    <n v="5"/>
    <n v="1"/>
    <n v="11"/>
    <n v="1"/>
  </r>
  <r>
    <n v="292"/>
    <n v="2.6515200000000001"/>
    <x v="0"/>
    <x v="6"/>
    <x v="0"/>
    <n v="12"/>
    <n v="2"/>
    <n v="2"/>
    <n v="1"/>
    <n v="1"/>
    <n v="4"/>
    <n v="1"/>
  </r>
  <r>
    <n v="293"/>
    <n v="2.625"/>
    <x v="0"/>
    <x v="6"/>
    <x v="1"/>
    <n v="12"/>
    <n v="2"/>
    <n v="2"/>
    <n v="2"/>
    <n v="1"/>
    <n v="5"/>
    <n v="1"/>
  </r>
  <r>
    <n v="294"/>
    <n v="3.3964599999999998"/>
    <x v="0"/>
    <x v="6"/>
    <x v="2"/>
    <n v="8"/>
    <n v="1"/>
    <n v="3"/>
    <n v="6"/>
    <n v="2"/>
    <n v="6"/>
    <n v="1"/>
  </r>
  <r>
    <n v="295"/>
    <n v="2.36869"/>
    <x v="0"/>
    <x v="6"/>
    <x v="3"/>
    <n v="8"/>
    <n v="1"/>
    <n v="3"/>
    <n v="7"/>
    <n v="2"/>
    <n v="7"/>
    <n v="1"/>
  </r>
  <r>
    <n v="296"/>
    <n v="3.5568200000000001"/>
    <x v="0"/>
    <x v="6"/>
    <x v="4"/>
    <n v="13"/>
    <n v="10"/>
    <n v="0"/>
    <n v="3"/>
    <n v="0"/>
    <n v="0"/>
    <n v="10"/>
  </r>
  <r>
    <n v="297"/>
    <n v="5.3598499999999998"/>
    <x v="0"/>
    <x v="6"/>
    <x v="5"/>
    <n v="13"/>
    <n v="10"/>
    <n v="0"/>
    <n v="4"/>
    <n v="0"/>
    <n v="1"/>
    <n v="10"/>
  </r>
  <r>
    <n v="298"/>
    <n v="7.625"/>
    <x v="0"/>
    <x v="6"/>
    <x v="6"/>
    <n v="13"/>
    <n v="10"/>
    <n v="0"/>
    <n v="5"/>
    <n v="0"/>
    <n v="2"/>
    <n v="10"/>
  </r>
  <r>
    <n v="299"/>
    <n v="7.5239900000000004"/>
    <x v="0"/>
    <x v="6"/>
    <x v="7"/>
    <n v="7"/>
    <n v="5"/>
    <n v="3"/>
    <n v="3"/>
    <n v="2"/>
    <n v="3"/>
    <n v="10"/>
  </r>
  <r>
    <n v="300"/>
    <n v="7.5088400000000002"/>
    <x v="0"/>
    <x v="6"/>
    <x v="8"/>
    <n v="7"/>
    <n v="5"/>
    <n v="3"/>
    <n v="4"/>
    <n v="2"/>
    <n v="4"/>
    <n v="10"/>
  </r>
  <r>
    <n v="301"/>
    <n v="6.0871199999999996"/>
    <x v="0"/>
    <x v="6"/>
    <x v="9"/>
    <n v="7"/>
    <n v="5"/>
    <n v="3"/>
    <n v="5"/>
    <n v="2"/>
    <n v="5"/>
    <n v="10"/>
  </r>
  <r>
    <n v="302"/>
    <n v="5.3762600000000003"/>
    <x v="0"/>
    <x v="6"/>
    <x v="10"/>
    <n v="13"/>
    <n v="10"/>
    <n v="0"/>
    <n v="8"/>
    <n v="0"/>
    <n v="6"/>
    <n v="10"/>
  </r>
  <r>
    <n v="303"/>
    <n v="4.2891399999999997"/>
    <x v="0"/>
    <x v="6"/>
    <x v="11"/>
    <n v="13"/>
    <n v="10"/>
    <n v="0"/>
    <n v="7"/>
    <n v="0"/>
    <n v="7"/>
    <n v="10"/>
  </r>
  <r>
    <n v="304"/>
    <n v="3.4002500000000002"/>
    <x v="0"/>
    <x v="6"/>
    <x v="12"/>
    <n v="13"/>
    <n v="10"/>
    <n v="0"/>
    <n v="6"/>
    <n v="0"/>
    <n v="8"/>
    <n v="1"/>
  </r>
  <r>
    <n v="305"/>
    <n v="3.5303"/>
    <x v="0"/>
    <x v="6"/>
    <x v="13"/>
    <n v="7"/>
    <n v="5"/>
    <n v="2"/>
    <n v="5"/>
    <n v="2"/>
    <n v="9"/>
    <n v="1"/>
  </r>
  <r>
    <n v="306"/>
    <n v="2.6881300000000001"/>
    <x v="0"/>
    <x v="6"/>
    <x v="14"/>
    <n v="7"/>
    <n v="5"/>
    <n v="2"/>
    <n v="4"/>
    <n v="2"/>
    <n v="10"/>
    <n v="1"/>
  </r>
  <r>
    <n v="307"/>
    <n v="0"/>
    <x v="0"/>
    <x v="6"/>
    <x v="15"/>
    <n v="7"/>
    <n v="5"/>
    <n v="2"/>
    <n v="4"/>
    <n v="2"/>
    <n v="10"/>
    <n v="1"/>
  </r>
  <r>
    <n v="308"/>
    <n v="1.9570700000000001"/>
    <x v="0"/>
    <x v="7"/>
    <x v="0"/>
    <n v="12"/>
    <n v="2"/>
    <n v="1"/>
    <n v="0"/>
    <n v="1"/>
    <n v="8"/>
    <n v="1"/>
  </r>
  <r>
    <n v="309"/>
    <n v="2.4368699999999999"/>
    <x v="0"/>
    <x v="7"/>
    <x v="1"/>
    <n v="12"/>
    <n v="2"/>
    <n v="1"/>
    <n v="3"/>
    <n v="1"/>
    <n v="9"/>
    <n v="1"/>
  </r>
  <r>
    <n v="310"/>
    <n v="3.7070699999999999"/>
    <x v="0"/>
    <x v="7"/>
    <x v="2"/>
    <n v="8"/>
    <n v="1"/>
    <n v="2"/>
    <n v="4"/>
    <n v="2"/>
    <n v="10"/>
    <n v="1"/>
  </r>
  <r>
    <n v="311"/>
    <n v="3.2007599999999998"/>
    <x v="0"/>
    <x v="7"/>
    <x v="3"/>
    <n v="8"/>
    <n v="1"/>
    <n v="2"/>
    <n v="3"/>
    <n v="2"/>
    <n v="11"/>
    <n v="1"/>
  </r>
  <r>
    <n v="312"/>
    <n v="3.5580799999999999"/>
    <x v="0"/>
    <x v="7"/>
    <x v="4"/>
    <n v="13"/>
    <n v="10"/>
    <n v="2"/>
    <n v="6"/>
    <n v="1"/>
    <n v="0"/>
    <n v="1"/>
  </r>
  <r>
    <n v="313"/>
    <n v="4.4103500000000002"/>
    <x v="0"/>
    <x v="7"/>
    <x v="5"/>
    <n v="13"/>
    <n v="10"/>
    <n v="2"/>
    <n v="7"/>
    <n v="1"/>
    <n v="1"/>
    <n v="10"/>
  </r>
  <r>
    <n v="314"/>
    <n v="3.1868699999999999"/>
    <x v="0"/>
    <x v="7"/>
    <x v="6"/>
    <n v="13"/>
    <n v="10"/>
    <n v="2"/>
    <n v="8"/>
    <n v="1"/>
    <n v="2"/>
    <n v="10"/>
  </r>
  <r>
    <n v="315"/>
    <n v="6.5946999999999996"/>
    <x v="0"/>
    <x v="7"/>
    <x v="7"/>
    <n v="8"/>
    <n v="1"/>
    <n v="1"/>
    <n v="6"/>
    <n v="0"/>
    <n v="3"/>
    <n v="10"/>
  </r>
  <r>
    <n v="316"/>
    <n v="6.9065700000000003"/>
    <x v="0"/>
    <x v="7"/>
    <x v="8"/>
    <n v="8"/>
    <n v="1"/>
    <n v="1"/>
    <n v="7"/>
    <n v="0"/>
    <n v="4"/>
    <n v="10"/>
  </r>
  <r>
    <n v="317"/>
    <n v="5.5580800000000004"/>
    <x v="0"/>
    <x v="7"/>
    <x v="9"/>
    <n v="8"/>
    <n v="1"/>
    <n v="1"/>
    <n v="8"/>
    <n v="0"/>
    <n v="5"/>
    <n v="10"/>
  </r>
  <r>
    <n v="318"/>
    <n v="4.9065700000000003"/>
    <x v="0"/>
    <x v="7"/>
    <x v="10"/>
    <n v="13"/>
    <n v="10"/>
    <n v="1"/>
    <n v="2"/>
    <n v="1"/>
    <n v="6"/>
    <n v="10"/>
  </r>
  <r>
    <n v="319"/>
    <n v="4.7815700000000003"/>
    <x v="0"/>
    <x v="7"/>
    <x v="11"/>
    <n v="13"/>
    <n v="10"/>
    <n v="1"/>
    <n v="1"/>
    <n v="1"/>
    <n v="7"/>
    <n v="10"/>
  </r>
  <r>
    <n v="320"/>
    <n v="2.5126300000000001"/>
    <x v="0"/>
    <x v="7"/>
    <x v="12"/>
    <n v="13"/>
    <n v="10"/>
    <n v="1"/>
    <n v="0"/>
    <n v="1"/>
    <n v="8"/>
    <n v="1"/>
  </r>
  <r>
    <n v="321"/>
    <n v="1.9267700000000001"/>
    <x v="0"/>
    <x v="7"/>
    <x v="13"/>
    <n v="8"/>
    <n v="1"/>
    <n v="0"/>
    <n v="0"/>
    <n v="0"/>
    <n v="9"/>
    <n v="1"/>
  </r>
  <r>
    <n v="322"/>
    <n v="0"/>
    <x v="0"/>
    <x v="7"/>
    <x v="14"/>
    <n v="8"/>
    <n v="1"/>
    <n v="0"/>
    <n v="0"/>
    <n v="0"/>
    <n v="9"/>
    <n v="1"/>
  </r>
  <r>
    <n v="323"/>
    <n v="0"/>
    <x v="0"/>
    <x v="7"/>
    <x v="15"/>
    <n v="8"/>
    <n v="1"/>
    <n v="0"/>
    <n v="0"/>
    <n v="0"/>
    <n v="9"/>
    <n v="1"/>
  </r>
  <r>
    <n v="324"/>
    <n v="2.6729799999999999"/>
    <x v="0"/>
    <x v="8"/>
    <x v="0"/>
    <n v="10"/>
    <n v="24"/>
    <n v="0"/>
    <n v="1"/>
    <n v="0"/>
    <n v="10"/>
    <n v="1"/>
  </r>
  <r>
    <n v="325"/>
    <n v="2.6363599999999998"/>
    <x v="0"/>
    <x v="8"/>
    <x v="1"/>
    <n v="10"/>
    <n v="24"/>
    <n v="0"/>
    <n v="0"/>
    <n v="0"/>
    <n v="9"/>
    <n v="1"/>
  </r>
  <r>
    <n v="326"/>
    <n v="3.2146499999999998"/>
    <x v="0"/>
    <x v="8"/>
    <x v="2"/>
    <n v="7"/>
    <n v="5"/>
    <n v="0"/>
    <n v="1"/>
    <n v="0"/>
    <n v="10"/>
    <n v="1"/>
  </r>
  <r>
    <n v="327"/>
    <n v="3.6073200000000001"/>
    <x v="0"/>
    <x v="8"/>
    <x v="3"/>
    <n v="7"/>
    <n v="5"/>
    <n v="0"/>
    <n v="2"/>
    <n v="0"/>
    <n v="11"/>
    <n v="1"/>
  </r>
  <r>
    <n v="328"/>
    <n v="3.0744899999999999"/>
    <x v="0"/>
    <x v="8"/>
    <x v="4"/>
    <n v="13"/>
    <n v="10"/>
    <n v="3"/>
    <n v="0"/>
    <n v="2"/>
    <n v="0"/>
    <n v="1"/>
  </r>
  <r>
    <n v="329"/>
    <n v="4.8421700000000003"/>
    <x v="0"/>
    <x v="8"/>
    <x v="5"/>
    <n v="13"/>
    <n v="10"/>
    <n v="3"/>
    <n v="1"/>
    <n v="2"/>
    <n v="1"/>
    <n v="10"/>
  </r>
  <r>
    <n v="330"/>
    <n v="5.6868699999999999"/>
    <x v="0"/>
    <x v="8"/>
    <x v="6"/>
    <n v="13"/>
    <n v="10"/>
    <n v="3"/>
    <n v="2"/>
    <n v="2"/>
    <n v="2"/>
    <n v="10"/>
  </r>
  <r>
    <n v="331"/>
    <n v="6.9494899999999999"/>
    <x v="0"/>
    <x v="8"/>
    <x v="7"/>
    <n v="8"/>
    <n v="1"/>
    <n v="2"/>
    <n v="0"/>
    <n v="1"/>
    <n v="3"/>
    <n v="10"/>
  </r>
  <r>
    <n v="332"/>
    <n v="6.6982299999999997"/>
    <x v="0"/>
    <x v="8"/>
    <x v="8"/>
    <n v="8"/>
    <n v="1"/>
    <n v="2"/>
    <n v="1"/>
    <n v="1"/>
    <n v="4"/>
    <n v="10"/>
  </r>
  <r>
    <n v="333"/>
    <n v="4.3030299999999997"/>
    <x v="0"/>
    <x v="8"/>
    <x v="9"/>
    <n v="8"/>
    <n v="1"/>
    <n v="2"/>
    <n v="2"/>
    <n v="1"/>
    <n v="5"/>
    <n v="10"/>
  </r>
  <r>
    <n v="334"/>
    <n v="3.7386400000000002"/>
    <x v="0"/>
    <x v="8"/>
    <x v="10"/>
    <n v="13"/>
    <n v="10"/>
    <n v="3"/>
    <n v="6"/>
    <n v="2"/>
    <n v="6"/>
    <n v="10"/>
  </r>
  <r>
    <n v="335"/>
    <n v="3.8017699999999999"/>
    <x v="0"/>
    <x v="8"/>
    <x v="11"/>
    <n v="13"/>
    <n v="10"/>
    <n v="3"/>
    <n v="7"/>
    <n v="2"/>
    <n v="7"/>
    <n v="1"/>
  </r>
  <r>
    <n v="336"/>
    <n v="1.3080799999999999"/>
    <x v="0"/>
    <x v="8"/>
    <x v="12"/>
    <n v="13"/>
    <n v="10"/>
    <n v="3"/>
    <n v="8"/>
    <n v="2"/>
    <n v="8"/>
    <n v="1"/>
  </r>
  <r>
    <n v="337"/>
    <n v="2.9027799999999999"/>
    <x v="0"/>
    <x v="8"/>
    <x v="13"/>
    <n v="8"/>
    <n v="1"/>
    <n v="1"/>
    <n v="3"/>
    <n v="1"/>
    <n v="9"/>
    <n v="1"/>
  </r>
  <r>
    <n v="338"/>
    <n v="2.0770200000000001"/>
    <x v="0"/>
    <x v="8"/>
    <x v="14"/>
    <n v="8"/>
    <n v="1"/>
    <n v="1"/>
    <n v="4"/>
    <n v="1"/>
    <n v="10"/>
    <n v="1"/>
  </r>
  <r>
    <n v="339"/>
    <n v="2.8093400000000002"/>
    <x v="0"/>
    <x v="8"/>
    <x v="15"/>
    <n v="8"/>
    <n v="1"/>
    <n v="1"/>
    <n v="5"/>
    <n v="1"/>
    <n v="11"/>
    <n v="1"/>
  </r>
  <r>
    <n v="340"/>
    <n v="2.59091"/>
    <x v="1"/>
    <x v="0"/>
    <x v="0"/>
    <n v="9"/>
    <n v="22"/>
    <n v="0"/>
    <n v="3"/>
    <n v="0"/>
    <n v="0"/>
    <n v="1"/>
  </r>
  <r>
    <n v="341"/>
    <n v="3.5366200000000001"/>
    <x v="1"/>
    <x v="0"/>
    <x v="1"/>
    <n v="9"/>
    <n v="22"/>
    <n v="0"/>
    <n v="4"/>
    <n v="0"/>
    <n v="1"/>
    <n v="1"/>
  </r>
  <r>
    <n v="342"/>
    <n v="2.0846"/>
    <x v="1"/>
    <x v="0"/>
    <x v="2"/>
    <n v="2"/>
    <n v="8"/>
    <n v="0"/>
    <n v="5"/>
    <n v="0"/>
    <n v="2"/>
    <n v="1"/>
  </r>
  <r>
    <n v="343"/>
    <n v="3.6654"/>
    <x v="1"/>
    <x v="0"/>
    <x v="3"/>
    <n v="2"/>
    <n v="8"/>
    <n v="1"/>
    <n v="6"/>
    <n v="0"/>
    <n v="3"/>
    <n v="1"/>
  </r>
  <r>
    <n v="344"/>
    <n v="4.7474699999999999"/>
    <x v="1"/>
    <x v="0"/>
    <x v="4"/>
    <n v="9"/>
    <n v="22"/>
    <n v="2"/>
    <n v="6"/>
    <n v="1"/>
    <n v="0"/>
    <n v="1"/>
  </r>
  <r>
    <n v="345"/>
    <n v="4.5252499999999998"/>
    <x v="1"/>
    <x v="0"/>
    <x v="5"/>
    <n v="9"/>
    <n v="22"/>
    <n v="2"/>
    <n v="7"/>
    <n v="1"/>
    <n v="1"/>
    <n v="10"/>
  </r>
  <r>
    <n v="346"/>
    <n v="6.5126299999999997"/>
    <x v="1"/>
    <x v="0"/>
    <x v="6"/>
    <n v="9"/>
    <n v="22"/>
    <n v="2"/>
    <n v="8"/>
    <n v="1"/>
    <n v="2"/>
    <n v="10"/>
  </r>
  <r>
    <n v="347"/>
    <n v="6.9343399999999997"/>
    <x v="1"/>
    <x v="0"/>
    <x v="7"/>
    <n v="1"/>
    <n v="9"/>
    <n v="1"/>
    <n v="6"/>
    <n v="0"/>
    <n v="3"/>
    <n v="10"/>
  </r>
  <r>
    <n v="348"/>
    <n v="6.8396499999999998"/>
    <x v="1"/>
    <x v="0"/>
    <x v="8"/>
    <n v="1"/>
    <n v="9"/>
    <n v="1"/>
    <n v="7"/>
    <n v="0"/>
    <n v="4"/>
    <n v="10"/>
  </r>
  <r>
    <n v="349"/>
    <n v="5.8648999999999996"/>
    <x v="1"/>
    <x v="0"/>
    <x v="9"/>
    <n v="1"/>
    <n v="9"/>
    <n v="1"/>
    <n v="8"/>
    <n v="0"/>
    <n v="5"/>
    <n v="10"/>
  </r>
  <r>
    <n v="350"/>
    <n v="4.0782800000000003"/>
    <x v="1"/>
    <x v="0"/>
    <x v="10"/>
    <n v="9"/>
    <n v="22"/>
    <n v="1"/>
    <n v="2"/>
    <n v="1"/>
    <n v="6"/>
    <n v="10"/>
  </r>
  <r>
    <n v="351"/>
    <n v="3.5858599999999998"/>
    <x v="1"/>
    <x v="0"/>
    <x v="11"/>
    <n v="9"/>
    <n v="22"/>
    <n v="1"/>
    <n v="1"/>
    <n v="1"/>
    <n v="7"/>
    <n v="1"/>
  </r>
  <r>
    <n v="352"/>
    <n v="3.3333300000000001"/>
    <x v="1"/>
    <x v="0"/>
    <x v="12"/>
    <n v="9"/>
    <n v="22"/>
    <n v="1"/>
    <n v="0"/>
    <n v="1"/>
    <n v="8"/>
    <n v="1"/>
  </r>
  <r>
    <n v="353"/>
    <n v="3.0795499999999998"/>
    <x v="1"/>
    <x v="0"/>
    <x v="13"/>
    <n v="1"/>
    <n v="9"/>
    <n v="0"/>
    <n v="0"/>
    <n v="0"/>
    <n v="9"/>
    <n v="1"/>
  </r>
  <r>
    <n v="354"/>
    <n v="2.8232300000000001"/>
    <x v="1"/>
    <x v="0"/>
    <x v="14"/>
    <n v="1"/>
    <n v="9"/>
    <n v="0"/>
    <n v="1"/>
    <n v="0"/>
    <n v="10"/>
    <n v="1"/>
  </r>
  <r>
    <n v="355"/>
    <n v="2.9873699999999999"/>
    <x v="1"/>
    <x v="0"/>
    <x v="15"/>
    <n v="1"/>
    <n v="9"/>
    <n v="0"/>
    <n v="2"/>
    <n v="0"/>
    <n v="11"/>
    <n v="1"/>
  </r>
  <r>
    <n v="356"/>
    <n v="3.1856100000000001"/>
    <x v="1"/>
    <x v="1"/>
    <x v="0"/>
    <n v="9"/>
    <n v="22"/>
    <n v="1"/>
    <n v="7"/>
    <n v="0"/>
    <n v="4"/>
    <n v="1"/>
  </r>
  <r>
    <n v="357"/>
    <n v="2.8674200000000001"/>
    <x v="1"/>
    <x v="1"/>
    <x v="1"/>
    <n v="9"/>
    <n v="22"/>
    <n v="1"/>
    <n v="8"/>
    <n v="0"/>
    <n v="5"/>
    <n v="1"/>
  </r>
  <r>
    <n v="358"/>
    <n v="3.3623699999999999"/>
    <x v="1"/>
    <x v="1"/>
    <x v="2"/>
    <n v="2"/>
    <n v="8"/>
    <n v="0"/>
    <n v="8"/>
    <n v="0"/>
    <n v="6"/>
    <n v="1"/>
  </r>
  <r>
    <n v="359"/>
    <n v="3.8358599999999998"/>
    <x v="1"/>
    <x v="1"/>
    <x v="3"/>
    <n v="2"/>
    <n v="8"/>
    <n v="0"/>
    <n v="7"/>
    <n v="0"/>
    <n v="7"/>
    <n v="1"/>
  </r>
  <r>
    <n v="360"/>
    <n v="4.3396499999999998"/>
    <x v="1"/>
    <x v="1"/>
    <x v="4"/>
    <n v="9"/>
    <n v="22"/>
    <n v="3"/>
    <n v="0"/>
    <n v="2"/>
    <n v="0"/>
    <n v="1"/>
  </r>
  <r>
    <n v="361"/>
    <n v="5.2828299999999997"/>
    <x v="1"/>
    <x v="1"/>
    <x v="5"/>
    <n v="9"/>
    <n v="22"/>
    <n v="3"/>
    <n v="1"/>
    <n v="2"/>
    <n v="1"/>
    <n v="10"/>
  </r>
  <r>
    <n v="362"/>
    <n v="6.3346"/>
    <x v="1"/>
    <x v="1"/>
    <x v="6"/>
    <n v="9"/>
    <n v="22"/>
    <n v="3"/>
    <n v="2"/>
    <n v="2"/>
    <n v="2"/>
    <n v="10"/>
  </r>
  <r>
    <n v="363"/>
    <n v="8.3358600000000003"/>
    <x v="1"/>
    <x v="1"/>
    <x v="7"/>
    <n v="1"/>
    <n v="9"/>
    <n v="2"/>
    <n v="0"/>
    <n v="1"/>
    <n v="3"/>
    <n v="10"/>
  </r>
  <r>
    <n v="364"/>
    <n v="7.1982299999999997"/>
    <x v="1"/>
    <x v="1"/>
    <x v="8"/>
    <n v="1"/>
    <n v="9"/>
    <n v="2"/>
    <n v="1"/>
    <n v="1"/>
    <n v="4"/>
    <n v="10"/>
  </r>
  <r>
    <n v="365"/>
    <n v="5.5265199999999997"/>
    <x v="1"/>
    <x v="1"/>
    <x v="9"/>
    <n v="1"/>
    <n v="9"/>
    <n v="2"/>
    <n v="2"/>
    <n v="1"/>
    <n v="5"/>
    <n v="10"/>
  </r>
  <r>
    <n v="366"/>
    <n v="5.0366200000000001"/>
    <x v="1"/>
    <x v="1"/>
    <x v="10"/>
    <n v="9"/>
    <n v="22"/>
    <n v="3"/>
    <n v="6"/>
    <n v="2"/>
    <n v="6"/>
    <n v="10"/>
  </r>
  <r>
    <n v="367"/>
    <n v="4.3459599999999998"/>
    <x v="1"/>
    <x v="1"/>
    <x v="11"/>
    <n v="9"/>
    <n v="22"/>
    <n v="3"/>
    <n v="7"/>
    <n v="2"/>
    <n v="7"/>
    <n v="10"/>
  </r>
  <r>
    <n v="368"/>
    <n v="4.2121199999999996"/>
    <x v="1"/>
    <x v="1"/>
    <x v="12"/>
    <n v="9"/>
    <n v="22"/>
    <n v="3"/>
    <n v="8"/>
    <n v="2"/>
    <n v="8"/>
    <n v="1"/>
  </r>
  <r>
    <n v="369"/>
    <n v="2.9166699999999999"/>
    <x v="1"/>
    <x v="1"/>
    <x v="13"/>
    <n v="1"/>
    <n v="9"/>
    <n v="1"/>
    <n v="3"/>
    <n v="1"/>
    <n v="9"/>
    <n v="1"/>
  </r>
  <r>
    <n v="370"/>
    <n v="2.8472200000000001"/>
    <x v="1"/>
    <x v="1"/>
    <x v="14"/>
    <n v="1"/>
    <n v="9"/>
    <n v="1"/>
    <n v="4"/>
    <n v="1"/>
    <n v="10"/>
    <n v="1"/>
  </r>
  <r>
    <n v="371"/>
    <n v="3.0997499999999998"/>
    <x v="1"/>
    <x v="1"/>
    <x v="15"/>
    <n v="1"/>
    <n v="9"/>
    <n v="1"/>
    <n v="5"/>
    <n v="1"/>
    <n v="11"/>
    <n v="1"/>
  </r>
  <r>
    <n v="372"/>
    <n v="0"/>
    <x v="1"/>
    <x v="2"/>
    <x v="0"/>
    <n v="1"/>
    <n v="9"/>
    <n v="1"/>
    <n v="5"/>
    <n v="1"/>
    <n v="11"/>
    <n v="1"/>
  </r>
  <r>
    <n v="373"/>
    <n v="3.4949499999999998"/>
    <x v="1"/>
    <x v="2"/>
    <x v="1"/>
    <n v="9"/>
    <n v="22"/>
    <n v="0"/>
    <n v="0"/>
    <n v="0"/>
    <n v="9"/>
    <n v="1"/>
  </r>
  <r>
    <n v="374"/>
    <n v="3.5025300000000001"/>
    <x v="1"/>
    <x v="2"/>
    <x v="2"/>
    <n v="2"/>
    <n v="8"/>
    <n v="0"/>
    <n v="1"/>
    <n v="0"/>
    <n v="10"/>
    <n v="1"/>
  </r>
  <r>
    <n v="375"/>
    <n v="3.6553"/>
    <x v="1"/>
    <x v="2"/>
    <x v="3"/>
    <n v="2"/>
    <n v="8"/>
    <n v="0"/>
    <n v="2"/>
    <n v="0"/>
    <n v="11"/>
    <n v="1"/>
  </r>
  <r>
    <n v="376"/>
    <n v="3.9128799999999999"/>
    <x v="1"/>
    <x v="2"/>
    <x v="4"/>
    <n v="10"/>
    <n v="24"/>
    <n v="0"/>
    <n v="3"/>
    <n v="0"/>
    <n v="0"/>
    <n v="10"/>
  </r>
  <r>
    <n v="377"/>
    <n v="5.0189399999999997"/>
    <x v="1"/>
    <x v="2"/>
    <x v="5"/>
    <n v="10"/>
    <n v="24"/>
    <n v="0"/>
    <n v="4"/>
    <n v="0"/>
    <n v="1"/>
    <n v="10"/>
  </r>
  <r>
    <n v="378"/>
    <n v="7.9987399999999997"/>
    <x v="1"/>
    <x v="2"/>
    <x v="6"/>
    <n v="10"/>
    <n v="24"/>
    <n v="0"/>
    <n v="5"/>
    <n v="0"/>
    <n v="2"/>
    <n v="10"/>
  </r>
  <r>
    <n v="379"/>
    <n v="8.7424199999999992"/>
    <x v="1"/>
    <x v="2"/>
    <x v="7"/>
    <n v="1"/>
    <n v="9"/>
    <n v="3"/>
    <n v="3"/>
    <n v="2"/>
    <n v="3"/>
    <n v="10"/>
  </r>
  <r>
    <n v="380"/>
    <n v="8.9570699999999999"/>
    <x v="1"/>
    <x v="2"/>
    <x v="8"/>
    <n v="1"/>
    <n v="9"/>
    <n v="3"/>
    <n v="4"/>
    <n v="2"/>
    <n v="4"/>
    <n v="10"/>
  </r>
  <r>
    <n v="381"/>
    <n v="6.1843399999999997"/>
    <x v="1"/>
    <x v="2"/>
    <x v="9"/>
    <n v="1"/>
    <n v="9"/>
    <n v="3"/>
    <n v="5"/>
    <n v="2"/>
    <n v="5"/>
    <n v="10"/>
  </r>
  <r>
    <n v="382"/>
    <n v="5.13889"/>
    <x v="1"/>
    <x v="2"/>
    <x v="10"/>
    <n v="10"/>
    <n v="24"/>
    <n v="0"/>
    <n v="8"/>
    <n v="0"/>
    <n v="6"/>
    <n v="10"/>
  </r>
  <r>
    <n v="383"/>
    <n v="4.13131"/>
    <x v="1"/>
    <x v="2"/>
    <x v="11"/>
    <n v="10"/>
    <n v="24"/>
    <n v="0"/>
    <n v="7"/>
    <n v="0"/>
    <n v="7"/>
    <n v="10"/>
  </r>
  <r>
    <n v="384"/>
    <n v="3.2891400000000002"/>
    <x v="1"/>
    <x v="2"/>
    <x v="12"/>
    <n v="10"/>
    <n v="24"/>
    <n v="0"/>
    <n v="6"/>
    <n v="0"/>
    <n v="8"/>
    <n v="1"/>
  </r>
  <r>
    <n v="385"/>
    <n v="3.3939400000000002"/>
    <x v="1"/>
    <x v="2"/>
    <x v="13"/>
    <n v="1"/>
    <n v="9"/>
    <n v="2"/>
    <n v="5"/>
    <n v="2"/>
    <n v="9"/>
    <n v="1"/>
  </r>
  <r>
    <n v="386"/>
    <n v="3.1149"/>
    <x v="1"/>
    <x v="2"/>
    <x v="14"/>
    <n v="1"/>
    <n v="9"/>
    <n v="2"/>
    <n v="4"/>
    <n v="2"/>
    <n v="10"/>
    <n v="1"/>
  </r>
  <r>
    <n v="387"/>
    <n v="2.5580799999999999"/>
    <x v="1"/>
    <x v="2"/>
    <x v="15"/>
    <n v="1"/>
    <n v="9"/>
    <n v="2"/>
    <n v="3"/>
    <n v="2"/>
    <n v="11"/>
    <n v="1"/>
  </r>
  <r>
    <n v="388"/>
    <n v="0"/>
    <x v="1"/>
    <x v="3"/>
    <x v="0"/>
    <n v="1"/>
    <n v="9"/>
    <n v="2"/>
    <n v="3"/>
    <n v="2"/>
    <n v="11"/>
    <n v="1"/>
  </r>
  <r>
    <n v="389"/>
    <n v="3.5113599999999998"/>
    <x v="1"/>
    <x v="3"/>
    <x v="1"/>
    <n v="5"/>
    <n v="12"/>
    <n v="3"/>
    <n v="7"/>
    <n v="2"/>
    <n v="7"/>
    <n v="1"/>
  </r>
  <r>
    <n v="390"/>
    <n v="2.6022699999999999"/>
    <x v="1"/>
    <x v="3"/>
    <x v="2"/>
    <n v="3"/>
    <n v="6"/>
    <n v="0"/>
    <n v="5"/>
    <n v="0"/>
    <n v="2"/>
    <n v="1"/>
  </r>
  <r>
    <n v="391"/>
    <n v="4.1704499999999998"/>
    <x v="1"/>
    <x v="3"/>
    <x v="3"/>
    <n v="3"/>
    <n v="6"/>
    <n v="1"/>
    <n v="6"/>
    <n v="0"/>
    <n v="3"/>
    <n v="1"/>
  </r>
  <r>
    <n v="392"/>
    <n v="2.5391400000000002"/>
    <x v="1"/>
    <x v="3"/>
    <x v="4"/>
    <n v="3"/>
    <n v="6"/>
    <n v="0"/>
    <n v="3"/>
    <n v="0"/>
    <n v="0"/>
    <n v="10"/>
  </r>
  <r>
    <n v="393"/>
    <n v="3.9179300000000001"/>
    <x v="1"/>
    <x v="3"/>
    <x v="5"/>
    <n v="5"/>
    <n v="12"/>
    <n v="3"/>
    <n v="1"/>
    <n v="2"/>
    <n v="1"/>
    <n v="10"/>
  </r>
  <r>
    <n v="394"/>
    <n v="8.1035400000000006"/>
    <x v="1"/>
    <x v="3"/>
    <x v="6"/>
    <n v="5"/>
    <n v="12"/>
    <n v="3"/>
    <n v="2"/>
    <n v="2"/>
    <n v="2"/>
    <n v="10"/>
  </r>
  <r>
    <n v="395"/>
    <n v="6.7108600000000003"/>
    <x v="1"/>
    <x v="3"/>
    <x v="7"/>
    <n v="2"/>
    <n v="8"/>
    <n v="2"/>
    <n v="0"/>
    <n v="1"/>
    <n v="3"/>
    <n v="10"/>
  </r>
  <r>
    <n v="396"/>
    <n v="10.333299999999999"/>
    <x v="1"/>
    <x v="3"/>
    <x v="8"/>
    <n v="2"/>
    <n v="8"/>
    <n v="2"/>
    <n v="1"/>
    <n v="1"/>
    <n v="4"/>
    <n v="10"/>
  </r>
  <r>
    <n v="397"/>
    <n v="8.7765199999999997"/>
    <x v="1"/>
    <x v="3"/>
    <x v="9"/>
    <n v="2"/>
    <n v="8"/>
    <n v="2"/>
    <n v="2"/>
    <n v="1"/>
    <n v="5"/>
    <n v="10"/>
  </r>
  <r>
    <n v="398"/>
    <n v="5.6628800000000004"/>
    <x v="1"/>
    <x v="3"/>
    <x v="10"/>
    <n v="3"/>
    <n v="6"/>
    <n v="0"/>
    <n v="0"/>
    <n v="0"/>
    <n v="9"/>
    <n v="10"/>
  </r>
  <r>
    <n v="399"/>
    <n v="2.47601"/>
    <x v="1"/>
    <x v="3"/>
    <x v="11"/>
    <n v="3"/>
    <n v="6"/>
    <n v="0"/>
    <n v="4"/>
    <n v="0"/>
    <n v="1"/>
    <n v="10"/>
  </r>
  <r>
    <n v="400"/>
    <n v="4.1174200000000001"/>
    <x v="1"/>
    <x v="3"/>
    <x v="12"/>
    <n v="3"/>
    <n v="6"/>
    <n v="0"/>
    <n v="6"/>
    <n v="0"/>
    <n v="8"/>
    <n v="10"/>
  </r>
  <r>
    <n v="401"/>
    <n v="2.8623699999999999"/>
    <x v="1"/>
    <x v="3"/>
    <x v="13"/>
    <n v="2"/>
    <n v="8"/>
    <n v="1"/>
    <n v="3"/>
    <n v="1"/>
    <n v="9"/>
    <n v="1"/>
  </r>
  <r>
    <n v="402"/>
    <n v="3.4697"/>
    <x v="1"/>
    <x v="3"/>
    <x v="14"/>
    <n v="2"/>
    <n v="8"/>
    <n v="1"/>
    <n v="4"/>
    <n v="1"/>
    <n v="10"/>
    <n v="1"/>
  </r>
  <r>
    <n v="403"/>
    <n v="2.9393899999999999"/>
    <x v="1"/>
    <x v="3"/>
    <x v="15"/>
    <n v="2"/>
    <n v="8"/>
    <n v="1"/>
    <n v="5"/>
    <n v="1"/>
    <n v="11"/>
    <n v="1"/>
  </r>
  <r>
    <n v="404"/>
    <n v="0"/>
    <x v="1"/>
    <x v="4"/>
    <x v="0"/>
    <n v="2"/>
    <n v="8"/>
    <n v="1"/>
    <n v="5"/>
    <n v="1"/>
    <n v="11"/>
    <n v="1"/>
  </r>
  <r>
    <n v="405"/>
    <n v="2.7272699999999999"/>
    <x v="1"/>
    <x v="4"/>
    <x v="1"/>
    <n v="3"/>
    <n v="6"/>
    <n v="1"/>
    <n v="8"/>
    <n v="0"/>
    <n v="5"/>
    <n v="1"/>
  </r>
  <r>
    <n v="406"/>
    <n v="3.0530300000000001"/>
    <x v="1"/>
    <x v="4"/>
    <x v="2"/>
    <n v="3"/>
    <n v="6"/>
    <n v="0"/>
    <n v="8"/>
    <n v="0"/>
    <n v="6"/>
    <n v="1"/>
  </r>
  <r>
    <n v="407"/>
    <n v="4.0997500000000002"/>
    <x v="1"/>
    <x v="4"/>
    <x v="3"/>
    <n v="3"/>
    <n v="6"/>
    <n v="0"/>
    <n v="7"/>
    <n v="0"/>
    <n v="7"/>
    <n v="10"/>
  </r>
  <r>
    <n v="408"/>
    <n v="4.1212099999999996"/>
    <x v="1"/>
    <x v="4"/>
    <x v="4"/>
    <n v="8"/>
    <n v="1"/>
    <n v="0"/>
    <n v="3"/>
    <n v="0"/>
    <n v="0"/>
    <n v="10"/>
  </r>
  <r>
    <n v="409"/>
    <n v="5.8282800000000003"/>
    <x v="1"/>
    <x v="4"/>
    <x v="5"/>
    <n v="7"/>
    <n v="5"/>
    <n v="0"/>
    <n v="3"/>
    <n v="0"/>
    <n v="0"/>
    <n v="10"/>
  </r>
  <r>
    <n v="410"/>
    <n v="9.1742399999999993"/>
    <x v="1"/>
    <x v="4"/>
    <x v="6"/>
    <n v="8"/>
    <n v="1"/>
    <n v="0"/>
    <n v="5"/>
    <n v="0"/>
    <n v="2"/>
    <n v="10"/>
  </r>
  <r>
    <n v="411"/>
    <n v="8.2739899999999995"/>
    <x v="1"/>
    <x v="4"/>
    <x v="7"/>
    <n v="2"/>
    <n v="8"/>
    <n v="3"/>
    <n v="3"/>
    <n v="2"/>
    <n v="3"/>
    <n v="10"/>
  </r>
  <r>
    <n v="412"/>
    <n v="10.2689"/>
    <x v="1"/>
    <x v="4"/>
    <x v="8"/>
    <n v="2"/>
    <n v="8"/>
    <n v="3"/>
    <n v="4"/>
    <n v="2"/>
    <n v="4"/>
    <n v="10"/>
  </r>
  <r>
    <n v="413"/>
    <n v="8.4002499999999998"/>
    <x v="1"/>
    <x v="4"/>
    <x v="9"/>
    <n v="2"/>
    <n v="8"/>
    <n v="3"/>
    <n v="5"/>
    <n v="2"/>
    <n v="5"/>
    <n v="10"/>
  </r>
  <r>
    <n v="414"/>
    <n v="4.9002499999999998"/>
    <x v="1"/>
    <x v="4"/>
    <x v="10"/>
    <n v="8"/>
    <n v="1"/>
    <n v="0"/>
    <n v="8"/>
    <n v="0"/>
    <n v="6"/>
    <n v="10"/>
  </r>
  <r>
    <n v="415"/>
    <n v="4.5833300000000001"/>
    <x v="1"/>
    <x v="4"/>
    <x v="11"/>
    <n v="8"/>
    <n v="1"/>
    <n v="0"/>
    <n v="7"/>
    <n v="0"/>
    <n v="7"/>
    <n v="10"/>
  </r>
  <r>
    <n v="416"/>
    <n v="3.7449499999999998"/>
    <x v="1"/>
    <x v="4"/>
    <x v="12"/>
    <n v="8"/>
    <n v="1"/>
    <n v="0"/>
    <n v="6"/>
    <n v="0"/>
    <n v="8"/>
    <n v="10"/>
  </r>
  <r>
    <n v="417"/>
    <n v="2.0934300000000001"/>
    <x v="1"/>
    <x v="4"/>
    <x v="13"/>
    <n v="2"/>
    <n v="8"/>
    <n v="2"/>
    <n v="5"/>
    <n v="2"/>
    <n v="9"/>
    <n v="1"/>
  </r>
  <r>
    <n v="418"/>
    <n v="0"/>
    <x v="1"/>
    <x v="4"/>
    <x v="14"/>
    <n v="2"/>
    <n v="8"/>
    <n v="2"/>
    <n v="5"/>
    <n v="2"/>
    <n v="9"/>
    <n v="1"/>
  </r>
  <r>
    <n v="419"/>
    <n v="0"/>
    <x v="1"/>
    <x v="4"/>
    <x v="15"/>
    <n v="2"/>
    <n v="8"/>
    <n v="2"/>
    <n v="5"/>
    <n v="2"/>
    <n v="9"/>
    <n v="1"/>
  </r>
  <r>
    <n v="420"/>
    <n v="0"/>
    <x v="1"/>
    <x v="5"/>
    <x v="0"/>
    <n v="2"/>
    <n v="8"/>
    <n v="2"/>
    <n v="5"/>
    <n v="2"/>
    <n v="9"/>
    <n v="1"/>
  </r>
  <r>
    <n v="421"/>
    <n v="3.0681799999999999"/>
    <x v="1"/>
    <x v="5"/>
    <x v="1"/>
    <n v="10"/>
    <n v="24"/>
    <n v="2"/>
    <n v="7"/>
    <n v="1"/>
    <n v="1"/>
    <n v="1"/>
  </r>
  <r>
    <n v="422"/>
    <n v="3.6767699999999999"/>
    <x v="1"/>
    <x v="5"/>
    <x v="2"/>
    <n v="4"/>
    <n v="11"/>
    <n v="3"/>
    <n v="2"/>
    <n v="2"/>
    <n v="2"/>
    <n v="1"/>
  </r>
  <r>
    <n v="423"/>
    <n v="3.2474699999999999"/>
    <x v="1"/>
    <x v="5"/>
    <x v="3"/>
    <n v="4"/>
    <n v="11"/>
    <n v="3"/>
    <n v="3"/>
    <n v="2"/>
    <n v="3"/>
    <n v="1"/>
  </r>
  <r>
    <n v="424"/>
    <n v="4.2298"/>
    <x v="1"/>
    <x v="5"/>
    <x v="4"/>
    <n v="10"/>
    <n v="24"/>
    <n v="3"/>
    <n v="0"/>
    <n v="2"/>
    <n v="0"/>
    <n v="10"/>
  </r>
  <r>
    <n v="425"/>
    <n v="6.0037900000000004"/>
    <x v="1"/>
    <x v="5"/>
    <x v="5"/>
    <n v="10"/>
    <n v="24"/>
    <n v="3"/>
    <n v="1"/>
    <n v="2"/>
    <n v="1"/>
    <n v="10"/>
  </r>
  <r>
    <n v="426"/>
    <n v="7.4596"/>
    <x v="1"/>
    <x v="5"/>
    <x v="6"/>
    <n v="10"/>
    <n v="24"/>
    <n v="3"/>
    <n v="2"/>
    <n v="2"/>
    <n v="2"/>
    <n v="10"/>
  </r>
  <r>
    <n v="427"/>
    <n v="8.5732300000000006"/>
    <x v="1"/>
    <x v="5"/>
    <x v="7"/>
    <n v="3"/>
    <n v="6"/>
    <n v="2"/>
    <n v="0"/>
    <n v="1"/>
    <n v="3"/>
    <n v="10"/>
  </r>
  <r>
    <n v="428"/>
    <n v="9.3547999999999991"/>
    <x v="1"/>
    <x v="5"/>
    <x v="8"/>
    <n v="3"/>
    <n v="6"/>
    <n v="2"/>
    <n v="1"/>
    <n v="1"/>
    <n v="4"/>
    <n v="10"/>
  </r>
  <r>
    <n v="429"/>
    <n v="6.0618699999999999"/>
    <x v="1"/>
    <x v="5"/>
    <x v="9"/>
    <n v="3"/>
    <n v="6"/>
    <n v="2"/>
    <n v="2"/>
    <n v="1"/>
    <n v="5"/>
    <n v="10"/>
  </r>
  <r>
    <n v="430"/>
    <n v="6.0328299999999997"/>
    <x v="1"/>
    <x v="5"/>
    <x v="10"/>
    <n v="10"/>
    <n v="24"/>
    <n v="3"/>
    <n v="6"/>
    <n v="2"/>
    <n v="6"/>
    <n v="10"/>
  </r>
  <r>
    <n v="431"/>
    <n v="4.7878800000000004"/>
    <x v="1"/>
    <x v="5"/>
    <x v="11"/>
    <n v="10"/>
    <n v="24"/>
    <n v="3"/>
    <n v="7"/>
    <n v="2"/>
    <n v="7"/>
    <n v="10"/>
  </r>
  <r>
    <n v="432"/>
    <n v="3.3080799999999999"/>
    <x v="1"/>
    <x v="5"/>
    <x v="12"/>
    <n v="10"/>
    <n v="24"/>
    <n v="3"/>
    <n v="8"/>
    <n v="2"/>
    <n v="8"/>
    <n v="10"/>
  </r>
  <r>
    <n v="433"/>
    <n v="2.6300500000000002"/>
    <x v="1"/>
    <x v="5"/>
    <x v="13"/>
    <n v="3"/>
    <n v="6"/>
    <n v="1"/>
    <n v="3"/>
    <n v="1"/>
    <n v="9"/>
    <n v="1"/>
  </r>
  <r>
    <n v="434"/>
    <n v="3.3383799999999999"/>
    <x v="1"/>
    <x v="5"/>
    <x v="14"/>
    <n v="3"/>
    <n v="6"/>
    <n v="1"/>
    <n v="4"/>
    <n v="1"/>
    <n v="10"/>
    <n v="1"/>
  </r>
  <r>
    <n v="435"/>
    <n v="3.1805599999999998"/>
    <x v="1"/>
    <x v="5"/>
    <x v="15"/>
    <n v="3"/>
    <n v="6"/>
    <n v="1"/>
    <n v="5"/>
    <n v="1"/>
    <n v="11"/>
    <n v="1"/>
  </r>
  <r>
    <n v="436"/>
    <n v="2.8964599999999998"/>
    <x v="1"/>
    <x v="6"/>
    <x v="0"/>
    <n v="10"/>
    <n v="24"/>
    <n v="2"/>
    <n v="1"/>
    <n v="1"/>
    <n v="4"/>
    <n v="1"/>
  </r>
  <r>
    <n v="437"/>
    <n v="2.4457100000000001"/>
    <x v="1"/>
    <x v="6"/>
    <x v="1"/>
    <n v="10"/>
    <n v="24"/>
    <n v="2"/>
    <n v="2"/>
    <n v="1"/>
    <n v="5"/>
    <n v="1"/>
  </r>
  <r>
    <n v="438"/>
    <n v="3.8118699999999999"/>
    <x v="1"/>
    <x v="6"/>
    <x v="2"/>
    <n v="4"/>
    <n v="11"/>
    <n v="3"/>
    <n v="6"/>
    <n v="2"/>
    <n v="6"/>
    <n v="1"/>
  </r>
  <r>
    <n v="439"/>
    <n v="3.5795499999999998"/>
    <x v="1"/>
    <x v="6"/>
    <x v="3"/>
    <n v="4"/>
    <n v="11"/>
    <n v="3"/>
    <n v="7"/>
    <n v="2"/>
    <n v="7"/>
    <n v="1"/>
  </r>
  <r>
    <n v="440"/>
    <n v="4.625"/>
    <x v="1"/>
    <x v="6"/>
    <x v="4"/>
    <n v="11"/>
    <n v="7"/>
    <n v="0"/>
    <n v="3"/>
    <n v="0"/>
    <n v="0"/>
    <n v="10"/>
  </r>
  <r>
    <n v="441"/>
    <n v="5.6275300000000001"/>
    <x v="1"/>
    <x v="6"/>
    <x v="5"/>
    <n v="11"/>
    <n v="7"/>
    <n v="0"/>
    <n v="4"/>
    <n v="0"/>
    <n v="1"/>
    <n v="10"/>
  </r>
  <r>
    <n v="442"/>
    <n v="7.21591"/>
    <x v="1"/>
    <x v="6"/>
    <x v="6"/>
    <n v="11"/>
    <n v="7"/>
    <n v="0"/>
    <n v="5"/>
    <n v="0"/>
    <n v="2"/>
    <n v="10"/>
  </r>
  <r>
    <n v="443"/>
    <n v="7.1780299999999997"/>
    <x v="1"/>
    <x v="6"/>
    <x v="7"/>
    <n v="3"/>
    <n v="6"/>
    <n v="3"/>
    <n v="3"/>
    <n v="2"/>
    <n v="3"/>
    <n v="10"/>
  </r>
  <r>
    <n v="444"/>
    <n v="7.4558099999999996"/>
    <x v="1"/>
    <x v="6"/>
    <x v="8"/>
    <n v="3"/>
    <n v="6"/>
    <n v="3"/>
    <n v="4"/>
    <n v="2"/>
    <n v="4"/>
    <n v="10"/>
  </r>
  <r>
    <n v="445"/>
    <n v="5.8383799999999999"/>
    <x v="1"/>
    <x v="6"/>
    <x v="9"/>
    <n v="3"/>
    <n v="6"/>
    <n v="3"/>
    <n v="5"/>
    <n v="2"/>
    <n v="5"/>
    <n v="10"/>
  </r>
  <r>
    <n v="446"/>
    <n v="5.38889"/>
    <x v="1"/>
    <x v="6"/>
    <x v="10"/>
    <n v="11"/>
    <n v="7"/>
    <n v="0"/>
    <n v="8"/>
    <n v="0"/>
    <n v="6"/>
    <n v="10"/>
  </r>
  <r>
    <n v="447"/>
    <n v="3.6123699999999999"/>
    <x v="1"/>
    <x v="6"/>
    <x v="11"/>
    <n v="11"/>
    <n v="7"/>
    <n v="0"/>
    <n v="7"/>
    <n v="0"/>
    <n v="7"/>
    <n v="10"/>
  </r>
  <r>
    <n v="448"/>
    <n v="3.4798"/>
    <x v="1"/>
    <x v="6"/>
    <x v="12"/>
    <n v="11"/>
    <n v="7"/>
    <n v="0"/>
    <n v="6"/>
    <n v="0"/>
    <n v="8"/>
    <n v="1"/>
  </r>
  <r>
    <n v="449"/>
    <n v="2.76641"/>
    <x v="1"/>
    <x v="6"/>
    <x v="13"/>
    <n v="3"/>
    <n v="6"/>
    <n v="2"/>
    <n v="5"/>
    <n v="2"/>
    <n v="9"/>
    <n v="1"/>
  </r>
  <r>
    <n v="450"/>
    <n v="2.9709599999999998"/>
    <x v="1"/>
    <x v="6"/>
    <x v="14"/>
    <n v="3"/>
    <n v="6"/>
    <n v="2"/>
    <n v="4"/>
    <n v="2"/>
    <n v="10"/>
    <n v="1"/>
  </r>
  <r>
    <n v="451"/>
    <n v="0"/>
    <x v="1"/>
    <x v="6"/>
    <x v="15"/>
    <n v="3"/>
    <n v="6"/>
    <n v="2"/>
    <n v="4"/>
    <n v="2"/>
    <n v="10"/>
    <n v="1"/>
  </r>
  <r>
    <n v="452"/>
    <n v="0"/>
    <x v="1"/>
    <x v="7"/>
    <x v="0"/>
    <n v="3"/>
    <n v="6"/>
    <n v="2"/>
    <n v="4"/>
    <n v="2"/>
    <n v="10"/>
    <n v="1"/>
  </r>
  <r>
    <n v="453"/>
    <n v="2.1237400000000002"/>
    <x v="1"/>
    <x v="7"/>
    <x v="1"/>
    <n v="10"/>
    <n v="24"/>
    <n v="1"/>
    <n v="3"/>
    <n v="1"/>
    <n v="9"/>
    <n v="1"/>
  </r>
  <r>
    <n v="454"/>
    <n v="2.0984799999999999"/>
    <x v="1"/>
    <x v="7"/>
    <x v="2"/>
    <n v="4"/>
    <n v="11"/>
    <n v="2"/>
    <n v="4"/>
    <n v="2"/>
    <n v="10"/>
    <n v="1"/>
  </r>
  <r>
    <n v="455"/>
    <n v="3.1856100000000001"/>
    <x v="1"/>
    <x v="7"/>
    <x v="3"/>
    <n v="4"/>
    <n v="11"/>
    <n v="2"/>
    <n v="3"/>
    <n v="2"/>
    <n v="11"/>
    <n v="1"/>
  </r>
  <r>
    <n v="456"/>
    <n v="2.4785400000000002"/>
    <x v="1"/>
    <x v="7"/>
    <x v="4"/>
    <n v="4"/>
    <n v="11"/>
    <n v="2"/>
    <n v="6"/>
    <n v="1"/>
    <n v="0"/>
    <n v="1"/>
  </r>
  <r>
    <n v="457"/>
    <n v="1.9419200000000001"/>
    <x v="1"/>
    <x v="7"/>
    <x v="5"/>
    <n v="4"/>
    <n v="11"/>
    <n v="2"/>
    <n v="7"/>
    <n v="1"/>
    <n v="1"/>
    <n v="10"/>
  </r>
  <r>
    <n v="458"/>
    <n v="5.2714600000000003"/>
    <x v="1"/>
    <x v="7"/>
    <x v="6"/>
    <n v="4"/>
    <n v="11"/>
    <n v="2"/>
    <n v="8"/>
    <n v="1"/>
    <n v="2"/>
    <n v="10"/>
  </r>
  <r>
    <n v="459"/>
    <n v="6.6830800000000004"/>
    <x v="1"/>
    <x v="7"/>
    <x v="7"/>
    <n v="4"/>
    <n v="11"/>
    <n v="1"/>
    <n v="6"/>
    <n v="0"/>
    <n v="3"/>
    <n v="10"/>
  </r>
  <r>
    <n v="460"/>
    <n v="6.7689399999999997"/>
    <x v="1"/>
    <x v="7"/>
    <x v="8"/>
    <n v="4"/>
    <n v="11"/>
    <n v="1"/>
    <n v="7"/>
    <n v="0"/>
    <n v="4"/>
    <n v="10"/>
  </r>
  <r>
    <n v="461"/>
    <n v="5.3156600000000003"/>
    <x v="1"/>
    <x v="7"/>
    <x v="9"/>
    <n v="4"/>
    <n v="11"/>
    <n v="1"/>
    <n v="8"/>
    <n v="0"/>
    <n v="5"/>
    <n v="10"/>
  </r>
  <r>
    <n v="462"/>
    <n v="4.6426800000000004"/>
    <x v="1"/>
    <x v="7"/>
    <x v="10"/>
    <n v="4"/>
    <n v="11"/>
    <n v="1"/>
    <n v="2"/>
    <n v="1"/>
    <n v="6"/>
    <n v="10"/>
  </r>
  <r>
    <n v="463"/>
    <n v="4.0315700000000003"/>
    <x v="1"/>
    <x v="7"/>
    <x v="11"/>
    <n v="4"/>
    <n v="11"/>
    <n v="1"/>
    <n v="1"/>
    <n v="1"/>
    <n v="7"/>
    <n v="10"/>
  </r>
  <r>
    <n v="464"/>
    <n v="2.85101"/>
    <x v="1"/>
    <x v="7"/>
    <x v="12"/>
    <n v="4"/>
    <n v="11"/>
    <n v="1"/>
    <n v="0"/>
    <n v="1"/>
    <n v="8"/>
    <n v="1"/>
  </r>
  <r>
    <n v="465"/>
    <n v="2.8194400000000002"/>
    <x v="1"/>
    <x v="7"/>
    <x v="13"/>
    <n v="4"/>
    <n v="11"/>
    <n v="0"/>
    <n v="0"/>
    <n v="0"/>
    <n v="9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8">
  <r>
    <n v="196"/>
    <n v="0"/>
    <x v="0"/>
    <x v="0"/>
    <x v="0"/>
    <n v="3"/>
    <n v="14"/>
    <n v="1"/>
    <n v="5"/>
    <n v="1"/>
    <n v="11"/>
    <n v="1"/>
  </r>
  <r>
    <n v="197"/>
    <n v="2.20581"/>
    <x v="0"/>
    <x v="0"/>
    <x v="1"/>
    <n v="11"/>
    <n v="7"/>
    <n v="3"/>
    <n v="1"/>
    <n v="2"/>
    <n v="1"/>
    <n v="1"/>
  </r>
  <r>
    <n v="198"/>
    <n v="2.2828300000000001"/>
    <x v="0"/>
    <x v="0"/>
    <x v="2"/>
    <n v="6"/>
    <n v="4"/>
    <n v="3"/>
    <n v="2"/>
    <n v="2"/>
    <n v="2"/>
    <n v="1"/>
  </r>
  <r>
    <n v="199"/>
    <n v="2.4810599999999998"/>
    <x v="0"/>
    <x v="0"/>
    <x v="3"/>
    <n v="6"/>
    <n v="4"/>
    <n v="3"/>
    <n v="3"/>
    <n v="2"/>
    <n v="3"/>
    <n v="1"/>
  </r>
  <r>
    <n v="200"/>
    <n v="2.8522699999999999"/>
    <x v="0"/>
    <x v="0"/>
    <x v="4"/>
    <n v="11"/>
    <n v="7"/>
    <n v="2"/>
    <n v="6"/>
    <n v="1"/>
    <n v="0"/>
    <n v="1"/>
  </r>
  <r>
    <n v="201"/>
    <n v="3.87879"/>
    <x v="0"/>
    <x v="0"/>
    <x v="5"/>
    <n v="11"/>
    <n v="7"/>
    <n v="2"/>
    <n v="7"/>
    <n v="1"/>
    <n v="1"/>
    <n v="10"/>
  </r>
  <r>
    <n v="202"/>
    <n v="3.8952"/>
    <x v="0"/>
    <x v="0"/>
    <x v="6"/>
    <n v="11"/>
    <n v="7"/>
    <n v="2"/>
    <n v="8"/>
    <n v="1"/>
    <n v="2"/>
    <n v="10"/>
  </r>
  <r>
    <n v="203"/>
    <n v="4.7588400000000002"/>
    <x v="0"/>
    <x v="0"/>
    <x v="7"/>
    <n v="5"/>
    <n v="12"/>
    <n v="1"/>
    <n v="6"/>
    <n v="0"/>
    <n v="3"/>
    <n v="10"/>
  </r>
  <r>
    <n v="204"/>
    <n v="4.2209599999999998"/>
    <x v="0"/>
    <x v="0"/>
    <x v="8"/>
    <n v="5"/>
    <n v="12"/>
    <n v="1"/>
    <n v="7"/>
    <n v="0"/>
    <n v="4"/>
    <n v="10"/>
  </r>
  <r>
    <n v="205"/>
    <n v="4.1919199999999996"/>
    <x v="0"/>
    <x v="0"/>
    <x v="9"/>
    <n v="5"/>
    <n v="12"/>
    <n v="1"/>
    <n v="8"/>
    <n v="0"/>
    <n v="5"/>
    <n v="10"/>
  </r>
  <r>
    <n v="206"/>
    <n v="3.5517699999999999"/>
    <x v="0"/>
    <x v="0"/>
    <x v="10"/>
    <n v="11"/>
    <n v="7"/>
    <n v="1"/>
    <n v="2"/>
    <n v="1"/>
    <n v="6"/>
    <n v="10"/>
  </r>
  <r>
    <n v="207"/>
    <n v="2.86869"/>
    <x v="0"/>
    <x v="0"/>
    <x v="11"/>
    <n v="11"/>
    <n v="7"/>
    <n v="1"/>
    <n v="1"/>
    <n v="1"/>
    <n v="7"/>
    <n v="1"/>
  </r>
  <r>
    <n v="208"/>
    <n v="2.2373699999999999"/>
    <x v="0"/>
    <x v="0"/>
    <x v="12"/>
    <n v="11"/>
    <n v="7"/>
    <n v="1"/>
    <n v="0"/>
    <n v="1"/>
    <n v="8"/>
    <n v="1"/>
  </r>
  <r>
    <n v="209"/>
    <n v="2.45581"/>
    <x v="0"/>
    <x v="0"/>
    <x v="13"/>
    <n v="5"/>
    <n v="12"/>
    <n v="0"/>
    <n v="0"/>
    <n v="0"/>
    <n v="9"/>
    <n v="1"/>
  </r>
  <r>
    <n v="210"/>
    <n v="2.0479799999999999"/>
    <x v="0"/>
    <x v="0"/>
    <x v="14"/>
    <n v="5"/>
    <n v="12"/>
    <n v="0"/>
    <n v="1"/>
    <n v="0"/>
    <n v="10"/>
    <n v="1"/>
  </r>
  <r>
    <n v="211"/>
    <n v="0"/>
    <x v="0"/>
    <x v="0"/>
    <x v="15"/>
    <n v="5"/>
    <n v="12"/>
    <n v="0"/>
    <n v="1"/>
    <n v="0"/>
    <n v="10"/>
    <n v="1"/>
  </r>
  <r>
    <n v="212"/>
    <n v="0"/>
    <x v="0"/>
    <x v="1"/>
    <x v="0"/>
    <n v="5"/>
    <n v="12"/>
    <n v="0"/>
    <n v="1"/>
    <n v="0"/>
    <n v="10"/>
    <n v="1"/>
  </r>
  <r>
    <n v="213"/>
    <n v="2.625"/>
    <x v="0"/>
    <x v="1"/>
    <x v="1"/>
    <n v="11"/>
    <n v="7"/>
    <n v="3"/>
    <n v="5"/>
    <n v="2"/>
    <n v="5"/>
    <n v="1"/>
  </r>
  <r>
    <n v="214"/>
    <n v="3.39899"/>
    <x v="0"/>
    <x v="1"/>
    <x v="2"/>
    <n v="6"/>
    <n v="4"/>
    <n v="3"/>
    <n v="6"/>
    <n v="2"/>
    <n v="6"/>
    <n v="1"/>
  </r>
  <r>
    <n v="215"/>
    <n v="2.7032799999999999"/>
    <x v="0"/>
    <x v="1"/>
    <x v="3"/>
    <n v="6"/>
    <n v="4"/>
    <n v="3"/>
    <n v="7"/>
    <n v="2"/>
    <n v="7"/>
    <n v="1"/>
  </r>
  <r>
    <n v="216"/>
    <n v="4.0315700000000003"/>
    <x v="0"/>
    <x v="1"/>
    <x v="4"/>
    <n v="12"/>
    <n v="2"/>
    <n v="0"/>
    <n v="3"/>
    <n v="0"/>
    <n v="0"/>
    <n v="1"/>
  </r>
  <r>
    <n v="217"/>
    <n v="4.1856099999999996"/>
    <x v="0"/>
    <x v="1"/>
    <x v="5"/>
    <n v="12"/>
    <n v="2"/>
    <n v="0"/>
    <n v="4"/>
    <n v="0"/>
    <n v="1"/>
    <n v="10"/>
  </r>
  <r>
    <n v="218"/>
    <n v="5.3762600000000003"/>
    <x v="0"/>
    <x v="1"/>
    <x v="6"/>
    <n v="12"/>
    <n v="2"/>
    <n v="0"/>
    <n v="5"/>
    <n v="0"/>
    <n v="2"/>
    <n v="10"/>
  </r>
  <r>
    <n v="219"/>
    <n v="4.6540400000000002"/>
    <x v="0"/>
    <x v="1"/>
    <x v="7"/>
    <n v="5"/>
    <n v="12"/>
    <n v="2"/>
    <n v="0"/>
    <n v="1"/>
    <n v="3"/>
    <n v="10"/>
  </r>
  <r>
    <n v="220"/>
    <n v="6.1944400000000002"/>
    <x v="0"/>
    <x v="1"/>
    <x v="8"/>
    <n v="5"/>
    <n v="12"/>
    <n v="2"/>
    <n v="1"/>
    <n v="1"/>
    <n v="4"/>
    <n v="10"/>
  </r>
  <r>
    <n v="221"/>
    <n v="5.8522699999999999"/>
    <x v="0"/>
    <x v="1"/>
    <x v="9"/>
    <n v="5"/>
    <n v="12"/>
    <n v="2"/>
    <n v="2"/>
    <n v="1"/>
    <n v="5"/>
    <n v="10"/>
  </r>
  <r>
    <n v="222"/>
    <n v="5.0164099999999996"/>
    <x v="0"/>
    <x v="1"/>
    <x v="10"/>
    <n v="12"/>
    <n v="2"/>
    <n v="0"/>
    <n v="8"/>
    <n v="0"/>
    <n v="6"/>
    <n v="10"/>
  </r>
  <r>
    <n v="223"/>
    <n v="3.4886400000000002"/>
    <x v="0"/>
    <x v="1"/>
    <x v="11"/>
    <n v="12"/>
    <n v="2"/>
    <n v="0"/>
    <n v="7"/>
    <n v="0"/>
    <n v="7"/>
    <n v="10"/>
  </r>
  <r>
    <n v="224"/>
    <n v="2.6136400000000002"/>
    <x v="0"/>
    <x v="1"/>
    <x v="12"/>
    <n v="12"/>
    <n v="2"/>
    <n v="0"/>
    <n v="6"/>
    <n v="0"/>
    <n v="8"/>
    <n v="1"/>
  </r>
  <r>
    <n v="225"/>
    <n v="2.6957100000000001"/>
    <x v="0"/>
    <x v="1"/>
    <x v="13"/>
    <n v="5"/>
    <n v="12"/>
    <n v="1"/>
    <n v="3"/>
    <n v="1"/>
    <n v="9"/>
    <n v="1"/>
  </r>
  <r>
    <n v="226"/>
    <n v="2.7032799999999999"/>
    <x v="0"/>
    <x v="1"/>
    <x v="14"/>
    <n v="5"/>
    <n v="12"/>
    <n v="1"/>
    <n v="4"/>
    <n v="1"/>
    <n v="10"/>
    <n v="1"/>
  </r>
  <r>
    <n v="227"/>
    <n v="2.4078300000000001"/>
    <x v="0"/>
    <x v="1"/>
    <x v="15"/>
    <n v="5"/>
    <n v="12"/>
    <n v="1"/>
    <n v="5"/>
    <n v="1"/>
    <n v="11"/>
    <n v="1"/>
  </r>
  <r>
    <n v="228"/>
    <n v="0"/>
    <x v="0"/>
    <x v="2"/>
    <x v="0"/>
    <n v="5"/>
    <n v="12"/>
    <n v="1"/>
    <n v="5"/>
    <n v="1"/>
    <n v="11"/>
    <n v="1"/>
  </r>
  <r>
    <n v="229"/>
    <n v="2.98611"/>
    <x v="0"/>
    <x v="2"/>
    <x v="1"/>
    <n v="11"/>
    <n v="7"/>
    <n v="2"/>
    <n v="5"/>
    <n v="2"/>
    <n v="9"/>
    <n v="1"/>
  </r>
  <r>
    <n v="230"/>
    <n v="2.86869"/>
    <x v="0"/>
    <x v="2"/>
    <x v="2"/>
    <n v="6"/>
    <n v="4"/>
    <n v="2"/>
    <n v="4"/>
    <n v="2"/>
    <n v="10"/>
    <n v="1"/>
  </r>
  <r>
    <n v="231"/>
    <n v="3.4457100000000001"/>
    <x v="0"/>
    <x v="2"/>
    <x v="3"/>
    <n v="6"/>
    <n v="4"/>
    <n v="2"/>
    <n v="3"/>
    <n v="2"/>
    <n v="11"/>
    <n v="1"/>
  </r>
  <r>
    <n v="232"/>
    <n v="4.2904"/>
    <x v="0"/>
    <x v="2"/>
    <x v="4"/>
    <n v="10"/>
    <n v="24"/>
    <n v="1"/>
    <n v="5"/>
    <n v="1"/>
    <n v="11"/>
    <n v="10"/>
  </r>
  <r>
    <n v="233"/>
    <n v="5.1755100000000001"/>
    <x v="0"/>
    <x v="2"/>
    <x v="5"/>
    <n v="11"/>
    <n v="7"/>
    <n v="2"/>
    <n v="0"/>
    <n v="1"/>
    <n v="3"/>
    <n v="10"/>
  </r>
  <r>
    <n v="234"/>
    <n v="5.6489900000000004"/>
    <x v="0"/>
    <x v="2"/>
    <x v="6"/>
    <n v="11"/>
    <n v="7"/>
    <n v="2"/>
    <n v="2"/>
    <n v="1"/>
    <n v="5"/>
    <n v="10"/>
  </r>
  <r>
    <n v="235"/>
    <n v="7.7096"/>
    <x v="0"/>
    <x v="2"/>
    <x v="7"/>
    <n v="5"/>
    <n v="12"/>
    <n v="3"/>
    <n v="3"/>
    <n v="2"/>
    <n v="3"/>
    <n v="10"/>
  </r>
  <r>
    <n v="236"/>
    <n v="6.9482299999999997"/>
    <x v="0"/>
    <x v="2"/>
    <x v="8"/>
    <n v="5"/>
    <n v="12"/>
    <n v="3"/>
    <n v="4"/>
    <n v="2"/>
    <n v="4"/>
    <n v="10"/>
  </r>
  <r>
    <n v="237"/>
    <n v="6.0429300000000001"/>
    <x v="0"/>
    <x v="2"/>
    <x v="9"/>
    <n v="5"/>
    <n v="12"/>
    <n v="3"/>
    <n v="5"/>
    <n v="2"/>
    <n v="5"/>
    <n v="10"/>
  </r>
  <r>
    <n v="238"/>
    <n v="4.3876299999999997"/>
    <x v="0"/>
    <x v="2"/>
    <x v="10"/>
    <n v="10"/>
    <n v="24"/>
    <n v="1"/>
    <n v="2"/>
    <n v="1"/>
    <n v="6"/>
    <n v="10"/>
  </r>
  <r>
    <n v="239"/>
    <n v="4.2007599999999998"/>
    <x v="0"/>
    <x v="2"/>
    <x v="11"/>
    <n v="10"/>
    <n v="24"/>
    <n v="1"/>
    <n v="1"/>
    <n v="1"/>
    <n v="7"/>
    <n v="10"/>
  </r>
  <r>
    <n v="240"/>
    <n v="2.7045499999999998"/>
    <x v="0"/>
    <x v="2"/>
    <x v="12"/>
    <n v="10"/>
    <n v="24"/>
    <n v="1"/>
    <n v="4"/>
    <n v="1"/>
    <n v="10"/>
    <n v="1"/>
  </r>
  <r>
    <n v="241"/>
    <n v="3.1881300000000001"/>
    <x v="0"/>
    <x v="2"/>
    <x v="13"/>
    <n v="5"/>
    <n v="12"/>
    <n v="2"/>
    <n v="5"/>
    <n v="2"/>
    <n v="9"/>
    <n v="1"/>
  </r>
  <r>
    <n v="242"/>
    <n v="2.7853500000000002"/>
    <x v="0"/>
    <x v="2"/>
    <x v="14"/>
    <n v="5"/>
    <n v="12"/>
    <n v="2"/>
    <n v="4"/>
    <n v="2"/>
    <n v="10"/>
    <n v="1"/>
  </r>
  <r>
    <n v="243"/>
    <n v="0"/>
    <x v="0"/>
    <x v="2"/>
    <x v="15"/>
    <n v="5"/>
    <n v="12"/>
    <n v="2"/>
    <n v="4"/>
    <n v="2"/>
    <n v="10"/>
    <n v="1"/>
  </r>
  <r>
    <n v="244"/>
    <n v="0"/>
    <x v="0"/>
    <x v="3"/>
    <x v="0"/>
    <n v="5"/>
    <n v="12"/>
    <n v="2"/>
    <n v="4"/>
    <n v="2"/>
    <n v="10"/>
    <n v="1"/>
  </r>
  <r>
    <n v="245"/>
    <n v="3.3320699999999999"/>
    <x v="0"/>
    <x v="3"/>
    <x v="1"/>
    <n v="10"/>
    <n v="24"/>
    <n v="1"/>
    <n v="6"/>
    <n v="0"/>
    <n v="3"/>
    <n v="1"/>
  </r>
  <r>
    <n v="246"/>
    <n v="3.3068200000000001"/>
    <x v="0"/>
    <x v="3"/>
    <x v="2"/>
    <n v="7"/>
    <n v="5"/>
    <n v="0"/>
    <n v="5"/>
    <n v="0"/>
    <n v="2"/>
    <n v="1"/>
  </r>
  <r>
    <n v="247"/>
    <n v="3.73611"/>
    <x v="0"/>
    <x v="3"/>
    <x v="3"/>
    <n v="7"/>
    <n v="5"/>
    <n v="1"/>
    <n v="6"/>
    <n v="0"/>
    <n v="3"/>
    <n v="1"/>
  </r>
  <r>
    <n v="248"/>
    <n v="4.3131300000000001"/>
    <x v="0"/>
    <x v="3"/>
    <x v="4"/>
    <n v="11"/>
    <n v="7"/>
    <n v="2"/>
    <n v="3"/>
    <n v="2"/>
    <n v="11"/>
    <n v="10"/>
  </r>
  <r>
    <n v="249"/>
    <n v="5.5416699999999999"/>
    <x v="0"/>
    <x v="3"/>
    <x v="5"/>
    <n v="11"/>
    <n v="7"/>
    <n v="3"/>
    <n v="3"/>
    <n v="2"/>
    <n v="3"/>
    <n v="10"/>
  </r>
  <r>
    <n v="250"/>
    <n v="7.99369"/>
    <x v="0"/>
    <x v="3"/>
    <x v="6"/>
    <n v="11"/>
    <n v="7"/>
    <n v="3"/>
    <n v="2"/>
    <n v="2"/>
    <n v="2"/>
    <n v="10"/>
  </r>
  <r>
    <n v="251"/>
    <n v="8.8472200000000001"/>
    <x v="0"/>
    <x v="3"/>
    <x v="7"/>
    <n v="6"/>
    <n v="4"/>
    <n v="1"/>
    <n v="6"/>
    <n v="0"/>
    <n v="3"/>
    <n v="10"/>
  </r>
  <r>
    <n v="252"/>
    <n v="9.2840900000000008"/>
    <x v="0"/>
    <x v="3"/>
    <x v="8"/>
    <n v="6"/>
    <n v="4"/>
    <n v="1"/>
    <n v="7"/>
    <n v="0"/>
    <n v="4"/>
    <n v="10"/>
  </r>
  <r>
    <n v="253"/>
    <n v="8.8914100000000005"/>
    <x v="0"/>
    <x v="3"/>
    <x v="9"/>
    <n v="6"/>
    <n v="4"/>
    <n v="1"/>
    <n v="8"/>
    <n v="0"/>
    <n v="5"/>
    <n v="10"/>
  </r>
  <r>
    <n v="254"/>
    <n v="5.1919199999999996"/>
    <x v="0"/>
    <x v="3"/>
    <x v="10"/>
    <n v="11"/>
    <n v="7"/>
    <n v="3"/>
    <n v="6"/>
    <n v="2"/>
    <n v="6"/>
    <n v="10"/>
  </r>
  <r>
    <n v="255"/>
    <n v="2.5782799999999999"/>
    <x v="0"/>
    <x v="3"/>
    <x v="11"/>
    <n v="11"/>
    <n v="7"/>
    <n v="3"/>
    <n v="7"/>
    <n v="2"/>
    <n v="7"/>
    <n v="10"/>
  </r>
  <r>
    <n v="256"/>
    <n v="3.9356100000000001"/>
    <x v="0"/>
    <x v="3"/>
    <x v="12"/>
    <n v="11"/>
    <n v="7"/>
    <n v="2"/>
    <n v="4"/>
    <n v="2"/>
    <n v="10"/>
    <n v="10"/>
  </r>
  <r>
    <n v="257"/>
    <n v="3.5366200000000001"/>
    <x v="0"/>
    <x v="3"/>
    <x v="13"/>
    <n v="6"/>
    <n v="4"/>
    <n v="0"/>
    <n v="0"/>
    <n v="0"/>
    <n v="9"/>
    <n v="1"/>
  </r>
  <r>
    <n v="258"/>
    <n v="3.0744899999999999"/>
    <x v="0"/>
    <x v="3"/>
    <x v="14"/>
    <n v="6"/>
    <n v="4"/>
    <n v="0"/>
    <n v="1"/>
    <n v="0"/>
    <n v="10"/>
    <n v="1"/>
  </r>
  <r>
    <n v="259"/>
    <n v="0"/>
    <x v="0"/>
    <x v="3"/>
    <x v="15"/>
    <n v="6"/>
    <n v="4"/>
    <n v="0"/>
    <n v="1"/>
    <n v="0"/>
    <n v="10"/>
    <n v="1"/>
  </r>
  <r>
    <n v="260"/>
    <n v="3.2954500000000002"/>
    <x v="0"/>
    <x v="4"/>
    <x v="0"/>
    <n v="10"/>
    <n v="24"/>
    <n v="1"/>
    <n v="7"/>
    <n v="0"/>
    <n v="4"/>
    <n v="1"/>
  </r>
  <r>
    <n v="261"/>
    <n v="3.1944400000000002"/>
    <x v="0"/>
    <x v="4"/>
    <x v="1"/>
    <n v="10"/>
    <n v="24"/>
    <n v="1"/>
    <n v="8"/>
    <n v="0"/>
    <n v="5"/>
    <n v="1"/>
  </r>
  <r>
    <n v="262"/>
    <n v="2.4545499999999998"/>
    <x v="0"/>
    <x v="4"/>
    <x v="2"/>
    <n v="7"/>
    <n v="5"/>
    <n v="0"/>
    <n v="8"/>
    <n v="0"/>
    <n v="6"/>
    <n v="1"/>
  </r>
  <r>
    <n v="263"/>
    <n v="4.1363599999999998"/>
    <x v="0"/>
    <x v="4"/>
    <x v="3"/>
    <n v="7"/>
    <n v="5"/>
    <n v="0"/>
    <n v="7"/>
    <n v="0"/>
    <n v="7"/>
    <n v="10"/>
  </r>
  <r>
    <n v="264"/>
    <n v="5.4305599999999998"/>
    <x v="0"/>
    <x v="4"/>
    <x v="4"/>
    <n v="9"/>
    <n v="22"/>
    <n v="0"/>
    <n v="2"/>
    <n v="0"/>
    <n v="11"/>
    <n v="10"/>
  </r>
  <r>
    <n v="265"/>
    <n v="7.3825799999999999"/>
    <x v="0"/>
    <x v="4"/>
    <x v="5"/>
    <n v="9"/>
    <n v="22"/>
    <n v="1"/>
    <n v="6"/>
    <n v="0"/>
    <n v="3"/>
    <n v="10"/>
  </r>
  <r>
    <n v="266"/>
    <n v="10.112399999999999"/>
    <x v="0"/>
    <x v="4"/>
    <x v="6"/>
    <n v="9"/>
    <n v="22"/>
    <n v="0"/>
    <n v="5"/>
    <n v="0"/>
    <n v="2"/>
    <n v="10"/>
  </r>
  <r>
    <n v="267"/>
    <n v="9.9229800000000008"/>
    <x v="0"/>
    <x v="4"/>
    <x v="7"/>
    <n v="6"/>
    <n v="4"/>
    <n v="2"/>
    <n v="0"/>
    <n v="1"/>
    <n v="3"/>
    <n v="10"/>
  </r>
  <r>
    <n v="268"/>
    <n v="10.7639"/>
    <x v="0"/>
    <x v="4"/>
    <x v="8"/>
    <n v="6"/>
    <n v="4"/>
    <n v="2"/>
    <n v="1"/>
    <n v="1"/>
    <n v="4"/>
    <n v="10"/>
  </r>
  <r>
    <n v="269"/>
    <n v="6.8762600000000003"/>
    <x v="0"/>
    <x v="4"/>
    <x v="9"/>
    <n v="6"/>
    <n v="4"/>
    <n v="2"/>
    <n v="2"/>
    <n v="1"/>
    <n v="5"/>
    <n v="10"/>
  </r>
  <r>
    <n v="270"/>
    <n v="5.7411599999999998"/>
    <x v="0"/>
    <x v="4"/>
    <x v="10"/>
    <n v="9"/>
    <n v="22"/>
    <n v="0"/>
    <n v="8"/>
    <n v="0"/>
    <n v="6"/>
    <n v="10"/>
  </r>
  <r>
    <n v="271"/>
    <n v="2.7866200000000001"/>
    <x v="0"/>
    <x v="4"/>
    <x v="11"/>
    <n v="9"/>
    <n v="22"/>
    <n v="0"/>
    <n v="7"/>
    <n v="0"/>
    <n v="7"/>
    <n v="10"/>
  </r>
  <r>
    <n v="272"/>
    <n v="5.4027799999999999"/>
    <x v="0"/>
    <x v="4"/>
    <x v="12"/>
    <n v="9"/>
    <n v="22"/>
    <n v="0"/>
    <n v="1"/>
    <n v="0"/>
    <n v="10"/>
    <n v="10"/>
  </r>
  <r>
    <n v="273"/>
    <n v="3.2626300000000001"/>
    <x v="0"/>
    <x v="4"/>
    <x v="13"/>
    <n v="6"/>
    <n v="4"/>
    <n v="1"/>
    <n v="3"/>
    <n v="1"/>
    <n v="9"/>
    <n v="1"/>
  </r>
  <r>
    <n v="274"/>
    <n v="3.1717200000000001"/>
    <x v="0"/>
    <x v="4"/>
    <x v="14"/>
    <n v="6"/>
    <n v="4"/>
    <n v="1"/>
    <n v="4"/>
    <n v="1"/>
    <n v="10"/>
    <n v="1"/>
  </r>
  <r>
    <n v="275"/>
    <n v="0"/>
    <x v="0"/>
    <x v="4"/>
    <x v="15"/>
    <n v="6"/>
    <n v="4"/>
    <n v="1"/>
    <n v="4"/>
    <n v="1"/>
    <n v="10"/>
    <n v="1"/>
  </r>
  <r>
    <n v="276"/>
    <n v="2.9154"/>
    <x v="0"/>
    <x v="5"/>
    <x v="0"/>
    <n v="12"/>
    <n v="2"/>
    <n v="2"/>
    <n v="6"/>
    <n v="1"/>
    <n v="0"/>
    <n v="1"/>
  </r>
  <r>
    <n v="277"/>
    <n v="3.6300500000000002"/>
    <x v="0"/>
    <x v="5"/>
    <x v="1"/>
    <n v="12"/>
    <n v="2"/>
    <n v="2"/>
    <n v="7"/>
    <n v="1"/>
    <n v="1"/>
    <n v="1"/>
  </r>
  <r>
    <n v="278"/>
    <n v="3.3169200000000001"/>
    <x v="0"/>
    <x v="5"/>
    <x v="2"/>
    <n v="8"/>
    <n v="1"/>
    <n v="3"/>
    <n v="2"/>
    <n v="2"/>
    <n v="2"/>
    <n v="1"/>
  </r>
  <r>
    <n v="279"/>
    <n v="2.8636400000000002"/>
    <x v="0"/>
    <x v="5"/>
    <x v="3"/>
    <n v="8"/>
    <n v="1"/>
    <n v="3"/>
    <n v="3"/>
    <n v="2"/>
    <n v="3"/>
    <n v="1"/>
  </r>
  <r>
    <n v="280"/>
    <n v="4.2298"/>
    <x v="0"/>
    <x v="5"/>
    <x v="4"/>
    <n v="12"/>
    <n v="2"/>
    <n v="3"/>
    <n v="0"/>
    <n v="2"/>
    <n v="0"/>
    <n v="10"/>
  </r>
  <r>
    <n v="281"/>
    <n v="6.0593399999999997"/>
    <x v="0"/>
    <x v="5"/>
    <x v="5"/>
    <n v="12"/>
    <n v="2"/>
    <n v="3"/>
    <n v="1"/>
    <n v="2"/>
    <n v="1"/>
    <n v="10"/>
  </r>
  <r>
    <n v="282"/>
    <n v="5.9419199999999996"/>
    <x v="0"/>
    <x v="5"/>
    <x v="6"/>
    <n v="12"/>
    <n v="2"/>
    <n v="3"/>
    <n v="2"/>
    <n v="2"/>
    <n v="2"/>
    <n v="10"/>
  </r>
  <r>
    <n v="283"/>
    <n v="9.6401500000000002"/>
    <x v="0"/>
    <x v="5"/>
    <x v="7"/>
    <n v="7"/>
    <n v="5"/>
    <n v="2"/>
    <n v="0"/>
    <n v="1"/>
    <n v="3"/>
    <n v="10"/>
  </r>
  <r>
    <n v="284"/>
    <n v="10.9306"/>
    <x v="0"/>
    <x v="5"/>
    <x v="8"/>
    <n v="7"/>
    <n v="5"/>
    <n v="2"/>
    <n v="1"/>
    <n v="1"/>
    <n v="4"/>
    <n v="10"/>
  </r>
  <r>
    <n v="285"/>
    <n v="8.5770199999999992"/>
    <x v="0"/>
    <x v="5"/>
    <x v="9"/>
    <n v="7"/>
    <n v="5"/>
    <n v="2"/>
    <n v="2"/>
    <n v="1"/>
    <n v="5"/>
    <n v="10"/>
  </r>
  <r>
    <n v="286"/>
    <n v="6.2525300000000001"/>
    <x v="0"/>
    <x v="5"/>
    <x v="10"/>
    <n v="12"/>
    <n v="2"/>
    <n v="3"/>
    <n v="6"/>
    <n v="2"/>
    <n v="6"/>
    <n v="10"/>
  </r>
  <r>
    <n v="287"/>
    <n v="3.90909"/>
    <x v="0"/>
    <x v="5"/>
    <x v="11"/>
    <n v="12"/>
    <n v="2"/>
    <n v="3"/>
    <n v="7"/>
    <n v="2"/>
    <n v="7"/>
    <n v="10"/>
  </r>
  <r>
    <n v="288"/>
    <n v="4.0808099999999996"/>
    <x v="0"/>
    <x v="5"/>
    <x v="12"/>
    <n v="12"/>
    <n v="2"/>
    <n v="3"/>
    <n v="8"/>
    <n v="2"/>
    <n v="8"/>
    <n v="10"/>
  </r>
  <r>
    <n v="289"/>
    <n v="2.6654"/>
    <x v="0"/>
    <x v="5"/>
    <x v="13"/>
    <n v="7"/>
    <n v="5"/>
    <n v="1"/>
    <n v="3"/>
    <n v="1"/>
    <n v="9"/>
    <n v="1"/>
  </r>
  <r>
    <n v="290"/>
    <n v="3.5643899999999999"/>
    <x v="0"/>
    <x v="5"/>
    <x v="14"/>
    <n v="7"/>
    <n v="5"/>
    <n v="1"/>
    <n v="4"/>
    <n v="1"/>
    <n v="10"/>
    <n v="1"/>
  </r>
  <r>
    <n v="291"/>
    <n v="3.1767699999999999"/>
    <x v="0"/>
    <x v="5"/>
    <x v="15"/>
    <n v="7"/>
    <n v="5"/>
    <n v="1"/>
    <n v="5"/>
    <n v="1"/>
    <n v="11"/>
    <n v="1"/>
  </r>
  <r>
    <n v="292"/>
    <n v="2.6515200000000001"/>
    <x v="0"/>
    <x v="6"/>
    <x v="0"/>
    <n v="12"/>
    <n v="2"/>
    <n v="2"/>
    <n v="1"/>
    <n v="1"/>
    <n v="4"/>
    <n v="1"/>
  </r>
  <r>
    <n v="293"/>
    <n v="2.625"/>
    <x v="0"/>
    <x v="6"/>
    <x v="1"/>
    <n v="12"/>
    <n v="2"/>
    <n v="2"/>
    <n v="2"/>
    <n v="1"/>
    <n v="5"/>
    <n v="1"/>
  </r>
  <r>
    <n v="294"/>
    <n v="3.3964599999999998"/>
    <x v="0"/>
    <x v="6"/>
    <x v="2"/>
    <n v="8"/>
    <n v="1"/>
    <n v="3"/>
    <n v="6"/>
    <n v="2"/>
    <n v="6"/>
    <n v="1"/>
  </r>
  <r>
    <n v="295"/>
    <n v="2.36869"/>
    <x v="0"/>
    <x v="6"/>
    <x v="3"/>
    <n v="8"/>
    <n v="1"/>
    <n v="3"/>
    <n v="7"/>
    <n v="2"/>
    <n v="7"/>
    <n v="1"/>
  </r>
  <r>
    <n v="296"/>
    <n v="3.5568200000000001"/>
    <x v="0"/>
    <x v="6"/>
    <x v="4"/>
    <n v="13"/>
    <n v="10"/>
    <n v="0"/>
    <n v="3"/>
    <n v="0"/>
    <n v="0"/>
    <n v="10"/>
  </r>
  <r>
    <n v="297"/>
    <n v="5.3598499999999998"/>
    <x v="0"/>
    <x v="6"/>
    <x v="5"/>
    <n v="13"/>
    <n v="10"/>
    <n v="0"/>
    <n v="4"/>
    <n v="0"/>
    <n v="1"/>
    <n v="10"/>
  </r>
  <r>
    <n v="298"/>
    <n v="7.625"/>
    <x v="0"/>
    <x v="6"/>
    <x v="6"/>
    <n v="13"/>
    <n v="10"/>
    <n v="0"/>
    <n v="5"/>
    <n v="0"/>
    <n v="2"/>
    <n v="10"/>
  </r>
  <r>
    <n v="299"/>
    <n v="7.5239900000000004"/>
    <x v="0"/>
    <x v="6"/>
    <x v="7"/>
    <n v="7"/>
    <n v="5"/>
    <n v="3"/>
    <n v="3"/>
    <n v="2"/>
    <n v="3"/>
    <n v="10"/>
  </r>
  <r>
    <n v="300"/>
    <n v="7.5088400000000002"/>
    <x v="0"/>
    <x v="6"/>
    <x v="8"/>
    <n v="7"/>
    <n v="5"/>
    <n v="3"/>
    <n v="4"/>
    <n v="2"/>
    <n v="4"/>
    <n v="10"/>
  </r>
  <r>
    <n v="301"/>
    <n v="6.0871199999999996"/>
    <x v="0"/>
    <x v="6"/>
    <x v="9"/>
    <n v="7"/>
    <n v="5"/>
    <n v="3"/>
    <n v="5"/>
    <n v="2"/>
    <n v="5"/>
    <n v="10"/>
  </r>
  <r>
    <n v="302"/>
    <n v="5.3762600000000003"/>
    <x v="0"/>
    <x v="6"/>
    <x v="10"/>
    <n v="13"/>
    <n v="10"/>
    <n v="0"/>
    <n v="8"/>
    <n v="0"/>
    <n v="6"/>
    <n v="10"/>
  </r>
  <r>
    <n v="303"/>
    <n v="4.2891399999999997"/>
    <x v="0"/>
    <x v="6"/>
    <x v="11"/>
    <n v="13"/>
    <n v="10"/>
    <n v="0"/>
    <n v="7"/>
    <n v="0"/>
    <n v="7"/>
    <n v="10"/>
  </r>
  <r>
    <n v="304"/>
    <n v="3.4002500000000002"/>
    <x v="0"/>
    <x v="6"/>
    <x v="12"/>
    <n v="13"/>
    <n v="10"/>
    <n v="0"/>
    <n v="6"/>
    <n v="0"/>
    <n v="8"/>
    <n v="1"/>
  </r>
  <r>
    <n v="305"/>
    <n v="3.5303"/>
    <x v="0"/>
    <x v="6"/>
    <x v="13"/>
    <n v="7"/>
    <n v="5"/>
    <n v="2"/>
    <n v="5"/>
    <n v="2"/>
    <n v="9"/>
    <n v="1"/>
  </r>
  <r>
    <n v="306"/>
    <n v="2.6881300000000001"/>
    <x v="0"/>
    <x v="6"/>
    <x v="14"/>
    <n v="7"/>
    <n v="5"/>
    <n v="2"/>
    <n v="4"/>
    <n v="2"/>
    <n v="10"/>
    <n v="1"/>
  </r>
  <r>
    <n v="307"/>
    <n v="0"/>
    <x v="0"/>
    <x v="6"/>
    <x v="15"/>
    <n v="7"/>
    <n v="5"/>
    <n v="2"/>
    <n v="4"/>
    <n v="2"/>
    <n v="10"/>
    <n v="1"/>
  </r>
  <r>
    <n v="308"/>
    <n v="1.9570700000000001"/>
    <x v="0"/>
    <x v="7"/>
    <x v="0"/>
    <n v="12"/>
    <n v="2"/>
    <n v="1"/>
    <n v="0"/>
    <n v="1"/>
    <n v="8"/>
    <n v="1"/>
  </r>
  <r>
    <n v="309"/>
    <n v="2.4368699999999999"/>
    <x v="0"/>
    <x v="7"/>
    <x v="1"/>
    <n v="12"/>
    <n v="2"/>
    <n v="1"/>
    <n v="3"/>
    <n v="1"/>
    <n v="9"/>
    <n v="1"/>
  </r>
  <r>
    <n v="310"/>
    <n v="3.7070699999999999"/>
    <x v="0"/>
    <x v="7"/>
    <x v="2"/>
    <n v="8"/>
    <n v="1"/>
    <n v="2"/>
    <n v="4"/>
    <n v="2"/>
    <n v="10"/>
    <n v="1"/>
  </r>
  <r>
    <n v="311"/>
    <n v="3.2007599999999998"/>
    <x v="0"/>
    <x v="7"/>
    <x v="3"/>
    <n v="8"/>
    <n v="1"/>
    <n v="2"/>
    <n v="3"/>
    <n v="2"/>
    <n v="11"/>
    <n v="1"/>
  </r>
  <r>
    <n v="312"/>
    <n v="3.5580799999999999"/>
    <x v="0"/>
    <x v="7"/>
    <x v="4"/>
    <n v="13"/>
    <n v="10"/>
    <n v="2"/>
    <n v="6"/>
    <n v="1"/>
    <n v="0"/>
    <n v="1"/>
  </r>
  <r>
    <n v="313"/>
    <n v="4.4103500000000002"/>
    <x v="0"/>
    <x v="7"/>
    <x v="5"/>
    <n v="13"/>
    <n v="10"/>
    <n v="2"/>
    <n v="7"/>
    <n v="1"/>
    <n v="1"/>
    <n v="10"/>
  </r>
  <r>
    <n v="314"/>
    <n v="3.1868699999999999"/>
    <x v="0"/>
    <x v="7"/>
    <x v="6"/>
    <n v="13"/>
    <n v="10"/>
    <n v="2"/>
    <n v="8"/>
    <n v="1"/>
    <n v="2"/>
    <n v="10"/>
  </r>
  <r>
    <n v="315"/>
    <n v="6.5946999999999996"/>
    <x v="0"/>
    <x v="7"/>
    <x v="7"/>
    <n v="8"/>
    <n v="1"/>
    <n v="1"/>
    <n v="6"/>
    <n v="0"/>
    <n v="3"/>
    <n v="10"/>
  </r>
  <r>
    <n v="316"/>
    <n v="6.9065700000000003"/>
    <x v="0"/>
    <x v="7"/>
    <x v="8"/>
    <n v="8"/>
    <n v="1"/>
    <n v="1"/>
    <n v="7"/>
    <n v="0"/>
    <n v="4"/>
    <n v="10"/>
  </r>
  <r>
    <n v="317"/>
    <n v="5.5580800000000004"/>
    <x v="0"/>
    <x v="7"/>
    <x v="9"/>
    <n v="8"/>
    <n v="1"/>
    <n v="1"/>
    <n v="8"/>
    <n v="0"/>
    <n v="5"/>
    <n v="10"/>
  </r>
  <r>
    <n v="318"/>
    <n v="4.9065700000000003"/>
    <x v="0"/>
    <x v="7"/>
    <x v="10"/>
    <n v="13"/>
    <n v="10"/>
    <n v="1"/>
    <n v="2"/>
    <n v="1"/>
    <n v="6"/>
    <n v="10"/>
  </r>
  <r>
    <n v="319"/>
    <n v="4.7815700000000003"/>
    <x v="0"/>
    <x v="7"/>
    <x v="11"/>
    <n v="13"/>
    <n v="10"/>
    <n v="1"/>
    <n v="1"/>
    <n v="1"/>
    <n v="7"/>
    <n v="10"/>
  </r>
  <r>
    <n v="320"/>
    <n v="2.5126300000000001"/>
    <x v="0"/>
    <x v="7"/>
    <x v="12"/>
    <n v="13"/>
    <n v="10"/>
    <n v="1"/>
    <n v="0"/>
    <n v="1"/>
    <n v="8"/>
    <n v="1"/>
  </r>
  <r>
    <n v="321"/>
    <n v="1.9267700000000001"/>
    <x v="0"/>
    <x v="7"/>
    <x v="13"/>
    <n v="8"/>
    <n v="1"/>
    <n v="0"/>
    <n v="0"/>
    <n v="0"/>
    <n v="9"/>
    <n v="1"/>
  </r>
  <r>
    <n v="322"/>
    <n v="0"/>
    <x v="0"/>
    <x v="7"/>
    <x v="14"/>
    <n v="8"/>
    <n v="1"/>
    <n v="0"/>
    <n v="0"/>
    <n v="0"/>
    <n v="9"/>
    <n v="1"/>
  </r>
  <r>
    <n v="323"/>
    <n v="0"/>
    <x v="0"/>
    <x v="7"/>
    <x v="15"/>
    <n v="8"/>
    <n v="1"/>
    <n v="0"/>
    <n v="0"/>
    <n v="0"/>
    <n v="9"/>
    <n v="1"/>
  </r>
  <r>
    <n v="324"/>
    <n v="2.6729799999999999"/>
    <x v="0"/>
    <x v="8"/>
    <x v="0"/>
    <n v="10"/>
    <n v="24"/>
    <n v="0"/>
    <n v="1"/>
    <n v="0"/>
    <n v="10"/>
    <n v="1"/>
  </r>
  <r>
    <n v="325"/>
    <n v="2.6363599999999998"/>
    <x v="0"/>
    <x v="8"/>
    <x v="1"/>
    <n v="10"/>
    <n v="24"/>
    <n v="0"/>
    <n v="0"/>
    <n v="0"/>
    <n v="9"/>
    <n v="1"/>
  </r>
  <r>
    <n v="326"/>
    <n v="3.2146499999999998"/>
    <x v="0"/>
    <x v="8"/>
    <x v="2"/>
    <n v="7"/>
    <n v="5"/>
    <n v="0"/>
    <n v="1"/>
    <n v="0"/>
    <n v="10"/>
    <n v="1"/>
  </r>
  <r>
    <n v="327"/>
    <n v="3.6073200000000001"/>
    <x v="0"/>
    <x v="8"/>
    <x v="3"/>
    <n v="7"/>
    <n v="5"/>
    <n v="0"/>
    <n v="2"/>
    <n v="0"/>
    <n v="11"/>
    <n v="1"/>
  </r>
  <r>
    <n v="328"/>
    <n v="3.0744899999999999"/>
    <x v="0"/>
    <x v="8"/>
    <x v="4"/>
    <n v="13"/>
    <n v="10"/>
    <n v="3"/>
    <n v="0"/>
    <n v="2"/>
    <n v="0"/>
    <n v="1"/>
  </r>
  <r>
    <n v="329"/>
    <n v="4.8421700000000003"/>
    <x v="0"/>
    <x v="8"/>
    <x v="5"/>
    <n v="13"/>
    <n v="10"/>
    <n v="3"/>
    <n v="1"/>
    <n v="2"/>
    <n v="1"/>
    <n v="10"/>
  </r>
  <r>
    <n v="330"/>
    <n v="5.6868699999999999"/>
    <x v="0"/>
    <x v="8"/>
    <x v="6"/>
    <n v="13"/>
    <n v="10"/>
    <n v="3"/>
    <n v="2"/>
    <n v="2"/>
    <n v="2"/>
    <n v="10"/>
  </r>
  <r>
    <n v="331"/>
    <n v="6.9494899999999999"/>
    <x v="0"/>
    <x v="8"/>
    <x v="7"/>
    <n v="8"/>
    <n v="1"/>
    <n v="2"/>
    <n v="0"/>
    <n v="1"/>
    <n v="3"/>
    <n v="10"/>
  </r>
  <r>
    <n v="332"/>
    <n v="6.6982299999999997"/>
    <x v="0"/>
    <x v="8"/>
    <x v="8"/>
    <n v="8"/>
    <n v="1"/>
    <n v="2"/>
    <n v="1"/>
    <n v="1"/>
    <n v="4"/>
    <n v="10"/>
  </r>
  <r>
    <n v="333"/>
    <n v="4.3030299999999997"/>
    <x v="0"/>
    <x v="8"/>
    <x v="9"/>
    <n v="8"/>
    <n v="1"/>
    <n v="2"/>
    <n v="2"/>
    <n v="1"/>
    <n v="5"/>
    <n v="10"/>
  </r>
  <r>
    <n v="334"/>
    <n v="3.7386400000000002"/>
    <x v="0"/>
    <x v="8"/>
    <x v="10"/>
    <n v="13"/>
    <n v="10"/>
    <n v="3"/>
    <n v="6"/>
    <n v="2"/>
    <n v="6"/>
    <n v="10"/>
  </r>
  <r>
    <n v="335"/>
    <n v="3.8017699999999999"/>
    <x v="0"/>
    <x v="8"/>
    <x v="11"/>
    <n v="13"/>
    <n v="10"/>
    <n v="3"/>
    <n v="7"/>
    <n v="2"/>
    <n v="7"/>
    <n v="1"/>
  </r>
  <r>
    <n v="336"/>
    <n v="1.3080799999999999"/>
    <x v="0"/>
    <x v="8"/>
    <x v="12"/>
    <n v="13"/>
    <n v="10"/>
    <n v="3"/>
    <n v="8"/>
    <n v="2"/>
    <n v="8"/>
    <n v="1"/>
  </r>
  <r>
    <n v="337"/>
    <n v="2.9027799999999999"/>
    <x v="0"/>
    <x v="8"/>
    <x v="13"/>
    <n v="8"/>
    <n v="1"/>
    <n v="1"/>
    <n v="3"/>
    <n v="1"/>
    <n v="9"/>
    <n v="1"/>
  </r>
  <r>
    <n v="338"/>
    <n v="2.0770200000000001"/>
    <x v="0"/>
    <x v="8"/>
    <x v="14"/>
    <n v="8"/>
    <n v="1"/>
    <n v="1"/>
    <n v="4"/>
    <n v="1"/>
    <n v="10"/>
    <n v="1"/>
  </r>
  <r>
    <n v="339"/>
    <n v="2.8093400000000002"/>
    <x v="0"/>
    <x v="8"/>
    <x v="15"/>
    <n v="8"/>
    <n v="1"/>
    <n v="1"/>
    <n v="5"/>
    <n v="1"/>
    <n v="11"/>
    <n v="1"/>
  </r>
  <r>
    <n v="340"/>
    <n v="2.59091"/>
    <x v="1"/>
    <x v="0"/>
    <x v="0"/>
    <n v="9"/>
    <n v="22"/>
    <n v="0"/>
    <n v="3"/>
    <n v="0"/>
    <n v="0"/>
    <n v="1"/>
  </r>
  <r>
    <n v="341"/>
    <n v="3.5366200000000001"/>
    <x v="1"/>
    <x v="0"/>
    <x v="1"/>
    <n v="9"/>
    <n v="22"/>
    <n v="0"/>
    <n v="4"/>
    <n v="0"/>
    <n v="1"/>
    <n v="1"/>
  </r>
  <r>
    <n v="342"/>
    <n v="2.0846"/>
    <x v="1"/>
    <x v="0"/>
    <x v="2"/>
    <n v="2"/>
    <n v="8"/>
    <n v="0"/>
    <n v="5"/>
    <n v="0"/>
    <n v="2"/>
    <n v="1"/>
  </r>
  <r>
    <n v="343"/>
    <n v="3.6654"/>
    <x v="1"/>
    <x v="0"/>
    <x v="3"/>
    <n v="2"/>
    <n v="8"/>
    <n v="1"/>
    <n v="6"/>
    <n v="0"/>
    <n v="3"/>
    <n v="1"/>
  </r>
  <r>
    <n v="344"/>
    <n v="4.7474699999999999"/>
    <x v="1"/>
    <x v="0"/>
    <x v="4"/>
    <n v="9"/>
    <n v="22"/>
    <n v="2"/>
    <n v="6"/>
    <n v="1"/>
    <n v="0"/>
    <n v="1"/>
  </r>
  <r>
    <n v="345"/>
    <n v="4.5252499999999998"/>
    <x v="1"/>
    <x v="0"/>
    <x v="5"/>
    <n v="9"/>
    <n v="22"/>
    <n v="2"/>
    <n v="7"/>
    <n v="1"/>
    <n v="1"/>
    <n v="10"/>
  </r>
  <r>
    <n v="346"/>
    <n v="6.5126299999999997"/>
    <x v="1"/>
    <x v="0"/>
    <x v="6"/>
    <n v="9"/>
    <n v="22"/>
    <n v="2"/>
    <n v="8"/>
    <n v="1"/>
    <n v="2"/>
    <n v="10"/>
  </r>
  <r>
    <n v="347"/>
    <n v="6.9343399999999997"/>
    <x v="1"/>
    <x v="0"/>
    <x v="7"/>
    <n v="1"/>
    <n v="9"/>
    <n v="1"/>
    <n v="6"/>
    <n v="0"/>
    <n v="3"/>
    <n v="10"/>
  </r>
  <r>
    <n v="348"/>
    <n v="6.8396499999999998"/>
    <x v="1"/>
    <x v="0"/>
    <x v="8"/>
    <n v="1"/>
    <n v="9"/>
    <n v="1"/>
    <n v="7"/>
    <n v="0"/>
    <n v="4"/>
    <n v="10"/>
  </r>
  <r>
    <n v="349"/>
    <n v="5.8648999999999996"/>
    <x v="1"/>
    <x v="0"/>
    <x v="9"/>
    <n v="1"/>
    <n v="9"/>
    <n v="1"/>
    <n v="8"/>
    <n v="0"/>
    <n v="5"/>
    <n v="10"/>
  </r>
  <r>
    <n v="350"/>
    <n v="4.0782800000000003"/>
    <x v="1"/>
    <x v="0"/>
    <x v="10"/>
    <n v="9"/>
    <n v="22"/>
    <n v="1"/>
    <n v="2"/>
    <n v="1"/>
    <n v="6"/>
    <n v="10"/>
  </r>
  <r>
    <n v="351"/>
    <n v="3.5858599999999998"/>
    <x v="1"/>
    <x v="0"/>
    <x v="11"/>
    <n v="9"/>
    <n v="22"/>
    <n v="1"/>
    <n v="1"/>
    <n v="1"/>
    <n v="7"/>
    <n v="1"/>
  </r>
  <r>
    <n v="352"/>
    <n v="3.3333300000000001"/>
    <x v="1"/>
    <x v="0"/>
    <x v="12"/>
    <n v="9"/>
    <n v="22"/>
    <n v="1"/>
    <n v="0"/>
    <n v="1"/>
    <n v="8"/>
    <n v="1"/>
  </r>
  <r>
    <n v="353"/>
    <n v="3.0795499999999998"/>
    <x v="1"/>
    <x v="0"/>
    <x v="13"/>
    <n v="1"/>
    <n v="9"/>
    <n v="0"/>
    <n v="0"/>
    <n v="0"/>
    <n v="9"/>
    <n v="1"/>
  </r>
  <r>
    <n v="354"/>
    <n v="2.8232300000000001"/>
    <x v="1"/>
    <x v="0"/>
    <x v="14"/>
    <n v="1"/>
    <n v="9"/>
    <n v="0"/>
    <n v="1"/>
    <n v="0"/>
    <n v="10"/>
    <n v="1"/>
  </r>
  <r>
    <n v="355"/>
    <n v="2.9873699999999999"/>
    <x v="1"/>
    <x v="0"/>
    <x v="15"/>
    <n v="1"/>
    <n v="9"/>
    <n v="0"/>
    <n v="2"/>
    <n v="0"/>
    <n v="11"/>
    <n v="1"/>
  </r>
  <r>
    <n v="356"/>
    <n v="3.1856100000000001"/>
    <x v="1"/>
    <x v="1"/>
    <x v="0"/>
    <n v="9"/>
    <n v="22"/>
    <n v="1"/>
    <n v="7"/>
    <n v="0"/>
    <n v="4"/>
    <n v="1"/>
  </r>
  <r>
    <n v="357"/>
    <n v="2.8674200000000001"/>
    <x v="1"/>
    <x v="1"/>
    <x v="1"/>
    <n v="9"/>
    <n v="22"/>
    <n v="1"/>
    <n v="8"/>
    <n v="0"/>
    <n v="5"/>
    <n v="1"/>
  </r>
  <r>
    <n v="358"/>
    <n v="3.3623699999999999"/>
    <x v="1"/>
    <x v="1"/>
    <x v="2"/>
    <n v="2"/>
    <n v="8"/>
    <n v="0"/>
    <n v="8"/>
    <n v="0"/>
    <n v="6"/>
    <n v="1"/>
  </r>
  <r>
    <n v="359"/>
    <n v="3.8358599999999998"/>
    <x v="1"/>
    <x v="1"/>
    <x v="3"/>
    <n v="2"/>
    <n v="8"/>
    <n v="0"/>
    <n v="7"/>
    <n v="0"/>
    <n v="7"/>
    <n v="1"/>
  </r>
  <r>
    <n v="360"/>
    <n v="4.3396499999999998"/>
    <x v="1"/>
    <x v="1"/>
    <x v="4"/>
    <n v="9"/>
    <n v="22"/>
    <n v="3"/>
    <n v="0"/>
    <n v="2"/>
    <n v="0"/>
    <n v="1"/>
  </r>
  <r>
    <n v="361"/>
    <n v="5.2828299999999997"/>
    <x v="1"/>
    <x v="1"/>
    <x v="5"/>
    <n v="9"/>
    <n v="22"/>
    <n v="3"/>
    <n v="1"/>
    <n v="2"/>
    <n v="1"/>
    <n v="10"/>
  </r>
  <r>
    <n v="362"/>
    <n v="6.3346"/>
    <x v="1"/>
    <x v="1"/>
    <x v="6"/>
    <n v="9"/>
    <n v="22"/>
    <n v="3"/>
    <n v="2"/>
    <n v="2"/>
    <n v="2"/>
    <n v="10"/>
  </r>
  <r>
    <n v="363"/>
    <n v="8.3358600000000003"/>
    <x v="1"/>
    <x v="1"/>
    <x v="7"/>
    <n v="1"/>
    <n v="9"/>
    <n v="2"/>
    <n v="0"/>
    <n v="1"/>
    <n v="3"/>
    <n v="10"/>
  </r>
  <r>
    <n v="364"/>
    <n v="7.1982299999999997"/>
    <x v="1"/>
    <x v="1"/>
    <x v="8"/>
    <n v="1"/>
    <n v="9"/>
    <n v="2"/>
    <n v="1"/>
    <n v="1"/>
    <n v="4"/>
    <n v="10"/>
  </r>
  <r>
    <n v="365"/>
    <n v="5.5265199999999997"/>
    <x v="1"/>
    <x v="1"/>
    <x v="9"/>
    <n v="1"/>
    <n v="9"/>
    <n v="2"/>
    <n v="2"/>
    <n v="1"/>
    <n v="5"/>
    <n v="10"/>
  </r>
  <r>
    <n v="366"/>
    <n v="5.0366200000000001"/>
    <x v="1"/>
    <x v="1"/>
    <x v="10"/>
    <n v="9"/>
    <n v="22"/>
    <n v="3"/>
    <n v="6"/>
    <n v="2"/>
    <n v="6"/>
    <n v="10"/>
  </r>
  <r>
    <n v="367"/>
    <n v="4.3459599999999998"/>
    <x v="1"/>
    <x v="1"/>
    <x v="11"/>
    <n v="9"/>
    <n v="22"/>
    <n v="3"/>
    <n v="7"/>
    <n v="2"/>
    <n v="7"/>
    <n v="10"/>
  </r>
  <r>
    <n v="368"/>
    <n v="4.2121199999999996"/>
    <x v="1"/>
    <x v="1"/>
    <x v="12"/>
    <n v="9"/>
    <n v="22"/>
    <n v="3"/>
    <n v="8"/>
    <n v="2"/>
    <n v="8"/>
    <n v="1"/>
  </r>
  <r>
    <n v="369"/>
    <n v="2.9166699999999999"/>
    <x v="1"/>
    <x v="1"/>
    <x v="13"/>
    <n v="1"/>
    <n v="9"/>
    <n v="1"/>
    <n v="3"/>
    <n v="1"/>
    <n v="9"/>
    <n v="1"/>
  </r>
  <r>
    <n v="370"/>
    <n v="2.8472200000000001"/>
    <x v="1"/>
    <x v="1"/>
    <x v="14"/>
    <n v="1"/>
    <n v="9"/>
    <n v="1"/>
    <n v="4"/>
    <n v="1"/>
    <n v="10"/>
    <n v="1"/>
  </r>
  <r>
    <n v="371"/>
    <n v="3.0997499999999998"/>
    <x v="1"/>
    <x v="1"/>
    <x v="15"/>
    <n v="1"/>
    <n v="9"/>
    <n v="1"/>
    <n v="5"/>
    <n v="1"/>
    <n v="11"/>
    <n v="1"/>
  </r>
  <r>
    <n v="372"/>
    <n v="0"/>
    <x v="1"/>
    <x v="2"/>
    <x v="0"/>
    <n v="1"/>
    <n v="9"/>
    <n v="1"/>
    <n v="5"/>
    <n v="1"/>
    <n v="11"/>
    <n v="1"/>
  </r>
  <r>
    <n v="373"/>
    <n v="3.4949499999999998"/>
    <x v="1"/>
    <x v="2"/>
    <x v="1"/>
    <n v="9"/>
    <n v="22"/>
    <n v="0"/>
    <n v="0"/>
    <n v="0"/>
    <n v="9"/>
    <n v="1"/>
  </r>
  <r>
    <n v="374"/>
    <n v="3.5025300000000001"/>
    <x v="1"/>
    <x v="2"/>
    <x v="2"/>
    <n v="2"/>
    <n v="8"/>
    <n v="0"/>
    <n v="1"/>
    <n v="0"/>
    <n v="10"/>
    <n v="1"/>
  </r>
  <r>
    <n v="375"/>
    <n v="3.6553"/>
    <x v="1"/>
    <x v="2"/>
    <x v="3"/>
    <n v="2"/>
    <n v="8"/>
    <n v="0"/>
    <n v="2"/>
    <n v="0"/>
    <n v="11"/>
    <n v="1"/>
  </r>
  <r>
    <n v="376"/>
    <n v="3.9128799999999999"/>
    <x v="1"/>
    <x v="2"/>
    <x v="4"/>
    <n v="10"/>
    <n v="24"/>
    <n v="0"/>
    <n v="3"/>
    <n v="0"/>
    <n v="0"/>
    <n v="10"/>
  </r>
  <r>
    <n v="377"/>
    <n v="5.0189399999999997"/>
    <x v="1"/>
    <x v="2"/>
    <x v="5"/>
    <n v="10"/>
    <n v="24"/>
    <n v="0"/>
    <n v="4"/>
    <n v="0"/>
    <n v="1"/>
    <n v="10"/>
  </r>
  <r>
    <n v="378"/>
    <n v="7.9987399999999997"/>
    <x v="1"/>
    <x v="2"/>
    <x v="6"/>
    <n v="10"/>
    <n v="24"/>
    <n v="0"/>
    <n v="5"/>
    <n v="0"/>
    <n v="2"/>
    <n v="10"/>
  </r>
  <r>
    <n v="379"/>
    <n v="8.7424199999999992"/>
    <x v="1"/>
    <x v="2"/>
    <x v="7"/>
    <n v="1"/>
    <n v="9"/>
    <n v="3"/>
    <n v="3"/>
    <n v="2"/>
    <n v="3"/>
    <n v="10"/>
  </r>
  <r>
    <n v="380"/>
    <n v="8.9570699999999999"/>
    <x v="1"/>
    <x v="2"/>
    <x v="8"/>
    <n v="1"/>
    <n v="9"/>
    <n v="3"/>
    <n v="4"/>
    <n v="2"/>
    <n v="4"/>
    <n v="10"/>
  </r>
  <r>
    <n v="381"/>
    <n v="6.1843399999999997"/>
    <x v="1"/>
    <x v="2"/>
    <x v="9"/>
    <n v="1"/>
    <n v="9"/>
    <n v="3"/>
    <n v="5"/>
    <n v="2"/>
    <n v="5"/>
    <n v="10"/>
  </r>
  <r>
    <n v="382"/>
    <n v="5.13889"/>
    <x v="1"/>
    <x v="2"/>
    <x v="10"/>
    <n v="10"/>
    <n v="24"/>
    <n v="0"/>
    <n v="8"/>
    <n v="0"/>
    <n v="6"/>
    <n v="10"/>
  </r>
  <r>
    <n v="383"/>
    <n v="4.13131"/>
    <x v="1"/>
    <x v="2"/>
    <x v="11"/>
    <n v="10"/>
    <n v="24"/>
    <n v="0"/>
    <n v="7"/>
    <n v="0"/>
    <n v="7"/>
    <n v="10"/>
  </r>
  <r>
    <n v="384"/>
    <n v="3.2891400000000002"/>
    <x v="1"/>
    <x v="2"/>
    <x v="12"/>
    <n v="10"/>
    <n v="24"/>
    <n v="0"/>
    <n v="6"/>
    <n v="0"/>
    <n v="8"/>
    <n v="1"/>
  </r>
  <r>
    <n v="385"/>
    <n v="3.3939400000000002"/>
    <x v="1"/>
    <x v="2"/>
    <x v="13"/>
    <n v="1"/>
    <n v="9"/>
    <n v="2"/>
    <n v="5"/>
    <n v="2"/>
    <n v="9"/>
    <n v="1"/>
  </r>
  <r>
    <n v="386"/>
    <n v="3.1149"/>
    <x v="1"/>
    <x v="2"/>
    <x v="14"/>
    <n v="1"/>
    <n v="9"/>
    <n v="2"/>
    <n v="4"/>
    <n v="2"/>
    <n v="10"/>
    <n v="1"/>
  </r>
  <r>
    <n v="387"/>
    <n v="2.5580799999999999"/>
    <x v="1"/>
    <x v="2"/>
    <x v="15"/>
    <n v="1"/>
    <n v="9"/>
    <n v="2"/>
    <n v="3"/>
    <n v="2"/>
    <n v="11"/>
    <n v="1"/>
  </r>
  <r>
    <n v="388"/>
    <n v="0"/>
    <x v="1"/>
    <x v="3"/>
    <x v="0"/>
    <n v="1"/>
    <n v="9"/>
    <n v="2"/>
    <n v="3"/>
    <n v="2"/>
    <n v="11"/>
    <n v="1"/>
  </r>
  <r>
    <n v="389"/>
    <n v="3.5113599999999998"/>
    <x v="1"/>
    <x v="3"/>
    <x v="1"/>
    <n v="5"/>
    <n v="12"/>
    <n v="3"/>
    <n v="7"/>
    <n v="2"/>
    <n v="7"/>
    <n v="1"/>
  </r>
  <r>
    <n v="390"/>
    <n v="2.6022699999999999"/>
    <x v="1"/>
    <x v="3"/>
    <x v="2"/>
    <n v="3"/>
    <n v="6"/>
    <n v="0"/>
    <n v="5"/>
    <n v="0"/>
    <n v="2"/>
    <n v="1"/>
  </r>
  <r>
    <n v="391"/>
    <n v="4.1704499999999998"/>
    <x v="1"/>
    <x v="3"/>
    <x v="3"/>
    <n v="3"/>
    <n v="6"/>
    <n v="1"/>
    <n v="6"/>
    <n v="0"/>
    <n v="3"/>
    <n v="1"/>
  </r>
  <r>
    <n v="392"/>
    <n v="2.5391400000000002"/>
    <x v="1"/>
    <x v="3"/>
    <x v="4"/>
    <n v="3"/>
    <n v="6"/>
    <n v="0"/>
    <n v="3"/>
    <n v="0"/>
    <n v="0"/>
    <n v="10"/>
  </r>
  <r>
    <n v="393"/>
    <n v="3.9179300000000001"/>
    <x v="1"/>
    <x v="3"/>
    <x v="5"/>
    <n v="5"/>
    <n v="12"/>
    <n v="3"/>
    <n v="1"/>
    <n v="2"/>
    <n v="1"/>
    <n v="10"/>
  </r>
  <r>
    <n v="394"/>
    <n v="8.1035400000000006"/>
    <x v="1"/>
    <x v="3"/>
    <x v="6"/>
    <n v="5"/>
    <n v="12"/>
    <n v="3"/>
    <n v="2"/>
    <n v="2"/>
    <n v="2"/>
    <n v="10"/>
  </r>
  <r>
    <n v="395"/>
    <n v="6.7108600000000003"/>
    <x v="1"/>
    <x v="3"/>
    <x v="7"/>
    <n v="2"/>
    <n v="8"/>
    <n v="2"/>
    <n v="0"/>
    <n v="1"/>
    <n v="3"/>
    <n v="10"/>
  </r>
  <r>
    <n v="396"/>
    <n v="10.333299999999999"/>
    <x v="1"/>
    <x v="3"/>
    <x v="8"/>
    <n v="2"/>
    <n v="8"/>
    <n v="2"/>
    <n v="1"/>
    <n v="1"/>
    <n v="4"/>
    <n v="10"/>
  </r>
  <r>
    <n v="397"/>
    <n v="8.7765199999999997"/>
    <x v="1"/>
    <x v="3"/>
    <x v="9"/>
    <n v="2"/>
    <n v="8"/>
    <n v="2"/>
    <n v="2"/>
    <n v="1"/>
    <n v="5"/>
    <n v="10"/>
  </r>
  <r>
    <n v="398"/>
    <n v="5.6628800000000004"/>
    <x v="1"/>
    <x v="3"/>
    <x v="10"/>
    <n v="3"/>
    <n v="6"/>
    <n v="0"/>
    <n v="0"/>
    <n v="0"/>
    <n v="9"/>
    <n v="10"/>
  </r>
  <r>
    <n v="399"/>
    <n v="2.47601"/>
    <x v="1"/>
    <x v="3"/>
    <x v="11"/>
    <n v="3"/>
    <n v="6"/>
    <n v="0"/>
    <n v="4"/>
    <n v="0"/>
    <n v="1"/>
    <n v="10"/>
  </r>
  <r>
    <n v="400"/>
    <n v="4.1174200000000001"/>
    <x v="1"/>
    <x v="3"/>
    <x v="12"/>
    <n v="3"/>
    <n v="6"/>
    <n v="0"/>
    <n v="6"/>
    <n v="0"/>
    <n v="8"/>
    <n v="10"/>
  </r>
  <r>
    <n v="401"/>
    <n v="2.8623699999999999"/>
    <x v="1"/>
    <x v="3"/>
    <x v="13"/>
    <n v="2"/>
    <n v="8"/>
    <n v="1"/>
    <n v="3"/>
    <n v="1"/>
    <n v="9"/>
    <n v="1"/>
  </r>
  <r>
    <n v="402"/>
    <n v="3.4697"/>
    <x v="1"/>
    <x v="3"/>
    <x v="14"/>
    <n v="2"/>
    <n v="8"/>
    <n v="1"/>
    <n v="4"/>
    <n v="1"/>
    <n v="10"/>
    <n v="1"/>
  </r>
  <r>
    <n v="403"/>
    <n v="2.9393899999999999"/>
    <x v="1"/>
    <x v="3"/>
    <x v="15"/>
    <n v="2"/>
    <n v="8"/>
    <n v="1"/>
    <n v="5"/>
    <n v="1"/>
    <n v="11"/>
    <n v="1"/>
  </r>
  <r>
    <n v="404"/>
    <n v="0"/>
    <x v="1"/>
    <x v="4"/>
    <x v="0"/>
    <n v="2"/>
    <n v="8"/>
    <n v="1"/>
    <n v="5"/>
    <n v="1"/>
    <n v="11"/>
    <n v="1"/>
  </r>
  <r>
    <n v="405"/>
    <n v="2.7272699999999999"/>
    <x v="1"/>
    <x v="4"/>
    <x v="1"/>
    <n v="3"/>
    <n v="6"/>
    <n v="1"/>
    <n v="8"/>
    <n v="0"/>
    <n v="5"/>
    <n v="1"/>
  </r>
  <r>
    <n v="406"/>
    <n v="3.0530300000000001"/>
    <x v="1"/>
    <x v="4"/>
    <x v="2"/>
    <n v="3"/>
    <n v="6"/>
    <n v="0"/>
    <n v="8"/>
    <n v="0"/>
    <n v="6"/>
    <n v="1"/>
  </r>
  <r>
    <n v="407"/>
    <n v="4.0997500000000002"/>
    <x v="1"/>
    <x v="4"/>
    <x v="3"/>
    <n v="3"/>
    <n v="6"/>
    <n v="0"/>
    <n v="7"/>
    <n v="0"/>
    <n v="7"/>
    <n v="10"/>
  </r>
  <r>
    <n v="408"/>
    <n v="4.1212099999999996"/>
    <x v="1"/>
    <x v="4"/>
    <x v="4"/>
    <n v="8"/>
    <n v="1"/>
    <n v="0"/>
    <n v="3"/>
    <n v="0"/>
    <n v="0"/>
    <n v="10"/>
  </r>
  <r>
    <n v="409"/>
    <n v="5.8282800000000003"/>
    <x v="1"/>
    <x v="4"/>
    <x v="5"/>
    <n v="7"/>
    <n v="5"/>
    <n v="0"/>
    <n v="3"/>
    <n v="0"/>
    <n v="0"/>
    <n v="10"/>
  </r>
  <r>
    <n v="410"/>
    <n v="9.1742399999999993"/>
    <x v="1"/>
    <x v="4"/>
    <x v="6"/>
    <n v="8"/>
    <n v="1"/>
    <n v="0"/>
    <n v="5"/>
    <n v="0"/>
    <n v="2"/>
    <n v="10"/>
  </r>
  <r>
    <n v="411"/>
    <n v="8.2739899999999995"/>
    <x v="1"/>
    <x v="4"/>
    <x v="7"/>
    <n v="2"/>
    <n v="8"/>
    <n v="3"/>
    <n v="3"/>
    <n v="2"/>
    <n v="3"/>
    <n v="10"/>
  </r>
  <r>
    <n v="412"/>
    <n v="10.2689"/>
    <x v="1"/>
    <x v="4"/>
    <x v="8"/>
    <n v="2"/>
    <n v="8"/>
    <n v="3"/>
    <n v="4"/>
    <n v="2"/>
    <n v="4"/>
    <n v="10"/>
  </r>
  <r>
    <n v="413"/>
    <n v="8.4002499999999998"/>
    <x v="1"/>
    <x v="4"/>
    <x v="9"/>
    <n v="2"/>
    <n v="8"/>
    <n v="3"/>
    <n v="5"/>
    <n v="2"/>
    <n v="5"/>
    <n v="10"/>
  </r>
  <r>
    <n v="414"/>
    <n v="4.9002499999999998"/>
    <x v="1"/>
    <x v="4"/>
    <x v="10"/>
    <n v="8"/>
    <n v="1"/>
    <n v="0"/>
    <n v="8"/>
    <n v="0"/>
    <n v="6"/>
    <n v="10"/>
  </r>
  <r>
    <n v="415"/>
    <n v="4.5833300000000001"/>
    <x v="1"/>
    <x v="4"/>
    <x v="11"/>
    <n v="8"/>
    <n v="1"/>
    <n v="0"/>
    <n v="7"/>
    <n v="0"/>
    <n v="7"/>
    <n v="10"/>
  </r>
  <r>
    <n v="416"/>
    <n v="3.7449499999999998"/>
    <x v="1"/>
    <x v="4"/>
    <x v="12"/>
    <n v="8"/>
    <n v="1"/>
    <n v="0"/>
    <n v="6"/>
    <n v="0"/>
    <n v="8"/>
    <n v="10"/>
  </r>
  <r>
    <n v="417"/>
    <n v="2.0934300000000001"/>
    <x v="1"/>
    <x v="4"/>
    <x v="13"/>
    <n v="2"/>
    <n v="8"/>
    <n v="2"/>
    <n v="5"/>
    <n v="2"/>
    <n v="9"/>
    <n v="1"/>
  </r>
  <r>
    <n v="418"/>
    <n v="0"/>
    <x v="1"/>
    <x v="4"/>
    <x v="14"/>
    <n v="2"/>
    <n v="8"/>
    <n v="2"/>
    <n v="5"/>
    <n v="2"/>
    <n v="9"/>
    <n v="1"/>
  </r>
  <r>
    <n v="419"/>
    <n v="0"/>
    <x v="1"/>
    <x v="4"/>
    <x v="15"/>
    <n v="2"/>
    <n v="8"/>
    <n v="2"/>
    <n v="5"/>
    <n v="2"/>
    <n v="9"/>
    <n v="1"/>
  </r>
  <r>
    <n v="420"/>
    <n v="0"/>
    <x v="1"/>
    <x v="5"/>
    <x v="0"/>
    <n v="2"/>
    <n v="8"/>
    <n v="2"/>
    <n v="5"/>
    <n v="2"/>
    <n v="9"/>
    <n v="1"/>
  </r>
  <r>
    <n v="421"/>
    <n v="3.0681799999999999"/>
    <x v="1"/>
    <x v="5"/>
    <x v="1"/>
    <n v="10"/>
    <n v="24"/>
    <n v="2"/>
    <n v="7"/>
    <n v="1"/>
    <n v="1"/>
    <n v="1"/>
  </r>
  <r>
    <n v="422"/>
    <n v="3.6767699999999999"/>
    <x v="1"/>
    <x v="5"/>
    <x v="2"/>
    <n v="4"/>
    <n v="11"/>
    <n v="3"/>
    <n v="2"/>
    <n v="2"/>
    <n v="2"/>
    <n v="1"/>
  </r>
  <r>
    <n v="423"/>
    <n v="3.2474699999999999"/>
    <x v="1"/>
    <x v="5"/>
    <x v="3"/>
    <n v="4"/>
    <n v="11"/>
    <n v="3"/>
    <n v="3"/>
    <n v="2"/>
    <n v="3"/>
    <n v="1"/>
  </r>
  <r>
    <n v="424"/>
    <n v="4.2298"/>
    <x v="1"/>
    <x v="5"/>
    <x v="4"/>
    <n v="10"/>
    <n v="24"/>
    <n v="3"/>
    <n v="0"/>
    <n v="2"/>
    <n v="0"/>
    <n v="10"/>
  </r>
  <r>
    <n v="425"/>
    <n v="6.0037900000000004"/>
    <x v="1"/>
    <x v="5"/>
    <x v="5"/>
    <n v="10"/>
    <n v="24"/>
    <n v="3"/>
    <n v="1"/>
    <n v="2"/>
    <n v="1"/>
    <n v="10"/>
  </r>
  <r>
    <n v="426"/>
    <n v="7.4596"/>
    <x v="1"/>
    <x v="5"/>
    <x v="6"/>
    <n v="10"/>
    <n v="24"/>
    <n v="3"/>
    <n v="2"/>
    <n v="2"/>
    <n v="2"/>
    <n v="10"/>
  </r>
  <r>
    <n v="427"/>
    <n v="8.5732300000000006"/>
    <x v="1"/>
    <x v="5"/>
    <x v="7"/>
    <n v="3"/>
    <n v="6"/>
    <n v="2"/>
    <n v="0"/>
    <n v="1"/>
    <n v="3"/>
    <n v="10"/>
  </r>
  <r>
    <n v="428"/>
    <n v="9.3547999999999991"/>
    <x v="1"/>
    <x v="5"/>
    <x v="8"/>
    <n v="3"/>
    <n v="6"/>
    <n v="2"/>
    <n v="1"/>
    <n v="1"/>
    <n v="4"/>
    <n v="10"/>
  </r>
  <r>
    <n v="429"/>
    <n v="6.0618699999999999"/>
    <x v="1"/>
    <x v="5"/>
    <x v="9"/>
    <n v="3"/>
    <n v="6"/>
    <n v="2"/>
    <n v="2"/>
    <n v="1"/>
    <n v="5"/>
    <n v="10"/>
  </r>
  <r>
    <n v="430"/>
    <n v="6.0328299999999997"/>
    <x v="1"/>
    <x v="5"/>
    <x v="10"/>
    <n v="10"/>
    <n v="24"/>
    <n v="3"/>
    <n v="6"/>
    <n v="2"/>
    <n v="6"/>
    <n v="10"/>
  </r>
  <r>
    <n v="431"/>
    <n v="4.7878800000000004"/>
    <x v="1"/>
    <x v="5"/>
    <x v="11"/>
    <n v="10"/>
    <n v="24"/>
    <n v="3"/>
    <n v="7"/>
    <n v="2"/>
    <n v="7"/>
    <n v="10"/>
  </r>
  <r>
    <n v="432"/>
    <n v="3.3080799999999999"/>
    <x v="1"/>
    <x v="5"/>
    <x v="12"/>
    <n v="10"/>
    <n v="24"/>
    <n v="3"/>
    <n v="8"/>
    <n v="2"/>
    <n v="8"/>
    <n v="10"/>
  </r>
  <r>
    <n v="433"/>
    <n v="2.6300500000000002"/>
    <x v="1"/>
    <x v="5"/>
    <x v="13"/>
    <n v="3"/>
    <n v="6"/>
    <n v="1"/>
    <n v="3"/>
    <n v="1"/>
    <n v="9"/>
    <n v="1"/>
  </r>
  <r>
    <n v="434"/>
    <n v="3.3383799999999999"/>
    <x v="1"/>
    <x v="5"/>
    <x v="14"/>
    <n v="3"/>
    <n v="6"/>
    <n v="1"/>
    <n v="4"/>
    <n v="1"/>
    <n v="10"/>
    <n v="1"/>
  </r>
  <r>
    <n v="435"/>
    <n v="3.1805599999999998"/>
    <x v="1"/>
    <x v="5"/>
    <x v="15"/>
    <n v="3"/>
    <n v="6"/>
    <n v="1"/>
    <n v="5"/>
    <n v="1"/>
    <n v="11"/>
    <n v="1"/>
  </r>
  <r>
    <n v="436"/>
    <n v="2.8964599999999998"/>
    <x v="1"/>
    <x v="6"/>
    <x v="0"/>
    <n v="10"/>
    <n v="24"/>
    <n v="2"/>
    <n v="1"/>
    <n v="1"/>
    <n v="4"/>
    <n v="1"/>
  </r>
  <r>
    <n v="437"/>
    <n v="2.4457100000000001"/>
    <x v="1"/>
    <x v="6"/>
    <x v="1"/>
    <n v="10"/>
    <n v="24"/>
    <n v="2"/>
    <n v="2"/>
    <n v="1"/>
    <n v="5"/>
    <n v="1"/>
  </r>
  <r>
    <n v="438"/>
    <n v="3.8118699999999999"/>
    <x v="1"/>
    <x v="6"/>
    <x v="2"/>
    <n v="4"/>
    <n v="11"/>
    <n v="3"/>
    <n v="6"/>
    <n v="2"/>
    <n v="6"/>
    <n v="1"/>
  </r>
  <r>
    <n v="439"/>
    <n v="3.5795499999999998"/>
    <x v="1"/>
    <x v="6"/>
    <x v="3"/>
    <n v="4"/>
    <n v="11"/>
    <n v="3"/>
    <n v="7"/>
    <n v="2"/>
    <n v="7"/>
    <n v="1"/>
  </r>
  <r>
    <n v="440"/>
    <n v="4.625"/>
    <x v="1"/>
    <x v="6"/>
    <x v="4"/>
    <n v="11"/>
    <n v="7"/>
    <n v="0"/>
    <n v="3"/>
    <n v="0"/>
    <n v="0"/>
    <n v="10"/>
  </r>
  <r>
    <n v="441"/>
    <n v="5.6275300000000001"/>
    <x v="1"/>
    <x v="6"/>
    <x v="5"/>
    <n v="11"/>
    <n v="7"/>
    <n v="0"/>
    <n v="4"/>
    <n v="0"/>
    <n v="1"/>
    <n v="10"/>
  </r>
  <r>
    <n v="442"/>
    <n v="7.21591"/>
    <x v="1"/>
    <x v="6"/>
    <x v="6"/>
    <n v="11"/>
    <n v="7"/>
    <n v="0"/>
    <n v="5"/>
    <n v="0"/>
    <n v="2"/>
    <n v="10"/>
  </r>
  <r>
    <n v="443"/>
    <n v="7.1780299999999997"/>
    <x v="1"/>
    <x v="6"/>
    <x v="7"/>
    <n v="3"/>
    <n v="6"/>
    <n v="3"/>
    <n v="3"/>
    <n v="2"/>
    <n v="3"/>
    <n v="10"/>
  </r>
  <r>
    <n v="444"/>
    <n v="7.4558099999999996"/>
    <x v="1"/>
    <x v="6"/>
    <x v="8"/>
    <n v="3"/>
    <n v="6"/>
    <n v="3"/>
    <n v="4"/>
    <n v="2"/>
    <n v="4"/>
    <n v="10"/>
  </r>
  <r>
    <n v="445"/>
    <n v="5.8383799999999999"/>
    <x v="1"/>
    <x v="6"/>
    <x v="9"/>
    <n v="3"/>
    <n v="6"/>
    <n v="3"/>
    <n v="5"/>
    <n v="2"/>
    <n v="5"/>
    <n v="10"/>
  </r>
  <r>
    <n v="446"/>
    <n v="5.38889"/>
    <x v="1"/>
    <x v="6"/>
    <x v="10"/>
    <n v="11"/>
    <n v="7"/>
    <n v="0"/>
    <n v="8"/>
    <n v="0"/>
    <n v="6"/>
    <n v="10"/>
  </r>
  <r>
    <n v="447"/>
    <n v="3.6123699999999999"/>
    <x v="1"/>
    <x v="6"/>
    <x v="11"/>
    <n v="11"/>
    <n v="7"/>
    <n v="0"/>
    <n v="7"/>
    <n v="0"/>
    <n v="7"/>
    <n v="10"/>
  </r>
  <r>
    <n v="448"/>
    <n v="3.4798"/>
    <x v="1"/>
    <x v="6"/>
    <x v="12"/>
    <n v="11"/>
    <n v="7"/>
    <n v="0"/>
    <n v="6"/>
    <n v="0"/>
    <n v="8"/>
    <n v="1"/>
  </r>
  <r>
    <n v="449"/>
    <n v="2.76641"/>
    <x v="1"/>
    <x v="6"/>
    <x v="13"/>
    <n v="3"/>
    <n v="6"/>
    <n v="2"/>
    <n v="5"/>
    <n v="2"/>
    <n v="9"/>
    <n v="1"/>
  </r>
  <r>
    <n v="450"/>
    <n v="2.9709599999999998"/>
    <x v="1"/>
    <x v="6"/>
    <x v="14"/>
    <n v="3"/>
    <n v="6"/>
    <n v="2"/>
    <n v="4"/>
    <n v="2"/>
    <n v="10"/>
    <n v="1"/>
  </r>
  <r>
    <n v="451"/>
    <n v="0"/>
    <x v="1"/>
    <x v="6"/>
    <x v="15"/>
    <n v="3"/>
    <n v="6"/>
    <n v="2"/>
    <n v="4"/>
    <n v="2"/>
    <n v="10"/>
    <n v="1"/>
  </r>
  <r>
    <n v="452"/>
    <n v="0"/>
    <x v="1"/>
    <x v="7"/>
    <x v="0"/>
    <n v="3"/>
    <n v="6"/>
    <n v="2"/>
    <n v="4"/>
    <n v="2"/>
    <n v="10"/>
    <n v="1"/>
  </r>
  <r>
    <n v="453"/>
    <n v="2.1237400000000002"/>
    <x v="1"/>
    <x v="7"/>
    <x v="1"/>
    <n v="10"/>
    <n v="24"/>
    <n v="1"/>
    <n v="3"/>
    <n v="1"/>
    <n v="9"/>
    <n v="1"/>
  </r>
  <r>
    <n v="454"/>
    <n v="2.0984799999999999"/>
    <x v="1"/>
    <x v="7"/>
    <x v="2"/>
    <n v="4"/>
    <n v="11"/>
    <n v="2"/>
    <n v="4"/>
    <n v="2"/>
    <n v="10"/>
    <n v="1"/>
  </r>
  <r>
    <n v="455"/>
    <n v="3.1856100000000001"/>
    <x v="1"/>
    <x v="7"/>
    <x v="3"/>
    <n v="4"/>
    <n v="11"/>
    <n v="2"/>
    <n v="3"/>
    <n v="2"/>
    <n v="11"/>
    <n v="1"/>
  </r>
  <r>
    <n v="456"/>
    <n v="2.4785400000000002"/>
    <x v="1"/>
    <x v="7"/>
    <x v="4"/>
    <n v="4"/>
    <n v="11"/>
    <n v="2"/>
    <n v="6"/>
    <n v="1"/>
    <n v="0"/>
    <n v="1"/>
  </r>
  <r>
    <n v="457"/>
    <n v="1.9419200000000001"/>
    <x v="1"/>
    <x v="7"/>
    <x v="5"/>
    <n v="4"/>
    <n v="11"/>
    <n v="2"/>
    <n v="7"/>
    <n v="1"/>
    <n v="1"/>
    <n v="10"/>
  </r>
  <r>
    <n v="458"/>
    <n v="5.2714600000000003"/>
    <x v="1"/>
    <x v="7"/>
    <x v="6"/>
    <n v="4"/>
    <n v="11"/>
    <n v="2"/>
    <n v="8"/>
    <n v="1"/>
    <n v="2"/>
    <n v="10"/>
  </r>
  <r>
    <n v="459"/>
    <n v="6.6830800000000004"/>
    <x v="1"/>
    <x v="7"/>
    <x v="7"/>
    <n v="4"/>
    <n v="11"/>
    <n v="1"/>
    <n v="6"/>
    <n v="0"/>
    <n v="3"/>
    <n v="10"/>
  </r>
  <r>
    <n v="460"/>
    <n v="6.7689399999999997"/>
    <x v="1"/>
    <x v="7"/>
    <x v="8"/>
    <n v="4"/>
    <n v="11"/>
    <n v="1"/>
    <n v="7"/>
    <n v="0"/>
    <n v="4"/>
    <n v="10"/>
  </r>
  <r>
    <n v="461"/>
    <n v="5.3156600000000003"/>
    <x v="1"/>
    <x v="7"/>
    <x v="9"/>
    <n v="4"/>
    <n v="11"/>
    <n v="1"/>
    <n v="8"/>
    <n v="0"/>
    <n v="5"/>
    <n v="10"/>
  </r>
  <r>
    <n v="462"/>
    <n v="4.6426800000000004"/>
    <x v="1"/>
    <x v="7"/>
    <x v="10"/>
    <n v="4"/>
    <n v="11"/>
    <n v="1"/>
    <n v="2"/>
    <n v="1"/>
    <n v="6"/>
    <n v="10"/>
  </r>
  <r>
    <n v="463"/>
    <n v="4.0315700000000003"/>
    <x v="1"/>
    <x v="7"/>
    <x v="11"/>
    <n v="4"/>
    <n v="11"/>
    <n v="1"/>
    <n v="1"/>
    <n v="1"/>
    <n v="7"/>
    <n v="10"/>
  </r>
  <r>
    <n v="464"/>
    <n v="2.85101"/>
    <x v="1"/>
    <x v="7"/>
    <x v="12"/>
    <n v="4"/>
    <n v="11"/>
    <n v="1"/>
    <n v="0"/>
    <n v="1"/>
    <n v="8"/>
    <n v="1"/>
  </r>
  <r>
    <n v="465"/>
    <n v="2.8194400000000002"/>
    <x v="1"/>
    <x v="7"/>
    <x v="13"/>
    <n v="4"/>
    <n v="11"/>
    <n v="0"/>
    <n v="0"/>
    <n v="0"/>
    <n v="9"/>
    <n v="1"/>
  </r>
  <r>
    <n v="466"/>
    <n v="2.73359"/>
    <x v="1"/>
    <x v="7"/>
    <x v="14"/>
    <n v="4"/>
    <n v="11"/>
    <n v="0"/>
    <n v="1"/>
    <n v="0"/>
    <n v="10"/>
    <n v="1"/>
  </r>
  <r>
    <n v="467"/>
    <n v="0"/>
    <x v="1"/>
    <x v="7"/>
    <x v="15"/>
    <n v="4"/>
    <n v="11"/>
    <n v="0"/>
    <n v="1"/>
    <n v="0"/>
    <n v="10"/>
    <n v="1"/>
  </r>
  <r>
    <n v="468"/>
    <n v="2.0012599999999998"/>
    <x v="1"/>
    <x v="8"/>
    <x v="0"/>
    <n v="5"/>
    <n v="12"/>
    <n v="3"/>
    <n v="8"/>
    <n v="2"/>
    <n v="8"/>
    <n v="1"/>
  </r>
  <r>
    <n v="469"/>
    <n v="2.2146499999999998"/>
    <x v="1"/>
    <x v="8"/>
    <x v="1"/>
    <n v="5"/>
    <n v="12"/>
    <n v="3"/>
    <n v="6"/>
    <n v="2"/>
    <n v="6"/>
    <n v="1"/>
  </r>
  <r>
    <n v="470"/>
    <n v="2.9204500000000002"/>
    <x v="1"/>
    <x v="8"/>
    <x v="2"/>
    <n v="3"/>
    <n v="6"/>
    <n v="0"/>
    <n v="1"/>
    <n v="0"/>
    <n v="10"/>
    <n v="1"/>
  </r>
  <r>
    <n v="471"/>
    <n v="3.2815699999999999"/>
    <x v="1"/>
    <x v="8"/>
    <x v="3"/>
    <n v="3"/>
    <n v="6"/>
    <n v="0"/>
    <n v="2"/>
    <n v="0"/>
    <n v="11"/>
    <n v="1"/>
  </r>
  <r>
    <n v="472"/>
    <n v="2.2765200000000001"/>
    <x v="1"/>
    <x v="8"/>
    <x v="4"/>
    <n v="4"/>
    <n v="11"/>
    <n v="0"/>
    <n v="3"/>
    <n v="0"/>
    <n v="0"/>
    <n v="1"/>
  </r>
  <r>
    <n v="473"/>
    <n v="3.9040400000000002"/>
    <x v="1"/>
    <x v="8"/>
    <x v="5"/>
    <n v="4"/>
    <n v="11"/>
    <n v="0"/>
    <n v="4"/>
    <n v="0"/>
    <n v="1"/>
    <n v="10"/>
  </r>
  <r>
    <n v="474"/>
    <n v="4.7626299999999997"/>
    <x v="1"/>
    <x v="8"/>
    <x v="6"/>
    <n v="4"/>
    <n v="11"/>
    <n v="0"/>
    <n v="5"/>
    <n v="0"/>
    <n v="2"/>
    <n v="10"/>
  </r>
  <r>
    <n v="475"/>
    <n v="4.9798"/>
    <x v="1"/>
    <x v="8"/>
    <x v="7"/>
    <n v="4"/>
    <n v="11"/>
    <n v="2"/>
    <n v="0"/>
    <n v="1"/>
    <n v="3"/>
    <n v="10"/>
  </r>
  <r>
    <n v="476"/>
    <n v="4.4747500000000002"/>
    <x v="1"/>
    <x v="8"/>
    <x v="8"/>
    <n v="4"/>
    <n v="11"/>
    <n v="2"/>
    <n v="1"/>
    <n v="1"/>
    <n v="4"/>
    <n v="10"/>
  </r>
  <r>
    <n v="477"/>
    <n v="2.9053"/>
    <x v="1"/>
    <x v="8"/>
    <x v="9"/>
    <n v="4"/>
    <n v="11"/>
    <n v="2"/>
    <n v="2"/>
    <n v="1"/>
    <n v="5"/>
    <n v="10"/>
  </r>
  <r>
    <n v="478"/>
    <n v="2.9873699999999999"/>
    <x v="1"/>
    <x v="8"/>
    <x v="10"/>
    <n v="4"/>
    <n v="11"/>
    <n v="0"/>
    <n v="2"/>
    <n v="0"/>
    <n v="11"/>
    <n v="10"/>
  </r>
  <r>
    <n v="479"/>
    <n v="2.39141"/>
    <x v="1"/>
    <x v="8"/>
    <x v="11"/>
    <n v="4"/>
    <n v="11"/>
    <n v="0"/>
    <n v="2"/>
    <n v="0"/>
    <n v="11"/>
    <n v="1"/>
  </r>
  <r>
    <n v="480"/>
    <n v="3.2613599999999998"/>
    <x v="1"/>
    <x v="8"/>
    <x v="12"/>
    <n v="4"/>
    <n v="11"/>
    <n v="0"/>
    <n v="2"/>
    <n v="0"/>
    <n v="11"/>
    <n v="1"/>
  </r>
  <r>
    <n v="481"/>
    <n v="2.5795499999999998"/>
    <x v="1"/>
    <x v="8"/>
    <x v="13"/>
    <n v="4"/>
    <n v="11"/>
    <n v="0"/>
    <n v="2"/>
    <n v="0"/>
    <n v="11"/>
    <n v="1"/>
  </r>
  <r>
    <n v="482"/>
    <n v="2.3472200000000001"/>
    <x v="1"/>
    <x v="8"/>
    <x v="14"/>
    <n v="4"/>
    <n v="11"/>
    <n v="0"/>
    <n v="2"/>
    <n v="0"/>
    <n v="11"/>
    <n v="1"/>
  </r>
  <r>
    <n v="483"/>
    <n v="2.0643899999999999"/>
    <x v="1"/>
    <x v="8"/>
    <x v="15"/>
    <n v="4"/>
    <n v="11"/>
    <n v="0"/>
    <n v="2"/>
    <n v="0"/>
    <n v="11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8">
  <r>
    <n v="27"/>
    <n v="1"/>
    <n v="2"/>
    <n v="242"/>
    <n v="1"/>
    <s v="U"/>
    <x v="0"/>
    <x v="0"/>
    <n v="11"/>
  </r>
  <r>
    <n v="27"/>
    <n v="1"/>
    <n v="1"/>
    <n v="243"/>
    <n v="1"/>
    <s v="U"/>
    <x v="0"/>
    <x v="1"/>
    <n v="11"/>
  </r>
  <r>
    <n v="27"/>
    <n v="0"/>
    <n v="3"/>
    <n v="992"/>
    <n v="1"/>
    <s v="U"/>
    <x v="0"/>
    <x v="2"/>
    <n v="11"/>
  </r>
  <r>
    <n v="27"/>
    <n v="0"/>
    <n v="4"/>
    <n v="993"/>
    <n v="1"/>
    <s v="U"/>
    <x v="0"/>
    <x v="3"/>
    <n v="11"/>
  </r>
  <r>
    <n v="27"/>
    <n v="0"/>
    <n v="5"/>
    <n v="690"/>
    <n v="1"/>
    <s v="U"/>
    <x v="0"/>
    <x v="4"/>
    <n v="11"/>
  </r>
  <r>
    <n v="27"/>
    <n v="1"/>
    <n v="6"/>
    <n v="691"/>
    <n v="1"/>
    <s v="U"/>
    <x v="0"/>
    <x v="5"/>
    <n v="11"/>
  </r>
  <r>
    <n v="27"/>
    <n v="1"/>
    <n v="7"/>
    <n v="764"/>
    <n v="1"/>
    <s v="U"/>
    <x v="0"/>
    <x v="6"/>
    <n v="11"/>
  </r>
  <r>
    <n v="27"/>
    <n v="1"/>
    <n v="8"/>
    <n v="765"/>
    <n v="1"/>
    <s v="U"/>
    <x v="0"/>
    <x v="7"/>
    <n v="11"/>
  </r>
  <r>
    <n v="27"/>
    <n v="0"/>
    <n v="8"/>
    <n v="138"/>
    <n v="1"/>
    <s v="U"/>
    <x v="0"/>
    <x v="8"/>
    <n v="11"/>
  </r>
  <r>
    <n v="27"/>
    <n v="0"/>
    <n v="7"/>
    <n v="139"/>
    <n v="1"/>
    <s v="U"/>
    <x v="0"/>
    <x v="9"/>
    <n v="11"/>
  </r>
  <r>
    <n v="27"/>
    <n v="0"/>
    <n v="6"/>
    <n v="96"/>
    <n v="1"/>
    <s v="U"/>
    <x v="0"/>
    <x v="10"/>
    <n v="11"/>
  </r>
  <r>
    <n v="27"/>
    <n v="0"/>
    <n v="0"/>
    <n v="97"/>
    <n v="1"/>
    <s v="U"/>
    <x v="0"/>
    <x v="11"/>
    <n v="11"/>
  </r>
  <r>
    <n v="27"/>
    <n v="0"/>
    <n v="1"/>
    <n v="124"/>
    <n v="1"/>
    <s v="U"/>
    <x v="0"/>
    <x v="12"/>
    <n v="11"/>
  </r>
  <r>
    <n v="27"/>
    <n v="0"/>
    <n v="2"/>
    <n v="125"/>
    <n v="1"/>
    <s v="U"/>
    <x v="0"/>
    <x v="13"/>
    <n v="11"/>
  </r>
  <r>
    <n v="27"/>
    <n v="1"/>
    <n v="0"/>
    <n v="790"/>
    <n v="1"/>
    <s v="U"/>
    <x v="1"/>
    <x v="0"/>
    <n v="11"/>
  </r>
  <r>
    <n v="27"/>
    <n v="1"/>
    <n v="3"/>
    <n v="791"/>
    <n v="1"/>
    <s v="U"/>
    <x v="1"/>
    <x v="1"/>
    <n v="11"/>
  </r>
  <r>
    <n v="3"/>
    <n v="3"/>
    <n v="0"/>
    <n v="730"/>
    <n v="1"/>
    <s v="U"/>
    <x v="1"/>
    <x v="2"/>
    <n v="1"/>
  </r>
  <r>
    <n v="3"/>
    <n v="3"/>
    <n v="1"/>
    <n v="731"/>
    <n v="1"/>
    <s v="U"/>
    <x v="1"/>
    <x v="3"/>
    <n v="1"/>
  </r>
  <r>
    <n v="3"/>
    <n v="3"/>
    <n v="2"/>
    <n v="792"/>
    <n v="1"/>
    <s v="U"/>
    <x v="1"/>
    <x v="4"/>
    <n v="1"/>
  </r>
  <r>
    <n v="3"/>
    <n v="3"/>
    <n v="3"/>
    <n v="793"/>
    <n v="1"/>
    <s v="U"/>
    <x v="1"/>
    <x v="5"/>
    <n v="1"/>
  </r>
  <r>
    <n v="3"/>
    <n v="3"/>
    <n v="4"/>
    <n v="276"/>
    <n v="1"/>
    <s v="U"/>
    <x v="1"/>
    <x v="6"/>
    <n v="1"/>
  </r>
  <r>
    <n v="3"/>
    <n v="3"/>
    <n v="5"/>
    <n v="277"/>
    <n v="1"/>
    <s v="U"/>
    <x v="1"/>
    <x v="7"/>
    <n v="1"/>
  </r>
  <r>
    <n v="3"/>
    <n v="3"/>
    <n v="6"/>
    <n v="612"/>
    <n v="1"/>
    <s v="U"/>
    <x v="1"/>
    <x v="8"/>
    <n v="1"/>
  </r>
  <r>
    <n v="3"/>
    <n v="3"/>
    <n v="7"/>
    <n v="613"/>
    <n v="1"/>
    <s v="U"/>
    <x v="1"/>
    <x v="9"/>
    <n v="1"/>
  </r>
  <r>
    <n v="3"/>
    <n v="3"/>
    <n v="8"/>
    <n v="654"/>
    <n v="1"/>
    <s v="U"/>
    <x v="1"/>
    <x v="10"/>
    <n v="1"/>
  </r>
  <r>
    <n v="3"/>
    <n v="2"/>
    <n v="5"/>
    <n v="655"/>
    <n v="1"/>
    <s v="U"/>
    <x v="1"/>
    <x v="11"/>
    <n v="1"/>
  </r>
  <r>
    <n v="3"/>
    <n v="2"/>
    <n v="4"/>
    <n v="672"/>
    <n v="1"/>
    <s v="U"/>
    <x v="1"/>
    <x v="12"/>
    <n v="1"/>
  </r>
  <r>
    <n v="3"/>
    <n v="2"/>
    <n v="3"/>
    <n v="673"/>
    <n v="1"/>
    <s v="U"/>
    <x v="1"/>
    <x v="13"/>
    <n v="1"/>
  </r>
  <r>
    <n v="27"/>
    <n v="1"/>
    <n v="4"/>
    <n v="560"/>
    <n v="1"/>
    <s v="U"/>
    <x v="2"/>
    <x v="0"/>
    <n v="11"/>
  </r>
  <r>
    <n v="27"/>
    <n v="1"/>
    <n v="5"/>
    <n v="561"/>
    <n v="1"/>
    <s v="U"/>
    <x v="2"/>
    <x v="1"/>
    <n v="11"/>
  </r>
  <r>
    <n v="14"/>
    <n v="0"/>
    <n v="3"/>
    <n v="742"/>
    <n v="1"/>
    <s v="U"/>
    <x v="2"/>
    <x v="2"/>
    <n v="3"/>
  </r>
  <r>
    <n v="14"/>
    <n v="0"/>
    <n v="4"/>
    <n v="743"/>
    <n v="1"/>
    <s v="U"/>
    <x v="2"/>
    <x v="3"/>
    <n v="3"/>
  </r>
  <r>
    <n v="14"/>
    <n v="0"/>
    <n v="5"/>
    <n v="598"/>
    <n v="1"/>
    <s v="U"/>
    <x v="2"/>
    <x v="4"/>
    <n v="3"/>
  </r>
  <r>
    <n v="14"/>
    <n v="1"/>
    <n v="6"/>
    <n v="599"/>
    <n v="1"/>
    <s v="U"/>
    <x v="2"/>
    <x v="5"/>
    <n v="3"/>
  </r>
  <r>
    <n v="14"/>
    <n v="1"/>
    <n v="7"/>
    <n v="740"/>
    <n v="1"/>
    <s v="U"/>
    <x v="2"/>
    <x v="6"/>
    <n v="3"/>
  </r>
  <r>
    <n v="14"/>
    <n v="1"/>
    <n v="8"/>
    <n v="741"/>
    <n v="1"/>
    <s v="U"/>
    <x v="2"/>
    <x v="7"/>
    <n v="3"/>
  </r>
  <r>
    <n v="14"/>
    <n v="0"/>
    <n v="8"/>
    <n v="720"/>
    <n v="1"/>
    <s v="U"/>
    <x v="2"/>
    <x v="8"/>
    <n v="3"/>
  </r>
  <r>
    <n v="14"/>
    <n v="0"/>
    <n v="7"/>
    <n v="721"/>
    <n v="1"/>
    <s v="U"/>
    <x v="2"/>
    <x v="9"/>
    <n v="3"/>
  </r>
  <r>
    <n v="14"/>
    <n v="0"/>
    <n v="6"/>
    <n v="640"/>
    <n v="1"/>
    <s v="U"/>
    <x v="2"/>
    <x v="10"/>
    <n v="3"/>
  </r>
  <r>
    <n v="14"/>
    <n v="0"/>
    <n v="0"/>
    <n v="641"/>
    <n v="1"/>
    <s v="U"/>
    <x v="2"/>
    <x v="11"/>
    <n v="3"/>
  </r>
  <r>
    <n v="14"/>
    <n v="0"/>
    <n v="0"/>
    <n v="641"/>
    <n v="1"/>
    <s v="U"/>
    <x v="2"/>
    <x v="12"/>
    <n v="3"/>
  </r>
  <r>
    <n v="14"/>
    <n v="0"/>
    <n v="0"/>
    <n v="641"/>
    <n v="1"/>
    <s v="U"/>
    <x v="2"/>
    <x v="13"/>
    <n v="3"/>
  </r>
  <r>
    <n v="20"/>
    <n v="3"/>
    <n v="6"/>
    <n v="642"/>
    <n v="1"/>
    <s v="U"/>
    <x v="3"/>
    <x v="0"/>
    <n v="7"/>
  </r>
  <r>
    <n v="20"/>
    <n v="3"/>
    <n v="7"/>
    <n v="643"/>
    <n v="1"/>
    <s v="U"/>
    <x v="3"/>
    <x v="1"/>
    <n v="7"/>
  </r>
  <r>
    <n v="15"/>
    <n v="2"/>
    <n v="6"/>
    <n v="528"/>
    <n v="1"/>
    <s v="U"/>
    <x v="3"/>
    <x v="2"/>
    <n v="10"/>
  </r>
  <r>
    <n v="15"/>
    <n v="2"/>
    <n v="7"/>
    <n v="529"/>
    <n v="1"/>
    <s v="U"/>
    <x v="3"/>
    <x v="3"/>
    <n v="10"/>
  </r>
  <r>
    <n v="15"/>
    <n v="2"/>
    <n v="8"/>
    <n v="626"/>
    <n v="1"/>
    <s v="U"/>
    <x v="3"/>
    <x v="4"/>
    <n v="10"/>
  </r>
  <r>
    <n v="15"/>
    <n v="2"/>
    <n v="0"/>
    <n v="627"/>
    <n v="1"/>
    <s v="U"/>
    <x v="3"/>
    <x v="5"/>
    <n v="10"/>
  </r>
  <r>
    <n v="3"/>
    <n v="1"/>
    <n v="5"/>
    <n v="716"/>
    <n v="1"/>
    <s v="U"/>
    <x v="3"/>
    <x v="6"/>
    <n v="1"/>
  </r>
  <r>
    <n v="3"/>
    <n v="1"/>
    <n v="2"/>
    <n v="717"/>
    <n v="1"/>
    <s v="U"/>
    <x v="3"/>
    <x v="7"/>
    <n v="1"/>
  </r>
  <r>
    <n v="15"/>
    <n v="1"/>
    <n v="2"/>
    <n v="524"/>
    <n v="1"/>
    <s v="U"/>
    <x v="3"/>
    <x v="8"/>
    <n v="10"/>
  </r>
  <r>
    <n v="15"/>
    <n v="1"/>
    <n v="1"/>
    <n v="525"/>
    <n v="1"/>
    <s v="U"/>
    <x v="3"/>
    <x v="9"/>
    <n v="10"/>
  </r>
  <r>
    <n v="15"/>
    <n v="1"/>
    <n v="0"/>
    <n v="748"/>
    <n v="1"/>
    <s v="U"/>
    <x v="3"/>
    <x v="10"/>
    <n v="10"/>
  </r>
  <r>
    <n v="15"/>
    <n v="1"/>
    <n v="3"/>
    <n v="749"/>
    <n v="1"/>
    <s v="U"/>
    <x v="3"/>
    <x v="11"/>
    <n v="10"/>
  </r>
  <r>
    <n v="15"/>
    <n v="1"/>
    <n v="4"/>
    <n v="604"/>
    <n v="1"/>
    <s v="U"/>
    <x v="3"/>
    <x v="12"/>
    <n v="10"/>
  </r>
  <r>
    <n v="15"/>
    <n v="1"/>
    <n v="5"/>
    <n v="605"/>
    <n v="1"/>
    <s v="U"/>
    <x v="3"/>
    <x v="13"/>
    <n v="10"/>
  </r>
  <r>
    <n v="20"/>
    <n v="3"/>
    <n v="8"/>
    <n v="758"/>
    <n v="1"/>
    <s v="U"/>
    <x v="4"/>
    <x v="0"/>
    <n v="7"/>
  </r>
  <r>
    <n v="20"/>
    <n v="2"/>
    <n v="5"/>
    <n v="759"/>
    <n v="1"/>
    <s v="U"/>
    <x v="4"/>
    <x v="1"/>
    <n v="7"/>
  </r>
  <r>
    <n v="19"/>
    <n v="2"/>
    <n v="6"/>
    <n v="800"/>
    <n v="1"/>
    <s v="U"/>
    <x v="4"/>
    <x v="2"/>
    <n v="9"/>
  </r>
  <r>
    <n v="19"/>
    <n v="2"/>
    <n v="7"/>
    <n v="801"/>
    <n v="1"/>
    <s v="U"/>
    <x v="4"/>
    <x v="3"/>
    <n v="9"/>
  </r>
  <r>
    <n v="19"/>
    <n v="2"/>
    <n v="8"/>
    <n v="504"/>
    <n v="1"/>
    <s v="U"/>
    <x v="4"/>
    <x v="4"/>
    <n v="9"/>
  </r>
  <r>
    <n v="23"/>
    <n v="0"/>
    <n v="4"/>
    <n v="505"/>
    <n v="1"/>
    <s v="U"/>
    <x v="4"/>
    <x v="5"/>
    <n v="8"/>
  </r>
  <r>
    <n v="23"/>
    <n v="3"/>
    <n v="5"/>
    <n v="520"/>
    <n v="1"/>
    <s v="U"/>
    <x v="4"/>
    <x v="6"/>
    <n v="8"/>
  </r>
  <r>
    <n v="17"/>
    <n v="3"/>
    <n v="5"/>
    <n v="521"/>
    <n v="1"/>
    <s v="U"/>
    <x v="4"/>
    <x v="7"/>
    <n v="5"/>
  </r>
  <r>
    <n v="19"/>
    <n v="1"/>
    <n v="2"/>
    <n v="1000"/>
    <n v="1"/>
    <s v="U"/>
    <x v="4"/>
    <x v="8"/>
    <n v="9"/>
  </r>
  <r>
    <n v="19"/>
    <n v="1"/>
    <n v="1"/>
    <n v="1001"/>
    <n v="1"/>
    <s v="U"/>
    <x v="4"/>
    <x v="9"/>
    <n v="9"/>
  </r>
  <r>
    <n v="19"/>
    <n v="1"/>
    <n v="0"/>
    <n v="510"/>
    <n v="1"/>
    <s v="U"/>
    <x v="4"/>
    <x v="10"/>
    <n v="9"/>
  </r>
  <r>
    <n v="19"/>
    <n v="1"/>
    <n v="3"/>
    <n v="511"/>
    <n v="1"/>
    <s v="U"/>
    <x v="4"/>
    <x v="11"/>
    <n v="9"/>
  </r>
  <r>
    <n v="19"/>
    <n v="1"/>
    <n v="4"/>
    <n v="622"/>
    <n v="1"/>
    <s v="U"/>
    <x v="4"/>
    <x v="12"/>
    <n v="9"/>
  </r>
  <r>
    <n v="19"/>
    <n v="1"/>
    <n v="5"/>
    <n v="623"/>
    <n v="1"/>
    <s v="U"/>
    <x v="4"/>
    <x v="13"/>
    <n v="9"/>
  </r>
  <r>
    <n v="20"/>
    <n v="2"/>
    <n v="4"/>
    <n v="328"/>
    <n v="1"/>
    <s v="U"/>
    <x v="5"/>
    <x v="0"/>
    <n v="7"/>
  </r>
  <r>
    <n v="20"/>
    <n v="2"/>
    <n v="3"/>
    <n v="329"/>
    <n v="1"/>
    <s v="U"/>
    <x v="5"/>
    <x v="1"/>
    <n v="7"/>
  </r>
  <r>
    <n v="20"/>
    <n v="0"/>
    <n v="3"/>
    <n v="994"/>
    <n v="1"/>
    <s v="U"/>
    <x v="5"/>
    <x v="2"/>
    <n v="7"/>
  </r>
  <r>
    <n v="20"/>
    <n v="0"/>
    <n v="4"/>
    <n v="995"/>
    <n v="1"/>
    <s v="U"/>
    <x v="5"/>
    <x v="3"/>
    <n v="7"/>
  </r>
  <r>
    <n v="20"/>
    <n v="0"/>
    <n v="5"/>
    <n v="646"/>
    <n v="1"/>
    <s v="U"/>
    <x v="5"/>
    <x v="4"/>
    <n v="7"/>
  </r>
  <r>
    <n v="14"/>
    <n v="3"/>
    <n v="5"/>
    <n v="647"/>
    <n v="1"/>
    <s v="U"/>
    <x v="5"/>
    <x v="5"/>
    <n v="3"/>
  </r>
  <r>
    <n v="20"/>
    <n v="1"/>
    <n v="7"/>
    <n v="708"/>
    <n v="1"/>
    <s v="U"/>
    <x v="5"/>
    <x v="6"/>
    <n v="7"/>
  </r>
  <r>
    <n v="14"/>
    <n v="3"/>
    <n v="4"/>
    <n v="709"/>
    <n v="1"/>
    <s v="U"/>
    <x v="5"/>
    <x v="7"/>
    <n v="3"/>
  </r>
  <r>
    <n v="17"/>
    <n v="3"/>
    <n v="4"/>
    <n v="658"/>
    <n v="1"/>
    <s v="U"/>
    <x v="5"/>
    <x v="8"/>
    <n v="5"/>
  </r>
  <r>
    <n v="20"/>
    <n v="0"/>
    <n v="7"/>
    <n v="659"/>
    <n v="1"/>
    <s v="U"/>
    <x v="5"/>
    <x v="9"/>
    <n v="7"/>
  </r>
  <r>
    <n v="20"/>
    <n v="0"/>
    <n v="6"/>
    <n v="286"/>
    <n v="1"/>
    <s v="U"/>
    <x v="5"/>
    <x v="10"/>
    <n v="7"/>
  </r>
  <r>
    <n v="20"/>
    <n v="0"/>
    <n v="0"/>
    <n v="287"/>
    <n v="1"/>
    <s v="U"/>
    <x v="5"/>
    <x v="11"/>
    <n v="7"/>
  </r>
  <r>
    <n v="20"/>
    <n v="0"/>
    <n v="1"/>
    <n v="714"/>
    <n v="1"/>
    <s v="U"/>
    <x v="5"/>
    <x v="12"/>
    <n v="7"/>
  </r>
  <r>
    <n v="20"/>
    <n v="0"/>
    <n v="2"/>
    <n v="715"/>
    <n v="1"/>
    <s v="U"/>
    <x v="5"/>
    <x v="13"/>
    <n v="7"/>
  </r>
  <r>
    <n v="27"/>
    <n v="2"/>
    <n v="6"/>
    <n v="312"/>
    <n v="1"/>
    <s v="U"/>
    <x v="6"/>
    <x v="0"/>
    <n v="11"/>
  </r>
  <r>
    <n v="27"/>
    <n v="2"/>
    <n v="7"/>
    <n v="313"/>
    <n v="1"/>
    <s v="U"/>
    <x v="6"/>
    <x v="1"/>
    <n v="11"/>
  </r>
  <r>
    <n v="13"/>
    <n v="3"/>
    <n v="0"/>
    <n v="540"/>
    <n v="1"/>
    <s v="U"/>
    <x v="6"/>
    <x v="2"/>
    <n v="2"/>
  </r>
  <r>
    <n v="13"/>
    <n v="3"/>
    <n v="1"/>
    <n v="541"/>
    <n v="1"/>
    <s v="U"/>
    <x v="6"/>
    <x v="3"/>
    <n v="2"/>
  </r>
  <r>
    <n v="13"/>
    <n v="3"/>
    <n v="2"/>
    <n v="762"/>
    <n v="1"/>
    <s v="U"/>
    <x v="6"/>
    <x v="4"/>
    <n v="2"/>
  </r>
  <r>
    <n v="13"/>
    <n v="3"/>
    <n v="3"/>
    <n v="763"/>
    <n v="1"/>
    <s v="U"/>
    <x v="6"/>
    <x v="5"/>
    <n v="2"/>
  </r>
  <r>
    <n v="13"/>
    <n v="3"/>
    <n v="4"/>
    <n v="688"/>
    <n v="1"/>
    <s v="U"/>
    <x v="6"/>
    <x v="6"/>
    <n v="2"/>
  </r>
  <r>
    <n v="13"/>
    <n v="3"/>
    <n v="5"/>
    <n v="689"/>
    <n v="1"/>
    <s v="U"/>
    <x v="6"/>
    <x v="7"/>
    <n v="2"/>
  </r>
  <r>
    <n v="13"/>
    <n v="3"/>
    <n v="6"/>
    <n v="678"/>
    <n v="1"/>
    <s v="U"/>
    <x v="6"/>
    <x v="8"/>
    <n v="2"/>
  </r>
  <r>
    <n v="13"/>
    <n v="3"/>
    <n v="7"/>
    <n v="679"/>
    <n v="1"/>
    <s v="U"/>
    <x v="6"/>
    <x v="9"/>
    <n v="2"/>
  </r>
  <r>
    <n v="13"/>
    <n v="3"/>
    <n v="8"/>
    <n v="288"/>
    <n v="1"/>
    <s v="U"/>
    <x v="6"/>
    <x v="10"/>
    <n v="2"/>
  </r>
  <r>
    <n v="13"/>
    <n v="2"/>
    <n v="5"/>
    <n v="289"/>
    <n v="1"/>
    <s v="U"/>
    <x v="6"/>
    <x v="11"/>
    <n v="2"/>
  </r>
  <r>
    <n v="13"/>
    <n v="2"/>
    <n v="4"/>
    <n v="322"/>
    <n v="1"/>
    <s v="U"/>
    <x v="6"/>
    <x v="12"/>
    <n v="2"/>
  </r>
  <r>
    <n v="13"/>
    <n v="2"/>
    <n v="3"/>
    <n v="323"/>
    <n v="1"/>
    <s v="U"/>
    <x v="6"/>
    <x v="13"/>
    <n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8">
  <r>
    <n v="20"/>
    <n v="3"/>
    <n v="4"/>
    <n v="694"/>
    <n v="1"/>
    <s v="D"/>
    <x v="0"/>
    <x v="0"/>
    <n v="7"/>
  </r>
  <r>
    <n v="20"/>
    <n v="3"/>
    <n v="5"/>
    <n v="695"/>
    <n v="1"/>
    <s v="D"/>
    <x v="0"/>
    <x v="1"/>
    <n v="7"/>
  </r>
  <r>
    <n v="3"/>
    <n v="2"/>
    <n v="6"/>
    <n v="656"/>
    <n v="1"/>
    <s v="D"/>
    <x v="0"/>
    <x v="2"/>
    <n v="1"/>
  </r>
  <r>
    <n v="3"/>
    <n v="2"/>
    <n v="7"/>
    <n v="657"/>
    <n v="1"/>
    <s v="D"/>
    <x v="0"/>
    <x v="3"/>
    <n v="1"/>
  </r>
  <r>
    <n v="3"/>
    <n v="2"/>
    <n v="8"/>
    <n v="530"/>
    <n v="1"/>
    <s v="D"/>
    <x v="0"/>
    <x v="4"/>
    <n v="1"/>
  </r>
  <r>
    <n v="3"/>
    <n v="2"/>
    <n v="0"/>
    <n v="531"/>
    <n v="1"/>
    <s v="D"/>
    <x v="0"/>
    <x v="5"/>
    <n v="1"/>
  </r>
  <r>
    <n v="3"/>
    <n v="2"/>
    <n v="1"/>
    <n v="518"/>
    <n v="1"/>
    <s v="D"/>
    <x v="0"/>
    <x v="6"/>
    <n v="1"/>
  </r>
  <r>
    <n v="3"/>
    <n v="2"/>
    <n v="2"/>
    <n v="519"/>
    <n v="1"/>
    <s v="D"/>
    <x v="0"/>
    <x v="7"/>
    <n v="1"/>
  </r>
  <r>
    <n v="16"/>
    <n v="0"/>
    <n v="4"/>
    <n v="724"/>
    <n v="1"/>
    <s v="D"/>
    <x v="0"/>
    <x v="8"/>
    <n v="4"/>
  </r>
  <r>
    <n v="3"/>
    <n v="1"/>
    <n v="1"/>
    <n v="725"/>
    <n v="1"/>
    <s v="D"/>
    <x v="0"/>
    <x v="9"/>
    <n v="1"/>
  </r>
  <r>
    <n v="3"/>
    <n v="1"/>
    <n v="0"/>
    <n v="778"/>
    <n v="1"/>
    <s v="D"/>
    <x v="0"/>
    <x v="10"/>
    <n v="1"/>
  </r>
  <r>
    <n v="3"/>
    <n v="1"/>
    <n v="3"/>
    <n v="779"/>
    <n v="1"/>
    <s v="D"/>
    <x v="0"/>
    <x v="11"/>
    <n v="1"/>
  </r>
  <r>
    <n v="3"/>
    <n v="1"/>
    <n v="4"/>
    <n v="550"/>
    <n v="1"/>
    <s v="D"/>
    <x v="0"/>
    <x v="12"/>
    <n v="1"/>
  </r>
  <r>
    <n v="16"/>
    <n v="0"/>
    <n v="3"/>
    <n v="551"/>
    <n v="1"/>
    <s v="D"/>
    <x v="0"/>
    <x v="13"/>
    <n v="4"/>
  </r>
  <r>
    <n v="27"/>
    <n v="2"/>
    <n v="1"/>
    <n v="998"/>
    <n v="1"/>
    <s v="D"/>
    <x v="1"/>
    <x v="0"/>
    <n v="11"/>
  </r>
  <r>
    <n v="27"/>
    <n v="2"/>
    <n v="2"/>
    <n v="999"/>
    <n v="1"/>
    <s v="D"/>
    <x v="1"/>
    <x v="1"/>
    <n v="11"/>
  </r>
  <r>
    <n v="13"/>
    <n v="0"/>
    <n v="3"/>
    <n v="754"/>
    <n v="1"/>
    <s v="D"/>
    <x v="1"/>
    <x v="2"/>
    <n v="2"/>
  </r>
  <r>
    <n v="13"/>
    <n v="0"/>
    <n v="4"/>
    <n v="755"/>
    <n v="1"/>
    <s v="D"/>
    <x v="1"/>
    <x v="3"/>
    <n v="2"/>
  </r>
  <r>
    <n v="13"/>
    <n v="0"/>
    <n v="5"/>
    <n v="726"/>
    <n v="1"/>
    <s v="D"/>
    <x v="1"/>
    <x v="4"/>
    <n v="2"/>
  </r>
  <r>
    <n v="13"/>
    <n v="1"/>
    <n v="6"/>
    <n v="727"/>
    <n v="1"/>
    <s v="D"/>
    <x v="1"/>
    <x v="5"/>
    <n v="2"/>
  </r>
  <r>
    <n v="13"/>
    <n v="1"/>
    <n v="7"/>
    <n v="700"/>
    <n v="1"/>
    <s v="D"/>
    <x v="1"/>
    <x v="6"/>
    <n v="2"/>
  </r>
  <r>
    <n v="13"/>
    <n v="1"/>
    <n v="8"/>
    <n v="701"/>
    <n v="1"/>
    <s v="D"/>
    <x v="1"/>
    <x v="7"/>
    <n v="2"/>
  </r>
  <r>
    <n v="13"/>
    <n v="0"/>
    <n v="8"/>
    <n v="784"/>
    <n v="1"/>
    <s v="D"/>
    <x v="1"/>
    <x v="8"/>
    <n v="2"/>
  </r>
  <r>
    <n v="13"/>
    <n v="0"/>
    <n v="7"/>
    <n v="785"/>
    <n v="1"/>
    <s v="D"/>
    <x v="1"/>
    <x v="9"/>
    <n v="2"/>
  </r>
  <r>
    <n v="13"/>
    <n v="0"/>
    <n v="6"/>
    <n v="566"/>
    <n v="1"/>
    <s v="D"/>
    <x v="1"/>
    <x v="10"/>
    <n v="2"/>
  </r>
  <r>
    <n v="13"/>
    <n v="0"/>
    <n v="0"/>
    <n v="567"/>
    <n v="1"/>
    <s v="D"/>
    <x v="1"/>
    <x v="11"/>
    <n v="2"/>
  </r>
  <r>
    <n v="13"/>
    <n v="0"/>
    <n v="1"/>
    <n v="668"/>
    <n v="1"/>
    <s v="D"/>
    <x v="1"/>
    <x v="12"/>
    <n v="2"/>
  </r>
  <r>
    <n v="13"/>
    <n v="0"/>
    <n v="2"/>
    <n v="669"/>
    <n v="1"/>
    <s v="D"/>
    <x v="1"/>
    <x v="13"/>
    <n v="2"/>
  </r>
  <r>
    <n v="20"/>
    <n v="3"/>
    <n v="0"/>
    <n v="990"/>
    <n v="1"/>
    <s v="D"/>
    <x v="2"/>
    <x v="0"/>
    <n v="7"/>
  </r>
  <r>
    <n v="20"/>
    <n v="3"/>
    <n v="1"/>
    <n v="991"/>
    <n v="1"/>
    <s v="D"/>
    <x v="2"/>
    <x v="1"/>
    <n v="7"/>
  </r>
  <r>
    <n v="20"/>
    <n v="3"/>
    <n v="1"/>
    <n v="991"/>
    <n v="1"/>
    <s v="D"/>
    <x v="2"/>
    <x v="2"/>
    <n v="7"/>
  </r>
  <r>
    <n v="20"/>
    <n v="3"/>
    <n v="1"/>
    <n v="991"/>
    <n v="1"/>
    <s v="D"/>
    <x v="2"/>
    <x v="3"/>
    <n v="7"/>
  </r>
  <r>
    <n v="18"/>
    <n v="3"/>
    <n v="2"/>
    <n v="650"/>
    <n v="1"/>
    <s v="D"/>
    <x v="2"/>
    <x v="4"/>
    <n v="6"/>
  </r>
  <r>
    <n v="18"/>
    <n v="3"/>
    <n v="3"/>
    <n v="651"/>
    <n v="1"/>
    <s v="D"/>
    <x v="2"/>
    <x v="5"/>
    <n v="6"/>
  </r>
  <r>
    <n v="18"/>
    <n v="3"/>
    <n v="4"/>
    <n v="614"/>
    <n v="1"/>
    <s v="D"/>
    <x v="2"/>
    <x v="6"/>
    <n v="6"/>
  </r>
  <r>
    <n v="18"/>
    <n v="3"/>
    <n v="5"/>
    <n v="615"/>
    <n v="1"/>
    <s v="D"/>
    <x v="2"/>
    <x v="7"/>
    <n v="6"/>
  </r>
  <r>
    <n v="18"/>
    <n v="3"/>
    <n v="6"/>
    <n v="706"/>
    <n v="1"/>
    <s v="D"/>
    <x v="2"/>
    <x v="8"/>
    <n v="6"/>
  </r>
  <r>
    <n v="18"/>
    <n v="3"/>
    <n v="7"/>
    <n v="707"/>
    <n v="1"/>
    <s v="D"/>
    <x v="2"/>
    <x v="9"/>
    <n v="6"/>
  </r>
  <r>
    <n v="18"/>
    <n v="3"/>
    <n v="8"/>
    <n v="652"/>
    <n v="1"/>
    <s v="D"/>
    <x v="2"/>
    <x v="10"/>
    <n v="6"/>
  </r>
  <r>
    <n v="18"/>
    <n v="2"/>
    <n v="5"/>
    <n v="653"/>
    <n v="1"/>
    <s v="D"/>
    <x v="2"/>
    <x v="11"/>
    <n v="6"/>
  </r>
  <r>
    <n v="18"/>
    <n v="2"/>
    <n v="4"/>
    <n v="712"/>
    <n v="1"/>
    <s v="D"/>
    <x v="2"/>
    <x v="12"/>
    <n v="6"/>
  </r>
  <r>
    <n v="18"/>
    <n v="2"/>
    <n v="3"/>
    <n v="713"/>
    <n v="1"/>
    <s v="D"/>
    <x v="2"/>
    <x v="13"/>
    <n v="6"/>
  </r>
  <r>
    <n v="20"/>
    <n v="3"/>
    <n v="2"/>
    <n v="682"/>
    <n v="1"/>
    <s v="D"/>
    <x v="3"/>
    <x v="0"/>
    <n v="7"/>
  </r>
  <r>
    <n v="20"/>
    <n v="3"/>
    <n v="3"/>
    <n v="683"/>
    <n v="1"/>
    <s v="D"/>
    <x v="3"/>
    <x v="1"/>
    <n v="7"/>
  </r>
  <r>
    <n v="19"/>
    <n v="0"/>
    <n v="3"/>
    <n v="562"/>
    <n v="1"/>
    <s v="D"/>
    <x v="3"/>
    <x v="2"/>
    <n v="9"/>
  </r>
  <r>
    <n v="19"/>
    <n v="0"/>
    <n v="4"/>
    <n v="563"/>
    <n v="1"/>
    <s v="D"/>
    <x v="3"/>
    <x v="3"/>
    <n v="9"/>
  </r>
  <r>
    <n v="19"/>
    <n v="0"/>
    <n v="5"/>
    <n v="600"/>
    <n v="1"/>
    <s v="D"/>
    <x v="3"/>
    <x v="4"/>
    <n v="9"/>
  </r>
  <r>
    <n v="17"/>
    <n v="1"/>
    <n v="6"/>
    <n v="601"/>
    <n v="1"/>
    <s v="D"/>
    <x v="3"/>
    <x v="5"/>
    <n v="5"/>
  </r>
  <r>
    <n v="17"/>
    <n v="1"/>
    <n v="7"/>
    <n v="596"/>
    <n v="1"/>
    <s v="D"/>
    <x v="3"/>
    <x v="6"/>
    <n v="5"/>
  </r>
  <r>
    <n v="17"/>
    <n v="1"/>
    <n v="8"/>
    <n v="597"/>
    <n v="1"/>
    <s v="D"/>
    <x v="3"/>
    <x v="7"/>
    <n v="5"/>
  </r>
  <r>
    <n v="19"/>
    <n v="0"/>
    <n v="8"/>
    <n v="532"/>
    <n v="1"/>
    <s v="D"/>
    <x v="3"/>
    <x v="8"/>
    <n v="9"/>
  </r>
  <r>
    <n v="19"/>
    <n v="0"/>
    <n v="7"/>
    <n v="533"/>
    <n v="1"/>
    <s v="D"/>
    <x v="3"/>
    <x v="9"/>
    <n v="9"/>
  </r>
  <r>
    <n v="19"/>
    <n v="0"/>
    <n v="6"/>
    <n v="56"/>
    <n v="1"/>
    <s v="D"/>
    <x v="3"/>
    <x v="10"/>
    <n v="9"/>
  </r>
  <r>
    <n v="19"/>
    <n v="0"/>
    <n v="0"/>
    <n v="57"/>
    <n v="1"/>
    <s v="D"/>
    <x v="3"/>
    <x v="11"/>
    <n v="9"/>
  </r>
  <r>
    <n v="19"/>
    <n v="0"/>
    <n v="1"/>
    <n v="794"/>
    <n v="1"/>
    <s v="D"/>
    <x v="3"/>
    <x v="12"/>
    <n v="9"/>
  </r>
  <r>
    <n v="19"/>
    <n v="0"/>
    <n v="2"/>
    <n v="795"/>
    <n v="1"/>
    <s v="D"/>
    <x v="3"/>
    <x v="13"/>
    <n v="9"/>
  </r>
  <r>
    <n v="27"/>
    <n v="2"/>
    <n v="8"/>
    <n v="796"/>
    <n v="1"/>
    <s v="D"/>
    <x v="4"/>
    <x v="0"/>
    <n v="11"/>
  </r>
  <r>
    <n v="27"/>
    <n v="2"/>
    <n v="0"/>
    <n v="797"/>
    <n v="1"/>
    <s v="D"/>
    <x v="4"/>
    <x v="1"/>
    <n v="11"/>
  </r>
  <r>
    <n v="18"/>
    <n v="0"/>
    <n v="3"/>
    <n v="698"/>
    <n v="1"/>
    <s v="D"/>
    <x v="4"/>
    <x v="2"/>
    <n v="6"/>
  </r>
  <r>
    <n v="18"/>
    <n v="0"/>
    <n v="4"/>
    <n v="699"/>
    <n v="1"/>
    <s v="D"/>
    <x v="4"/>
    <x v="3"/>
    <n v="6"/>
  </r>
  <r>
    <n v="18"/>
    <n v="1"/>
    <n v="1"/>
    <n v="644"/>
    <n v="1"/>
    <s v="D"/>
    <x v="4"/>
    <x v="4"/>
    <n v="6"/>
  </r>
  <r>
    <n v="23"/>
    <n v="0"/>
    <n v="3"/>
    <n v="645"/>
    <n v="1"/>
    <s v="D"/>
    <x v="4"/>
    <x v="5"/>
    <n v="8"/>
  </r>
  <r>
    <n v="23"/>
    <n v="1"/>
    <n v="8"/>
    <n v="680"/>
    <n v="1"/>
    <s v="D"/>
    <x v="4"/>
    <x v="6"/>
    <n v="8"/>
  </r>
  <r>
    <n v="23"/>
    <n v="2"/>
    <n v="3"/>
    <n v="681"/>
    <n v="1"/>
    <s v="D"/>
    <x v="4"/>
    <x v="7"/>
    <n v="8"/>
  </r>
  <r>
    <n v="18"/>
    <n v="1"/>
    <n v="2"/>
    <n v="592"/>
    <n v="1"/>
    <s v="D"/>
    <x v="4"/>
    <x v="8"/>
    <n v="6"/>
  </r>
  <r>
    <n v="18"/>
    <n v="0"/>
    <n v="7"/>
    <n v="593"/>
    <n v="1"/>
    <s v="D"/>
    <x v="4"/>
    <x v="9"/>
    <n v="6"/>
  </r>
  <r>
    <n v="18"/>
    <n v="0"/>
    <n v="6"/>
    <n v="676"/>
    <n v="1"/>
    <s v="D"/>
    <x v="4"/>
    <x v="10"/>
    <n v="6"/>
  </r>
  <r>
    <n v="18"/>
    <n v="0"/>
    <n v="0"/>
    <n v="677"/>
    <n v="1"/>
    <s v="D"/>
    <x v="4"/>
    <x v="11"/>
    <n v="6"/>
  </r>
  <r>
    <n v="18"/>
    <n v="0"/>
    <n v="1"/>
    <n v="710"/>
    <n v="1"/>
    <s v="D"/>
    <x v="4"/>
    <x v="12"/>
    <n v="6"/>
  </r>
  <r>
    <n v="18"/>
    <n v="0"/>
    <n v="2"/>
    <n v="711"/>
    <n v="1"/>
    <s v="D"/>
    <x v="4"/>
    <x v="13"/>
    <n v="6"/>
  </r>
  <r>
    <n v="17"/>
    <n v="2"/>
    <n v="6"/>
    <n v="610"/>
    <n v="1"/>
    <s v="D"/>
    <x v="5"/>
    <x v="0"/>
    <n v="5"/>
  </r>
  <r>
    <n v="17"/>
    <n v="2"/>
    <n v="7"/>
    <n v="611"/>
    <n v="1"/>
    <s v="D"/>
    <x v="5"/>
    <x v="1"/>
    <n v="5"/>
  </r>
  <r>
    <n v="16"/>
    <n v="2"/>
    <n v="6"/>
    <n v="570"/>
    <n v="1"/>
    <s v="D"/>
    <x v="5"/>
    <x v="2"/>
    <n v="4"/>
  </r>
  <r>
    <n v="16"/>
    <n v="2"/>
    <n v="7"/>
    <n v="571"/>
    <n v="1"/>
    <s v="D"/>
    <x v="5"/>
    <x v="3"/>
    <n v="4"/>
  </r>
  <r>
    <n v="16"/>
    <n v="2"/>
    <n v="8"/>
    <n v="752"/>
    <n v="1"/>
    <s v="D"/>
    <x v="5"/>
    <x v="4"/>
    <n v="4"/>
  </r>
  <r>
    <n v="16"/>
    <n v="2"/>
    <n v="0"/>
    <n v="753"/>
    <n v="1"/>
    <s v="D"/>
    <x v="5"/>
    <x v="5"/>
    <n v="4"/>
  </r>
  <r>
    <n v="15"/>
    <n v="0"/>
    <n v="3"/>
    <n v="734"/>
    <n v="1"/>
    <s v="D"/>
    <x v="5"/>
    <x v="6"/>
    <n v="10"/>
  </r>
  <r>
    <n v="15"/>
    <n v="0"/>
    <n v="4"/>
    <n v="735"/>
    <n v="1"/>
    <s v="D"/>
    <x v="5"/>
    <x v="7"/>
    <n v="10"/>
  </r>
  <r>
    <n v="16"/>
    <n v="1"/>
    <n v="2"/>
    <n v="744"/>
    <n v="1"/>
    <s v="D"/>
    <x v="5"/>
    <x v="8"/>
    <n v="4"/>
  </r>
  <r>
    <n v="16"/>
    <n v="1"/>
    <n v="1"/>
    <n v="745"/>
    <n v="1"/>
    <s v="D"/>
    <x v="5"/>
    <x v="9"/>
    <n v="4"/>
  </r>
  <r>
    <n v="16"/>
    <n v="1"/>
    <n v="0"/>
    <n v="590"/>
    <n v="1"/>
    <s v="D"/>
    <x v="5"/>
    <x v="10"/>
    <n v="4"/>
  </r>
  <r>
    <n v="16"/>
    <n v="1"/>
    <n v="3"/>
    <n v="591"/>
    <n v="1"/>
    <s v="D"/>
    <x v="5"/>
    <x v="11"/>
    <n v="4"/>
  </r>
  <r>
    <n v="16"/>
    <n v="1"/>
    <n v="4"/>
    <n v="602"/>
    <n v="1"/>
    <s v="D"/>
    <x v="5"/>
    <x v="12"/>
    <n v="4"/>
  </r>
  <r>
    <n v="16"/>
    <n v="1"/>
    <n v="5"/>
    <n v="603"/>
    <n v="1"/>
    <s v="D"/>
    <x v="5"/>
    <x v="13"/>
    <n v="4"/>
  </r>
  <r>
    <n v="17"/>
    <n v="2"/>
    <n v="8"/>
    <n v="616"/>
    <n v="1"/>
    <s v="D"/>
    <x v="6"/>
    <x v="0"/>
    <n v="5"/>
  </r>
  <r>
    <n v="17"/>
    <n v="2"/>
    <n v="0"/>
    <n v="617"/>
    <n v="1"/>
    <s v="D"/>
    <x v="6"/>
    <x v="1"/>
    <n v="5"/>
  </r>
  <r>
    <n v="14"/>
    <n v="2"/>
    <n v="6"/>
    <n v="310"/>
    <n v="1"/>
    <s v="D"/>
    <x v="6"/>
    <x v="2"/>
    <n v="3"/>
  </r>
  <r>
    <n v="14"/>
    <n v="2"/>
    <n v="7"/>
    <n v="311"/>
    <n v="1"/>
    <s v="D"/>
    <x v="6"/>
    <x v="3"/>
    <n v="3"/>
  </r>
  <r>
    <n v="14"/>
    <n v="2"/>
    <n v="8"/>
    <n v="634"/>
    <n v="1"/>
    <s v="D"/>
    <x v="6"/>
    <x v="4"/>
    <n v="3"/>
  </r>
  <r>
    <n v="14"/>
    <n v="2"/>
    <n v="0"/>
    <n v="635"/>
    <n v="1"/>
    <s v="D"/>
    <x v="6"/>
    <x v="5"/>
    <n v="3"/>
  </r>
  <r>
    <n v="14"/>
    <n v="2"/>
    <n v="1"/>
    <n v="632"/>
    <n v="1"/>
    <s v="D"/>
    <x v="6"/>
    <x v="6"/>
    <n v="3"/>
  </r>
  <r>
    <n v="14"/>
    <n v="2"/>
    <n v="2"/>
    <n v="633"/>
    <n v="1"/>
    <s v="D"/>
    <x v="6"/>
    <x v="7"/>
    <n v="3"/>
  </r>
  <r>
    <n v="14"/>
    <n v="1"/>
    <n v="2"/>
    <n v="770"/>
    <n v="1"/>
    <s v="D"/>
    <x v="6"/>
    <x v="8"/>
    <n v="3"/>
  </r>
  <r>
    <n v="14"/>
    <n v="1"/>
    <n v="1"/>
    <n v="771"/>
    <n v="1"/>
    <s v="D"/>
    <x v="6"/>
    <x v="9"/>
    <n v="3"/>
  </r>
  <r>
    <n v="14"/>
    <n v="1"/>
    <n v="0"/>
    <n v="1004"/>
    <n v="1"/>
    <s v="D"/>
    <x v="6"/>
    <x v="10"/>
    <n v="3"/>
  </r>
  <r>
    <n v="14"/>
    <n v="1"/>
    <n v="3"/>
    <n v="1005"/>
    <n v="1"/>
    <s v="D"/>
    <x v="6"/>
    <x v="11"/>
    <n v="3"/>
  </r>
  <r>
    <n v="14"/>
    <n v="1"/>
    <n v="4"/>
    <n v="584"/>
    <n v="1"/>
    <s v="D"/>
    <x v="6"/>
    <x v="12"/>
    <n v="3"/>
  </r>
  <r>
    <n v="14"/>
    <n v="1"/>
    <n v="5"/>
    <n v="585"/>
    <n v="1"/>
    <s v="D"/>
    <x v="6"/>
    <x v="13"/>
    <n v="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4">
  <r>
    <n v="14"/>
    <n v="1"/>
    <n v="5"/>
    <n v="585"/>
    <n v="2"/>
    <s v="A"/>
    <x v="0"/>
    <x v="0"/>
    <n v="3"/>
  </r>
  <r>
    <n v="7"/>
    <n v="3"/>
    <n v="1"/>
    <n v="101"/>
    <n v="2"/>
    <s v="A"/>
    <x v="0"/>
    <x v="1"/>
    <n v="11"/>
  </r>
  <r>
    <n v="4"/>
    <n v="3"/>
    <n v="2"/>
    <n v="150"/>
    <n v="2"/>
    <s v="A"/>
    <x v="0"/>
    <x v="2"/>
    <n v="6"/>
  </r>
  <r>
    <n v="4"/>
    <n v="3"/>
    <n v="3"/>
    <n v="151"/>
    <n v="2"/>
    <s v="A"/>
    <x v="0"/>
    <x v="3"/>
    <n v="6"/>
  </r>
  <r>
    <n v="7"/>
    <n v="2"/>
    <n v="6"/>
    <n v="76"/>
    <n v="2"/>
    <s v="A"/>
    <x v="0"/>
    <x v="4"/>
    <n v="11"/>
  </r>
  <r>
    <n v="7"/>
    <n v="2"/>
    <n v="7"/>
    <n v="77"/>
    <n v="2"/>
    <s v="A"/>
    <x v="0"/>
    <x v="5"/>
    <n v="11"/>
  </r>
  <r>
    <n v="7"/>
    <n v="2"/>
    <n v="8"/>
    <n v="116"/>
    <n v="2"/>
    <s v="A"/>
    <x v="0"/>
    <x v="6"/>
    <n v="11"/>
  </r>
  <r>
    <n v="12"/>
    <n v="1"/>
    <n v="6"/>
    <n v="117"/>
    <n v="2"/>
    <s v="A"/>
    <x v="0"/>
    <x v="7"/>
    <n v="5"/>
  </r>
  <r>
    <n v="12"/>
    <n v="1"/>
    <n v="7"/>
    <n v="88"/>
    <n v="2"/>
    <s v="A"/>
    <x v="0"/>
    <x v="8"/>
    <n v="5"/>
  </r>
  <r>
    <n v="12"/>
    <n v="1"/>
    <n v="8"/>
    <n v="89"/>
    <n v="2"/>
    <s v="A"/>
    <x v="0"/>
    <x v="9"/>
    <n v="5"/>
  </r>
  <r>
    <n v="7"/>
    <n v="1"/>
    <n v="2"/>
    <n v="996"/>
    <n v="2"/>
    <s v="A"/>
    <x v="0"/>
    <x v="10"/>
    <n v="11"/>
  </r>
  <r>
    <n v="7"/>
    <n v="1"/>
    <n v="1"/>
    <n v="997"/>
    <n v="2"/>
    <s v="A"/>
    <x v="0"/>
    <x v="11"/>
    <n v="11"/>
  </r>
  <r>
    <n v="7"/>
    <n v="1"/>
    <n v="0"/>
    <n v="166"/>
    <n v="2"/>
    <s v="A"/>
    <x v="0"/>
    <x v="12"/>
    <n v="11"/>
  </r>
  <r>
    <n v="12"/>
    <n v="0"/>
    <n v="0"/>
    <n v="167"/>
    <n v="2"/>
    <s v="A"/>
    <x v="0"/>
    <x v="13"/>
    <n v="5"/>
  </r>
  <r>
    <n v="12"/>
    <n v="0"/>
    <n v="1"/>
    <n v="60"/>
    <n v="2"/>
    <s v="A"/>
    <x v="0"/>
    <x v="14"/>
    <n v="5"/>
  </r>
  <r>
    <n v="12"/>
    <n v="0"/>
    <n v="1"/>
    <n v="60"/>
    <n v="2"/>
    <s v="A"/>
    <x v="0"/>
    <x v="15"/>
    <n v="5"/>
  </r>
  <r>
    <n v="12"/>
    <n v="0"/>
    <n v="1"/>
    <n v="60"/>
    <n v="2"/>
    <s v="A"/>
    <x v="1"/>
    <x v="0"/>
    <n v="5"/>
  </r>
  <r>
    <n v="7"/>
    <n v="3"/>
    <n v="5"/>
    <n v="197"/>
    <n v="2"/>
    <s v="A"/>
    <x v="1"/>
    <x v="1"/>
    <n v="11"/>
  </r>
  <r>
    <n v="4"/>
    <n v="3"/>
    <n v="6"/>
    <n v="120"/>
    <n v="2"/>
    <s v="A"/>
    <x v="1"/>
    <x v="2"/>
    <n v="6"/>
  </r>
  <r>
    <n v="4"/>
    <n v="3"/>
    <n v="7"/>
    <n v="121"/>
    <n v="2"/>
    <s v="A"/>
    <x v="1"/>
    <x v="3"/>
    <n v="6"/>
  </r>
  <r>
    <n v="2"/>
    <n v="0"/>
    <n v="3"/>
    <n v="258"/>
    <n v="2"/>
    <s v="A"/>
    <x v="1"/>
    <x v="4"/>
    <n v="12"/>
  </r>
  <r>
    <n v="2"/>
    <n v="0"/>
    <n v="4"/>
    <n v="259"/>
    <n v="2"/>
    <s v="A"/>
    <x v="1"/>
    <x v="5"/>
    <n v="12"/>
  </r>
  <r>
    <n v="2"/>
    <n v="0"/>
    <n v="5"/>
    <n v="234"/>
    <n v="2"/>
    <s v="A"/>
    <x v="1"/>
    <x v="6"/>
    <n v="12"/>
  </r>
  <r>
    <n v="12"/>
    <n v="2"/>
    <n v="0"/>
    <n v="235"/>
    <n v="2"/>
    <s v="A"/>
    <x v="1"/>
    <x v="7"/>
    <n v="5"/>
  </r>
  <r>
    <n v="12"/>
    <n v="2"/>
    <n v="1"/>
    <n v="246"/>
    <n v="2"/>
    <s v="A"/>
    <x v="1"/>
    <x v="8"/>
    <n v="5"/>
  </r>
  <r>
    <n v="12"/>
    <n v="2"/>
    <n v="2"/>
    <n v="247"/>
    <n v="2"/>
    <s v="A"/>
    <x v="1"/>
    <x v="9"/>
    <n v="5"/>
  </r>
  <r>
    <n v="2"/>
    <n v="0"/>
    <n v="8"/>
    <n v="212"/>
    <n v="2"/>
    <s v="A"/>
    <x v="1"/>
    <x v="10"/>
    <n v="12"/>
  </r>
  <r>
    <n v="2"/>
    <n v="0"/>
    <n v="7"/>
    <n v="213"/>
    <n v="2"/>
    <s v="A"/>
    <x v="1"/>
    <x v="11"/>
    <n v="12"/>
  </r>
  <r>
    <n v="2"/>
    <n v="0"/>
    <n v="6"/>
    <n v="220"/>
    <n v="2"/>
    <s v="A"/>
    <x v="1"/>
    <x v="12"/>
    <n v="12"/>
  </r>
  <r>
    <n v="12"/>
    <n v="1"/>
    <n v="3"/>
    <n v="221"/>
    <n v="2"/>
    <s v="A"/>
    <x v="1"/>
    <x v="13"/>
    <n v="5"/>
  </r>
  <r>
    <n v="12"/>
    <n v="1"/>
    <n v="4"/>
    <n v="172"/>
    <n v="2"/>
    <s v="A"/>
    <x v="1"/>
    <x v="14"/>
    <n v="5"/>
  </r>
  <r>
    <n v="12"/>
    <n v="1"/>
    <n v="5"/>
    <n v="173"/>
    <n v="2"/>
    <s v="A"/>
    <x v="1"/>
    <x v="15"/>
    <n v="5"/>
  </r>
  <r>
    <n v="12"/>
    <n v="1"/>
    <n v="5"/>
    <n v="173"/>
    <n v="2"/>
    <s v="A"/>
    <x v="2"/>
    <x v="0"/>
    <n v="5"/>
  </r>
  <r>
    <n v="7"/>
    <n v="2"/>
    <n v="5"/>
    <n v="355"/>
    <n v="2"/>
    <s v="A"/>
    <x v="2"/>
    <x v="1"/>
    <n v="11"/>
  </r>
  <r>
    <n v="4"/>
    <n v="2"/>
    <n v="4"/>
    <n v="240"/>
    <n v="2"/>
    <s v="A"/>
    <x v="2"/>
    <x v="2"/>
    <n v="6"/>
  </r>
  <r>
    <n v="4"/>
    <n v="2"/>
    <n v="3"/>
    <n v="241"/>
    <n v="2"/>
    <s v="A"/>
    <x v="2"/>
    <x v="3"/>
    <n v="6"/>
  </r>
  <r>
    <n v="24"/>
    <n v="1"/>
    <n v="5"/>
    <n v="182"/>
    <n v="2"/>
    <s v="A"/>
    <x v="2"/>
    <x v="4"/>
    <n v="10"/>
  </r>
  <r>
    <n v="7"/>
    <n v="2"/>
    <n v="0"/>
    <n v="183"/>
    <n v="2"/>
    <s v="A"/>
    <x v="2"/>
    <x v="5"/>
    <n v="11"/>
  </r>
  <r>
    <n v="7"/>
    <n v="2"/>
    <n v="2"/>
    <n v="290"/>
    <n v="2"/>
    <s v="A"/>
    <x v="2"/>
    <x v="6"/>
    <n v="11"/>
  </r>
  <r>
    <n v="12"/>
    <n v="3"/>
    <n v="3"/>
    <n v="291"/>
    <n v="2"/>
    <s v="A"/>
    <x v="2"/>
    <x v="7"/>
    <n v="5"/>
  </r>
  <r>
    <n v="12"/>
    <n v="3"/>
    <n v="4"/>
    <n v="332"/>
    <n v="2"/>
    <s v="A"/>
    <x v="2"/>
    <x v="8"/>
    <n v="5"/>
  </r>
  <r>
    <n v="12"/>
    <n v="3"/>
    <n v="5"/>
    <n v="333"/>
    <n v="2"/>
    <s v="A"/>
    <x v="2"/>
    <x v="9"/>
    <n v="5"/>
  </r>
  <r>
    <n v="24"/>
    <n v="1"/>
    <n v="2"/>
    <n v="352"/>
    <n v="2"/>
    <s v="A"/>
    <x v="2"/>
    <x v="10"/>
    <n v="10"/>
  </r>
  <r>
    <n v="24"/>
    <n v="1"/>
    <n v="1"/>
    <n v="353"/>
    <n v="2"/>
    <s v="A"/>
    <x v="2"/>
    <x v="11"/>
    <n v="10"/>
  </r>
  <r>
    <n v="24"/>
    <n v="1"/>
    <n v="4"/>
    <n v="316"/>
    <n v="2"/>
    <s v="A"/>
    <x v="2"/>
    <x v="12"/>
    <n v="10"/>
  </r>
  <r>
    <n v="12"/>
    <n v="2"/>
    <n v="5"/>
    <n v="317"/>
    <n v="2"/>
    <s v="A"/>
    <x v="2"/>
    <x v="13"/>
    <n v="5"/>
  </r>
  <r>
    <n v="12"/>
    <n v="2"/>
    <n v="4"/>
    <n v="298"/>
    <n v="2"/>
    <s v="A"/>
    <x v="2"/>
    <x v="14"/>
    <n v="5"/>
  </r>
  <r>
    <n v="12"/>
    <n v="2"/>
    <n v="4"/>
    <n v="298"/>
    <n v="2"/>
    <s v="A"/>
    <x v="2"/>
    <x v="15"/>
    <n v="5"/>
  </r>
  <r>
    <n v="12"/>
    <n v="2"/>
    <n v="4"/>
    <n v="298"/>
    <n v="2"/>
    <s v="A"/>
    <x v="3"/>
    <x v="0"/>
    <n v="5"/>
  </r>
  <r>
    <n v="24"/>
    <n v="1"/>
    <n v="6"/>
    <n v="273"/>
    <n v="2"/>
    <s v="A"/>
    <x v="3"/>
    <x v="1"/>
    <n v="10"/>
  </r>
  <r>
    <n v="5"/>
    <n v="0"/>
    <n v="5"/>
    <n v="348"/>
    <n v="2"/>
    <s v="A"/>
    <x v="3"/>
    <x v="2"/>
    <n v="7"/>
  </r>
  <r>
    <n v="5"/>
    <n v="1"/>
    <n v="6"/>
    <n v="349"/>
    <n v="2"/>
    <s v="A"/>
    <x v="3"/>
    <x v="3"/>
    <n v="7"/>
  </r>
  <r>
    <n v="7"/>
    <n v="2"/>
    <n v="3"/>
    <n v="284"/>
    <n v="2"/>
    <s v="A"/>
    <x v="3"/>
    <x v="4"/>
    <n v="11"/>
  </r>
  <r>
    <n v="7"/>
    <n v="3"/>
    <n v="3"/>
    <n v="285"/>
    <n v="2"/>
    <s v="A"/>
    <x v="3"/>
    <x v="5"/>
    <n v="11"/>
  </r>
  <r>
    <n v="7"/>
    <n v="3"/>
    <n v="2"/>
    <n v="318"/>
    <n v="2"/>
    <s v="A"/>
    <x v="3"/>
    <x v="6"/>
    <n v="11"/>
  </r>
  <r>
    <n v="4"/>
    <n v="1"/>
    <n v="6"/>
    <n v="319"/>
    <n v="2"/>
    <s v="A"/>
    <x v="3"/>
    <x v="7"/>
    <n v="6"/>
  </r>
  <r>
    <n v="4"/>
    <n v="1"/>
    <n v="7"/>
    <n v="368"/>
    <n v="2"/>
    <s v="A"/>
    <x v="3"/>
    <x v="8"/>
    <n v="6"/>
  </r>
  <r>
    <n v="4"/>
    <n v="1"/>
    <n v="8"/>
    <n v="369"/>
    <n v="2"/>
    <s v="A"/>
    <x v="3"/>
    <x v="9"/>
    <n v="6"/>
  </r>
  <r>
    <n v="7"/>
    <n v="3"/>
    <n v="6"/>
    <n v="248"/>
    <n v="2"/>
    <s v="A"/>
    <x v="3"/>
    <x v="10"/>
    <n v="11"/>
  </r>
  <r>
    <n v="7"/>
    <n v="3"/>
    <n v="7"/>
    <n v="249"/>
    <n v="2"/>
    <s v="A"/>
    <x v="3"/>
    <x v="11"/>
    <n v="11"/>
  </r>
  <r>
    <n v="7"/>
    <n v="2"/>
    <n v="4"/>
    <n v="144"/>
    <n v="2"/>
    <s v="A"/>
    <x v="3"/>
    <x v="12"/>
    <n v="11"/>
  </r>
  <r>
    <n v="4"/>
    <n v="0"/>
    <n v="0"/>
    <n v="145"/>
    <n v="2"/>
    <s v="A"/>
    <x v="3"/>
    <x v="13"/>
    <n v="6"/>
  </r>
  <r>
    <n v="4"/>
    <n v="0"/>
    <n v="1"/>
    <n v="378"/>
    <n v="2"/>
    <s v="A"/>
    <x v="3"/>
    <x v="14"/>
    <n v="6"/>
  </r>
  <r>
    <n v="4"/>
    <n v="0"/>
    <n v="1"/>
    <n v="378"/>
    <n v="2"/>
    <s v="A"/>
    <x v="3"/>
    <x v="15"/>
    <n v="6"/>
  </r>
  <r>
    <n v="24"/>
    <n v="1"/>
    <n v="7"/>
    <n v="732"/>
    <n v="2"/>
    <s v="A"/>
    <x v="4"/>
    <x v="0"/>
    <n v="10"/>
  </r>
  <r>
    <n v="24"/>
    <n v="1"/>
    <n v="8"/>
    <n v="733"/>
    <n v="2"/>
    <s v="A"/>
    <x v="4"/>
    <x v="1"/>
    <n v="10"/>
  </r>
  <r>
    <n v="5"/>
    <n v="0"/>
    <n v="8"/>
    <n v="302"/>
    <n v="2"/>
    <s v="A"/>
    <x v="4"/>
    <x v="2"/>
    <n v="7"/>
  </r>
  <r>
    <n v="5"/>
    <n v="0"/>
    <n v="7"/>
    <n v="303"/>
    <n v="2"/>
    <s v="A"/>
    <x v="4"/>
    <x v="3"/>
    <n v="7"/>
  </r>
  <r>
    <n v="22"/>
    <n v="0"/>
    <n v="2"/>
    <n v="776"/>
    <n v="2"/>
    <s v="A"/>
    <x v="4"/>
    <x v="4"/>
    <n v="9"/>
  </r>
  <r>
    <n v="22"/>
    <n v="1"/>
    <n v="6"/>
    <n v="777"/>
    <n v="2"/>
    <s v="A"/>
    <x v="4"/>
    <x v="5"/>
    <n v="9"/>
  </r>
  <r>
    <n v="22"/>
    <n v="0"/>
    <n v="5"/>
    <n v="982"/>
    <n v="2"/>
    <s v="A"/>
    <x v="4"/>
    <x v="6"/>
    <n v="9"/>
  </r>
  <r>
    <n v="4"/>
    <n v="2"/>
    <n v="0"/>
    <n v="983"/>
    <n v="2"/>
    <s v="A"/>
    <x v="4"/>
    <x v="7"/>
    <n v="6"/>
  </r>
  <r>
    <n v="4"/>
    <n v="2"/>
    <n v="1"/>
    <n v="538"/>
    <n v="2"/>
    <s v="A"/>
    <x v="4"/>
    <x v="8"/>
    <n v="6"/>
  </r>
  <r>
    <n v="4"/>
    <n v="2"/>
    <n v="2"/>
    <n v="539"/>
    <n v="2"/>
    <s v="A"/>
    <x v="4"/>
    <x v="9"/>
    <n v="6"/>
  </r>
  <r>
    <n v="22"/>
    <n v="0"/>
    <n v="8"/>
    <n v="766"/>
    <n v="2"/>
    <s v="A"/>
    <x v="4"/>
    <x v="10"/>
    <n v="9"/>
  </r>
  <r>
    <n v="22"/>
    <n v="0"/>
    <n v="7"/>
    <n v="767"/>
    <n v="2"/>
    <s v="A"/>
    <x v="4"/>
    <x v="11"/>
    <n v="9"/>
  </r>
  <r>
    <n v="22"/>
    <n v="0"/>
    <n v="1"/>
    <n v="1006"/>
    <n v="2"/>
    <s v="A"/>
    <x v="4"/>
    <x v="12"/>
    <n v="9"/>
  </r>
  <r>
    <n v="4"/>
    <n v="1"/>
    <n v="3"/>
    <n v="1007"/>
    <n v="2"/>
    <s v="A"/>
    <x v="4"/>
    <x v="13"/>
    <n v="6"/>
  </r>
  <r>
    <n v="4"/>
    <n v="1"/>
    <n v="4"/>
    <n v="620"/>
    <n v="2"/>
    <s v="A"/>
    <x v="4"/>
    <x v="14"/>
    <n v="6"/>
  </r>
  <r>
    <n v="4"/>
    <n v="1"/>
    <n v="4"/>
    <n v="620"/>
    <n v="2"/>
    <s v="A"/>
    <x v="4"/>
    <x v="15"/>
    <n v="6"/>
  </r>
  <r>
    <n v="2"/>
    <n v="2"/>
    <n v="6"/>
    <n v="324"/>
    <n v="2"/>
    <s v="A"/>
    <x v="5"/>
    <x v="0"/>
    <n v="12"/>
  </r>
  <r>
    <n v="2"/>
    <n v="2"/>
    <n v="7"/>
    <n v="325"/>
    <n v="2"/>
    <s v="A"/>
    <x v="5"/>
    <x v="1"/>
    <n v="12"/>
  </r>
  <r>
    <n v="1"/>
    <n v="3"/>
    <n v="2"/>
    <n v="522"/>
    <n v="2"/>
    <s v="A"/>
    <x v="5"/>
    <x v="2"/>
    <n v="8"/>
  </r>
  <r>
    <n v="1"/>
    <n v="3"/>
    <n v="3"/>
    <n v="523"/>
    <n v="2"/>
    <s v="A"/>
    <x v="5"/>
    <x v="3"/>
    <n v="8"/>
  </r>
  <r>
    <n v="2"/>
    <n v="3"/>
    <n v="0"/>
    <n v="768"/>
    <n v="2"/>
    <s v="A"/>
    <x v="5"/>
    <x v="4"/>
    <n v="12"/>
  </r>
  <r>
    <n v="2"/>
    <n v="3"/>
    <n v="1"/>
    <n v="769"/>
    <n v="2"/>
    <s v="A"/>
    <x v="5"/>
    <x v="5"/>
    <n v="12"/>
  </r>
  <r>
    <n v="2"/>
    <n v="3"/>
    <n v="2"/>
    <n v="606"/>
    <n v="2"/>
    <s v="A"/>
    <x v="5"/>
    <x v="6"/>
    <n v="12"/>
  </r>
  <r>
    <n v="5"/>
    <n v="2"/>
    <n v="0"/>
    <n v="607"/>
    <n v="2"/>
    <s v="A"/>
    <x v="5"/>
    <x v="7"/>
    <n v="7"/>
  </r>
  <r>
    <n v="5"/>
    <n v="2"/>
    <n v="1"/>
    <n v="686"/>
    <n v="2"/>
    <s v="A"/>
    <x v="5"/>
    <x v="8"/>
    <n v="7"/>
  </r>
  <r>
    <n v="5"/>
    <n v="2"/>
    <n v="2"/>
    <n v="687"/>
    <n v="2"/>
    <s v="A"/>
    <x v="5"/>
    <x v="9"/>
    <n v="7"/>
  </r>
  <r>
    <n v="2"/>
    <n v="3"/>
    <n v="6"/>
    <n v="986"/>
    <n v="2"/>
    <s v="A"/>
    <x v="5"/>
    <x v="10"/>
    <n v="12"/>
  </r>
  <r>
    <n v="2"/>
    <n v="3"/>
    <n v="7"/>
    <n v="987"/>
    <n v="2"/>
    <s v="A"/>
    <x v="5"/>
    <x v="11"/>
    <n v="12"/>
  </r>
  <r>
    <n v="2"/>
    <n v="3"/>
    <n v="8"/>
    <n v="718"/>
    <n v="2"/>
    <s v="A"/>
    <x v="5"/>
    <x v="12"/>
    <n v="12"/>
  </r>
  <r>
    <n v="5"/>
    <n v="1"/>
    <n v="3"/>
    <n v="719"/>
    <n v="2"/>
    <s v="A"/>
    <x v="5"/>
    <x v="13"/>
    <n v="7"/>
  </r>
  <r>
    <n v="5"/>
    <n v="1"/>
    <n v="4"/>
    <n v="788"/>
    <n v="2"/>
    <s v="A"/>
    <x v="5"/>
    <x v="14"/>
    <n v="7"/>
  </r>
  <r>
    <n v="5"/>
    <n v="1"/>
    <n v="5"/>
    <n v="789"/>
    <n v="2"/>
    <s v="A"/>
    <x v="5"/>
    <x v="15"/>
    <n v="7"/>
  </r>
  <r>
    <n v="2"/>
    <n v="2"/>
    <n v="1"/>
    <n v="736"/>
    <n v="2"/>
    <s v="A"/>
    <x v="6"/>
    <x v="0"/>
    <n v="12"/>
  </r>
  <r>
    <n v="2"/>
    <n v="2"/>
    <n v="2"/>
    <n v="737"/>
    <n v="2"/>
    <s v="A"/>
    <x v="6"/>
    <x v="1"/>
    <n v="12"/>
  </r>
  <r>
    <n v="1"/>
    <n v="3"/>
    <n v="6"/>
    <n v="608"/>
    <n v="2"/>
    <s v="A"/>
    <x v="6"/>
    <x v="2"/>
    <n v="8"/>
  </r>
  <r>
    <n v="1"/>
    <n v="3"/>
    <n v="7"/>
    <n v="609"/>
    <n v="2"/>
    <s v="A"/>
    <x v="6"/>
    <x v="3"/>
    <n v="8"/>
  </r>
  <r>
    <n v="10"/>
    <n v="0"/>
    <n v="3"/>
    <n v="738"/>
    <n v="2"/>
    <s v="A"/>
    <x v="6"/>
    <x v="4"/>
    <n v="13"/>
  </r>
  <r>
    <n v="10"/>
    <n v="0"/>
    <n v="4"/>
    <n v="739"/>
    <n v="2"/>
    <s v="A"/>
    <x v="6"/>
    <x v="5"/>
    <n v="13"/>
  </r>
  <r>
    <n v="10"/>
    <n v="0"/>
    <n v="5"/>
    <n v="966"/>
    <n v="2"/>
    <s v="A"/>
    <x v="6"/>
    <x v="6"/>
    <n v="13"/>
  </r>
  <r>
    <n v="5"/>
    <n v="3"/>
    <n v="3"/>
    <n v="967"/>
    <n v="2"/>
    <s v="A"/>
    <x v="6"/>
    <x v="7"/>
    <n v="7"/>
  </r>
  <r>
    <n v="5"/>
    <n v="3"/>
    <n v="4"/>
    <n v="648"/>
    <n v="2"/>
    <s v="A"/>
    <x v="6"/>
    <x v="8"/>
    <n v="7"/>
  </r>
  <r>
    <n v="5"/>
    <n v="3"/>
    <n v="5"/>
    <n v="649"/>
    <n v="2"/>
    <s v="A"/>
    <x v="6"/>
    <x v="9"/>
    <n v="7"/>
  </r>
  <r>
    <n v="10"/>
    <n v="0"/>
    <n v="8"/>
    <n v="308"/>
    <n v="2"/>
    <s v="A"/>
    <x v="6"/>
    <x v="10"/>
    <n v="13"/>
  </r>
  <r>
    <n v="10"/>
    <n v="0"/>
    <n v="7"/>
    <n v="309"/>
    <n v="2"/>
    <s v="A"/>
    <x v="6"/>
    <x v="11"/>
    <n v="13"/>
  </r>
  <r>
    <n v="10"/>
    <n v="0"/>
    <n v="6"/>
    <n v="728"/>
    <n v="2"/>
    <s v="A"/>
    <x v="6"/>
    <x v="12"/>
    <n v="13"/>
  </r>
  <r>
    <n v="5"/>
    <n v="2"/>
    <n v="5"/>
    <n v="729"/>
    <n v="2"/>
    <s v="A"/>
    <x v="6"/>
    <x v="13"/>
    <n v="7"/>
  </r>
  <r>
    <n v="5"/>
    <n v="2"/>
    <n v="4"/>
    <n v="548"/>
    <n v="2"/>
    <s v="A"/>
    <x v="6"/>
    <x v="14"/>
    <n v="7"/>
  </r>
  <r>
    <n v="5"/>
    <n v="2"/>
    <n v="4"/>
    <n v="548"/>
    <n v="2"/>
    <s v="A"/>
    <x v="6"/>
    <x v="15"/>
    <n v="7"/>
  </r>
  <r>
    <n v="2"/>
    <n v="1"/>
    <n v="0"/>
    <n v="266"/>
    <n v="2"/>
    <s v="A"/>
    <x v="7"/>
    <x v="0"/>
    <n v="12"/>
  </r>
  <r>
    <n v="2"/>
    <n v="1"/>
    <n v="3"/>
    <n v="267"/>
    <n v="2"/>
    <s v="A"/>
    <x v="7"/>
    <x v="1"/>
    <n v="12"/>
  </r>
  <r>
    <n v="1"/>
    <n v="2"/>
    <n v="4"/>
    <n v="256"/>
    <n v="2"/>
    <s v="A"/>
    <x v="7"/>
    <x v="2"/>
    <n v="8"/>
  </r>
  <r>
    <n v="1"/>
    <n v="2"/>
    <n v="3"/>
    <n v="257"/>
    <n v="2"/>
    <s v="A"/>
    <x v="7"/>
    <x v="3"/>
    <n v="8"/>
  </r>
  <r>
    <n v="10"/>
    <n v="2"/>
    <n v="6"/>
    <n v="176"/>
    <n v="2"/>
    <s v="A"/>
    <x v="7"/>
    <x v="4"/>
    <n v="13"/>
  </r>
  <r>
    <n v="10"/>
    <n v="2"/>
    <n v="7"/>
    <n v="177"/>
    <n v="2"/>
    <s v="A"/>
    <x v="7"/>
    <x v="5"/>
    <n v="13"/>
  </r>
  <r>
    <n v="10"/>
    <n v="2"/>
    <n v="8"/>
    <n v="264"/>
    <n v="2"/>
    <s v="A"/>
    <x v="7"/>
    <x v="6"/>
    <n v="13"/>
  </r>
  <r>
    <n v="1"/>
    <n v="1"/>
    <n v="6"/>
    <n v="265"/>
    <n v="2"/>
    <s v="A"/>
    <x v="7"/>
    <x v="7"/>
    <n v="8"/>
  </r>
  <r>
    <n v="1"/>
    <n v="1"/>
    <n v="7"/>
    <n v="222"/>
    <n v="2"/>
    <s v="A"/>
    <x v="7"/>
    <x v="8"/>
    <n v="8"/>
  </r>
  <r>
    <n v="1"/>
    <n v="1"/>
    <n v="8"/>
    <n v="223"/>
    <n v="2"/>
    <s v="A"/>
    <x v="7"/>
    <x v="9"/>
    <n v="8"/>
  </r>
  <r>
    <n v="10"/>
    <n v="1"/>
    <n v="2"/>
    <n v="556"/>
    <n v="2"/>
    <s v="A"/>
    <x v="7"/>
    <x v="10"/>
    <n v="13"/>
  </r>
  <r>
    <n v="10"/>
    <n v="1"/>
    <n v="1"/>
    <n v="557"/>
    <n v="2"/>
    <s v="A"/>
    <x v="7"/>
    <x v="11"/>
    <n v="13"/>
  </r>
  <r>
    <n v="10"/>
    <n v="1"/>
    <n v="0"/>
    <n v="250"/>
    <n v="2"/>
    <s v="A"/>
    <x v="7"/>
    <x v="12"/>
    <n v="13"/>
  </r>
  <r>
    <n v="1"/>
    <n v="0"/>
    <n v="0"/>
    <n v="251"/>
    <n v="2"/>
    <s v="A"/>
    <x v="7"/>
    <x v="13"/>
    <n v="8"/>
  </r>
  <r>
    <n v="1"/>
    <n v="0"/>
    <n v="0"/>
    <n v="251"/>
    <n v="2"/>
    <s v="A"/>
    <x v="7"/>
    <x v="14"/>
    <n v="8"/>
  </r>
  <r>
    <n v="1"/>
    <n v="0"/>
    <n v="0"/>
    <n v="251"/>
    <n v="2"/>
    <s v="A"/>
    <x v="7"/>
    <x v="15"/>
    <n v="8"/>
  </r>
  <r>
    <n v="24"/>
    <n v="0"/>
    <n v="1"/>
    <n v="162"/>
    <n v="2"/>
    <s v="A"/>
    <x v="8"/>
    <x v="0"/>
    <n v="10"/>
  </r>
  <r>
    <n v="24"/>
    <n v="0"/>
    <n v="0"/>
    <n v="163"/>
    <n v="2"/>
    <s v="A"/>
    <x v="8"/>
    <x v="1"/>
    <n v="10"/>
  </r>
  <r>
    <n v="5"/>
    <n v="0"/>
    <n v="1"/>
    <n v="86"/>
    <n v="2"/>
    <s v="A"/>
    <x v="8"/>
    <x v="2"/>
    <n v="7"/>
  </r>
  <r>
    <n v="5"/>
    <n v="0"/>
    <n v="2"/>
    <n v="87"/>
    <n v="2"/>
    <s v="A"/>
    <x v="8"/>
    <x v="3"/>
    <n v="7"/>
  </r>
  <r>
    <n v="10"/>
    <n v="3"/>
    <n v="0"/>
    <n v="78"/>
    <n v="2"/>
    <s v="A"/>
    <x v="8"/>
    <x v="4"/>
    <n v="13"/>
  </r>
  <r>
    <n v="10"/>
    <n v="3"/>
    <n v="1"/>
    <n v="79"/>
    <n v="2"/>
    <s v="A"/>
    <x v="8"/>
    <x v="5"/>
    <n v="13"/>
  </r>
  <r>
    <n v="10"/>
    <n v="3"/>
    <n v="2"/>
    <n v="282"/>
    <n v="2"/>
    <s v="A"/>
    <x v="8"/>
    <x v="6"/>
    <n v="13"/>
  </r>
  <r>
    <n v="1"/>
    <n v="2"/>
    <n v="0"/>
    <n v="283"/>
    <n v="2"/>
    <s v="A"/>
    <x v="8"/>
    <x v="7"/>
    <n v="8"/>
  </r>
  <r>
    <n v="1"/>
    <n v="2"/>
    <n v="1"/>
    <n v="36"/>
    <n v="2"/>
    <s v="A"/>
    <x v="8"/>
    <x v="8"/>
    <n v="8"/>
  </r>
  <r>
    <n v="1"/>
    <n v="2"/>
    <n v="2"/>
    <n v="37"/>
    <n v="2"/>
    <s v="A"/>
    <x v="8"/>
    <x v="9"/>
    <n v="8"/>
  </r>
  <r>
    <n v="10"/>
    <n v="3"/>
    <n v="6"/>
    <n v="18"/>
    <n v="2"/>
    <s v="A"/>
    <x v="8"/>
    <x v="10"/>
    <n v="13"/>
  </r>
  <r>
    <n v="10"/>
    <n v="3"/>
    <n v="7"/>
    <n v="19"/>
    <n v="2"/>
    <s v="A"/>
    <x v="8"/>
    <x v="11"/>
    <n v="13"/>
  </r>
  <r>
    <n v="10"/>
    <n v="3"/>
    <n v="8"/>
    <n v="14"/>
    <n v="2"/>
    <s v="A"/>
    <x v="8"/>
    <x v="12"/>
    <n v="13"/>
  </r>
  <r>
    <n v="1"/>
    <n v="1"/>
    <n v="3"/>
    <n v="15"/>
    <n v="2"/>
    <s v="A"/>
    <x v="8"/>
    <x v="13"/>
    <n v="8"/>
  </r>
  <r>
    <n v="1"/>
    <n v="1"/>
    <n v="4"/>
    <n v="156"/>
    <n v="2"/>
    <s v="A"/>
    <x v="8"/>
    <x v="14"/>
    <n v="8"/>
  </r>
  <r>
    <n v="1"/>
    <n v="1"/>
    <n v="5"/>
    <n v="157"/>
    <n v="2"/>
    <s v="A"/>
    <x v="8"/>
    <x v="15"/>
    <n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44">
  <r>
    <n v="9"/>
    <n v="0"/>
    <n v="0"/>
    <n v="207"/>
    <n v="2"/>
    <s v="C"/>
    <x v="0"/>
    <x v="0"/>
    <n v="1"/>
  </r>
  <r>
    <n v="9"/>
    <n v="0"/>
    <n v="1"/>
    <n v="372"/>
    <n v="2"/>
    <s v="C"/>
    <x v="0"/>
    <x v="1"/>
    <n v="1"/>
  </r>
  <r>
    <n v="9"/>
    <n v="0"/>
    <n v="2"/>
    <n v="373"/>
    <n v="2"/>
    <s v="C"/>
    <x v="0"/>
    <x v="2"/>
    <n v="1"/>
  </r>
  <r>
    <n v="9"/>
    <n v="1"/>
    <n v="3"/>
    <n v="255"/>
    <n v="2"/>
    <s v="C"/>
    <x v="1"/>
    <x v="0"/>
    <n v="1"/>
  </r>
  <r>
    <n v="9"/>
    <n v="1"/>
    <n v="4"/>
    <n v="314"/>
    <n v="2"/>
    <s v="C"/>
    <x v="1"/>
    <x v="1"/>
    <n v="1"/>
  </r>
  <r>
    <n v="9"/>
    <n v="1"/>
    <n v="5"/>
    <n v="315"/>
    <n v="2"/>
    <s v="C"/>
    <x v="1"/>
    <x v="2"/>
    <n v="1"/>
  </r>
  <r>
    <n v="9"/>
    <n v="1"/>
    <n v="5"/>
    <n v="315"/>
    <n v="2"/>
    <s v="C"/>
    <x v="2"/>
    <x v="3"/>
    <n v="1"/>
  </r>
  <r>
    <n v="9"/>
    <n v="1"/>
    <n v="6"/>
    <n v="335"/>
    <n v="2"/>
    <s v="C"/>
    <x v="0"/>
    <x v="4"/>
    <n v="1"/>
  </r>
  <r>
    <n v="9"/>
    <n v="1"/>
    <n v="7"/>
    <n v="232"/>
    <n v="2"/>
    <s v="C"/>
    <x v="0"/>
    <x v="5"/>
    <n v="1"/>
  </r>
  <r>
    <n v="9"/>
    <n v="1"/>
    <n v="8"/>
    <n v="233"/>
    <n v="2"/>
    <s v="C"/>
    <x v="0"/>
    <x v="6"/>
    <n v="1"/>
  </r>
  <r>
    <n v="9"/>
    <n v="2"/>
    <n v="0"/>
    <n v="131"/>
    <n v="2"/>
    <s v="C"/>
    <x v="1"/>
    <x v="4"/>
    <n v="1"/>
  </r>
  <r>
    <n v="9"/>
    <n v="2"/>
    <n v="1"/>
    <n v="54"/>
    <n v="2"/>
    <s v="C"/>
    <x v="1"/>
    <x v="5"/>
    <n v="1"/>
  </r>
  <r>
    <n v="9"/>
    <n v="2"/>
    <n v="2"/>
    <n v="55"/>
    <n v="2"/>
    <s v="C"/>
    <x v="1"/>
    <x v="6"/>
    <n v="1"/>
  </r>
  <r>
    <n v="9"/>
    <n v="2"/>
    <n v="3"/>
    <n v="193"/>
    <n v="2"/>
    <s v="C"/>
    <x v="2"/>
    <x v="2"/>
    <n v="1"/>
  </r>
  <r>
    <n v="9"/>
    <n v="2"/>
    <n v="3"/>
    <n v="193"/>
    <n v="2"/>
    <s v="C"/>
    <x v="3"/>
    <x v="3"/>
    <n v="1"/>
  </r>
  <r>
    <n v="9"/>
    <n v="2"/>
    <n v="4"/>
    <n v="192"/>
    <n v="2"/>
    <s v="C"/>
    <x v="2"/>
    <x v="1"/>
    <n v="1"/>
  </r>
  <r>
    <n v="9"/>
    <n v="2"/>
    <n v="5"/>
    <n v="225"/>
    <n v="2"/>
    <s v="C"/>
    <x v="2"/>
    <x v="0"/>
    <n v="1"/>
  </r>
  <r>
    <n v="9"/>
    <n v="3"/>
    <n v="3"/>
    <n v="75"/>
    <n v="2"/>
    <s v="C"/>
    <x v="2"/>
    <x v="4"/>
    <n v="1"/>
  </r>
  <r>
    <n v="9"/>
    <n v="3"/>
    <n v="4"/>
    <n v="128"/>
    <n v="2"/>
    <s v="C"/>
    <x v="2"/>
    <x v="5"/>
    <n v="1"/>
  </r>
  <r>
    <n v="9"/>
    <n v="3"/>
    <n v="5"/>
    <n v="129"/>
    <n v="2"/>
    <s v="C"/>
    <x v="2"/>
    <x v="6"/>
    <n v="1"/>
  </r>
  <r>
    <n v="8"/>
    <n v="0"/>
    <n v="1"/>
    <n v="170"/>
    <n v="2"/>
    <s v="C"/>
    <x v="2"/>
    <x v="7"/>
    <n v="2"/>
  </r>
  <r>
    <n v="8"/>
    <n v="0"/>
    <n v="2"/>
    <n v="171"/>
    <n v="2"/>
    <s v="C"/>
    <x v="2"/>
    <x v="8"/>
    <n v="2"/>
  </r>
  <r>
    <n v="8"/>
    <n v="0"/>
    <n v="5"/>
    <n v="342"/>
    <n v="2"/>
    <s v="C"/>
    <x v="0"/>
    <x v="7"/>
    <n v="2"/>
  </r>
  <r>
    <n v="8"/>
    <n v="0"/>
    <n v="7"/>
    <n v="127"/>
    <n v="2"/>
    <s v="C"/>
    <x v="1"/>
    <x v="8"/>
    <n v="2"/>
  </r>
  <r>
    <n v="8"/>
    <n v="0"/>
    <n v="8"/>
    <n v="126"/>
    <n v="2"/>
    <s v="C"/>
    <x v="1"/>
    <x v="7"/>
    <n v="2"/>
  </r>
  <r>
    <n v="8"/>
    <n v="1"/>
    <n v="3"/>
    <n v="381"/>
    <n v="2"/>
    <s v="C"/>
    <x v="3"/>
    <x v="0"/>
    <n v="2"/>
  </r>
  <r>
    <n v="8"/>
    <n v="1"/>
    <n v="4"/>
    <n v="756"/>
    <n v="2"/>
    <s v="C"/>
    <x v="3"/>
    <x v="1"/>
    <n v="2"/>
  </r>
  <r>
    <n v="8"/>
    <n v="1"/>
    <n v="5"/>
    <n v="757"/>
    <n v="2"/>
    <s v="C"/>
    <x v="3"/>
    <x v="2"/>
    <n v="2"/>
  </r>
  <r>
    <n v="8"/>
    <n v="1"/>
    <n v="5"/>
    <n v="757"/>
    <n v="2"/>
    <s v="C"/>
    <x v="4"/>
    <x v="3"/>
    <n v="2"/>
  </r>
  <r>
    <n v="8"/>
    <n v="1"/>
    <n v="6"/>
    <n v="343"/>
    <n v="2"/>
    <s v="C"/>
    <x v="0"/>
    <x v="8"/>
    <n v="2"/>
  </r>
  <r>
    <n v="8"/>
    <n v="2"/>
    <n v="0"/>
    <n v="281"/>
    <n v="2"/>
    <s v="C"/>
    <x v="3"/>
    <x v="4"/>
    <n v="2"/>
  </r>
  <r>
    <n v="8"/>
    <n v="2"/>
    <n v="1"/>
    <n v="304"/>
    <n v="2"/>
    <s v="C"/>
    <x v="3"/>
    <x v="5"/>
    <n v="2"/>
  </r>
  <r>
    <n v="8"/>
    <n v="2"/>
    <n v="2"/>
    <n v="305"/>
    <n v="2"/>
    <s v="C"/>
    <x v="3"/>
    <x v="6"/>
    <n v="2"/>
  </r>
  <r>
    <n v="8"/>
    <n v="2"/>
    <n v="5"/>
    <n v="191"/>
    <n v="2"/>
    <s v="C"/>
    <x v="4"/>
    <x v="0"/>
    <n v="2"/>
  </r>
  <r>
    <n v="8"/>
    <n v="2"/>
    <n v="5"/>
    <n v="191"/>
    <n v="2"/>
    <s v="C"/>
    <x v="4"/>
    <x v="1"/>
    <n v="2"/>
  </r>
  <r>
    <n v="8"/>
    <n v="2"/>
    <n v="5"/>
    <n v="191"/>
    <n v="2"/>
    <s v="C"/>
    <x v="4"/>
    <x v="2"/>
    <n v="2"/>
  </r>
  <r>
    <n v="8"/>
    <n v="2"/>
    <n v="5"/>
    <n v="191"/>
    <n v="2"/>
    <s v="C"/>
    <x v="5"/>
    <x v="3"/>
    <n v="2"/>
  </r>
  <r>
    <n v="8"/>
    <n v="3"/>
    <n v="3"/>
    <n v="245"/>
    <n v="2"/>
    <s v="C"/>
    <x v="4"/>
    <x v="4"/>
    <n v="2"/>
  </r>
  <r>
    <n v="8"/>
    <n v="3"/>
    <n v="4"/>
    <n v="260"/>
    <n v="2"/>
    <s v="C"/>
    <x v="4"/>
    <x v="5"/>
    <n v="2"/>
  </r>
  <r>
    <n v="8"/>
    <n v="3"/>
    <n v="5"/>
    <n v="261"/>
    <n v="2"/>
    <s v="C"/>
    <x v="4"/>
    <x v="6"/>
    <n v="2"/>
  </r>
  <r>
    <n v="6"/>
    <n v="0"/>
    <n v="0"/>
    <n v="236"/>
    <n v="2"/>
    <s v="C"/>
    <x v="3"/>
    <x v="9"/>
    <n v="3"/>
  </r>
  <r>
    <n v="6"/>
    <n v="0"/>
    <n v="1"/>
    <n v="12"/>
    <n v="2"/>
    <s v="C"/>
    <x v="6"/>
    <x v="7"/>
    <n v="3"/>
  </r>
  <r>
    <n v="6"/>
    <n v="0"/>
    <n v="2"/>
    <n v="13"/>
    <n v="2"/>
    <s v="C"/>
    <x v="6"/>
    <x v="8"/>
    <n v="3"/>
  </r>
  <r>
    <n v="6"/>
    <n v="0"/>
    <n v="3"/>
    <n v="558"/>
    <n v="2"/>
    <s v="C"/>
    <x v="3"/>
    <x v="10"/>
    <n v="3"/>
  </r>
  <r>
    <n v="6"/>
    <n v="0"/>
    <n v="4"/>
    <n v="237"/>
    <n v="2"/>
    <s v="C"/>
    <x v="3"/>
    <x v="11"/>
    <n v="3"/>
  </r>
  <r>
    <n v="6"/>
    <n v="0"/>
    <n v="5"/>
    <n v="202"/>
    <n v="2"/>
    <s v="C"/>
    <x v="3"/>
    <x v="7"/>
    <n v="3"/>
  </r>
  <r>
    <n v="6"/>
    <n v="0"/>
    <n v="6"/>
    <n v="380"/>
    <n v="2"/>
    <s v="C"/>
    <x v="3"/>
    <x v="12"/>
    <n v="3"/>
  </r>
  <r>
    <n v="6"/>
    <n v="0"/>
    <n v="7"/>
    <n v="189"/>
    <n v="2"/>
    <s v="C"/>
    <x v="4"/>
    <x v="8"/>
    <n v="3"/>
  </r>
  <r>
    <n v="6"/>
    <n v="0"/>
    <n v="8"/>
    <n v="188"/>
    <n v="2"/>
    <s v="C"/>
    <x v="4"/>
    <x v="7"/>
    <n v="3"/>
  </r>
  <r>
    <n v="6"/>
    <n v="1"/>
    <n v="3"/>
    <n v="351"/>
    <n v="2"/>
    <s v="C"/>
    <x v="5"/>
    <x v="0"/>
    <n v="3"/>
  </r>
  <r>
    <n v="6"/>
    <n v="1"/>
    <n v="4"/>
    <n v="158"/>
    <n v="2"/>
    <s v="C"/>
    <x v="5"/>
    <x v="1"/>
    <n v="3"/>
  </r>
  <r>
    <n v="6"/>
    <n v="1"/>
    <n v="5"/>
    <n v="159"/>
    <n v="2"/>
    <s v="C"/>
    <x v="5"/>
    <x v="2"/>
    <n v="3"/>
  </r>
  <r>
    <n v="6"/>
    <n v="1"/>
    <n v="6"/>
    <n v="203"/>
    <n v="2"/>
    <s v="C"/>
    <x v="3"/>
    <x v="8"/>
    <n v="3"/>
  </r>
  <r>
    <n v="6"/>
    <n v="1"/>
    <n v="8"/>
    <n v="99"/>
    <n v="2"/>
    <s v="C"/>
    <x v="4"/>
    <x v="13"/>
    <n v="3"/>
  </r>
  <r>
    <n v="6"/>
    <n v="2"/>
    <n v="0"/>
    <n v="377"/>
    <n v="2"/>
    <s v="C"/>
    <x v="5"/>
    <x v="4"/>
    <n v="3"/>
  </r>
  <r>
    <n v="6"/>
    <n v="2"/>
    <n v="1"/>
    <n v="358"/>
    <n v="2"/>
    <s v="C"/>
    <x v="5"/>
    <x v="5"/>
    <n v="3"/>
  </r>
  <r>
    <n v="6"/>
    <n v="2"/>
    <n v="2"/>
    <n v="359"/>
    <n v="2"/>
    <s v="C"/>
    <x v="5"/>
    <x v="6"/>
    <n v="3"/>
  </r>
  <r>
    <n v="6"/>
    <n v="2"/>
    <n v="4"/>
    <n v="68"/>
    <n v="2"/>
    <s v="C"/>
    <x v="7"/>
    <x v="1"/>
    <n v="3"/>
  </r>
  <r>
    <n v="6"/>
    <n v="2"/>
    <n v="4"/>
    <n v="68"/>
    <n v="2"/>
    <s v="C"/>
    <x v="7"/>
    <x v="2"/>
    <n v="3"/>
  </r>
  <r>
    <n v="6"/>
    <n v="2"/>
    <n v="4"/>
    <n v="68"/>
    <n v="2"/>
    <s v="C"/>
    <x v="8"/>
    <x v="3"/>
    <n v="3"/>
  </r>
  <r>
    <n v="6"/>
    <n v="2"/>
    <n v="5"/>
    <n v="331"/>
    <n v="2"/>
    <s v="C"/>
    <x v="7"/>
    <x v="0"/>
    <n v="3"/>
  </r>
  <r>
    <n v="6"/>
    <n v="3"/>
    <n v="3"/>
    <n v="327"/>
    <n v="2"/>
    <s v="C"/>
    <x v="7"/>
    <x v="4"/>
    <n v="3"/>
  </r>
  <r>
    <n v="6"/>
    <n v="3"/>
    <n v="4"/>
    <n v="356"/>
    <n v="2"/>
    <s v="C"/>
    <x v="7"/>
    <x v="5"/>
    <n v="3"/>
  </r>
  <r>
    <n v="6"/>
    <n v="3"/>
    <n v="5"/>
    <n v="357"/>
    <n v="2"/>
    <s v="C"/>
    <x v="7"/>
    <x v="6"/>
    <n v="3"/>
  </r>
  <r>
    <n v="11"/>
    <n v="0"/>
    <n v="0"/>
    <n v="91"/>
    <n v="2"/>
    <s v="C"/>
    <x v="8"/>
    <x v="0"/>
    <n v="4"/>
  </r>
  <r>
    <n v="11"/>
    <n v="0"/>
    <n v="1"/>
    <n v="218"/>
    <n v="2"/>
    <s v="C"/>
    <x v="8"/>
    <x v="1"/>
    <n v="4"/>
  </r>
  <r>
    <n v="11"/>
    <n v="0"/>
    <n v="1"/>
    <n v="218"/>
    <n v="2"/>
    <s v="C"/>
    <x v="8"/>
    <x v="2"/>
    <n v="4"/>
  </r>
  <r>
    <n v="11"/>
    <n v="0"/>
    <n v="3"/>
    <n v="92"/>
    <n v="2"/>
    <s v="C"/>
    <x v="6"/>
    <x v="10"/>
    <n v="4"/>
  </r>
  <r>
    <n v="11"/>
    <n v="0"/>
    <n v="4"/>
    <n v="93"/>
    <n v="2"/>
    <s v="C"/>
    <x v="6"/>
    <x v="14"/>
    <n v="4"/>
  </r>
  <r>
    <n v="11"/>
    <n v="0"/>
    <n v="5"/>
    <n v="102"/>
    <n v="2"/>
    <s v="C"/>
    <x v="6"/>
    <x v="15"/>
    <n v="4"/>
  </r>
  <r>
    <n v="11"/>
    <n v="0"/>
    <n v="2"/>
    <n v="219"/>
    <n v="2"/>
    <s v="C"/>
    <x v="6"/>
    <x v="12"/>
    <n v="4"/>
  </r>
  <r>
    <n v="11"/>
    <n v="0"/>
    <n v="2"/>
    <n v="219"/>
    <n v="2"/>
    <s v="C"/>
    <x v="6"/>
    <x v="11"/>
    <n v="4"/>
  </r>
  <r>
    <n v="11"/>
    <n v="0"/>
    <n v="2"/>
    <n v="219"/>
    <n v="2"/>
    <s v="C"/>
    <x v="6"/>
    <x v="9"/>
    <n v="4"/>
  </r>
  <r>
    <n v="11"/>
    <n v="1"/>
    <n v="0"/>
    <n v="90"/>
    <n v="2"/>
    <s v="C"/>
    <x v="8"/>
    <x v="12"/>
    <n v="4"/>
  </r>
  <r>
    <n v="11"/>
    <n v="1"/>
    <n v="1"/>
    <n v="17"/>
    <n v="2"/>
    <s v="C"/>
    <x v="8"/>
    <x v="11"/>
    <n v="4"/>
  </r>
  <r>
    <n v="11"/>
    <n v="1"/>
    <n v="2"/>
    <n v="16"/>
    <n v="2"/>
    <s v="C"/>
    <x v="8"/>
    <x v="9"/>
    <n v="4"/>
  </r>
  <r>
    <n v="11"/>
    <n v="0"/>
    <n v="2"/>
    <n v="219"/>
    <n v="2"/>
    <s v="C"/>
    <x v="6"/>
    <x v="0"/>
    <n v="4"/>
  </r>
  <r>
    <n v="11"/>
    <n v="0"/>
    <n v="2"/>
    <n v="219"/>
    <n v="2"/>
    <s v="C"/>
    <x v="6"/>
    <x v="1"/>
    <n v="4"/>
  </r>
  <r>
    <n v="11"/>
    <n v="0"/>
    <n v="2"/>
    <n v="219"/>
    <n v="2"/>
    <s v="C"/>
    <x v="6"/>
    <x v="2"/>
    <n v="4"/>
  </r>
  <r>
    <n v="11"/>
    <n v="1"/>
    <n v="6"/>
    <n v="47"/>
    <n v="2"/>
    <s v="C"/>
    <x v="8"/>
    <x v="4"/>
    <n v="4"/>
  </r>
  <r>
    <n v="11"/>
    <n v="1"/>
    <n v="7"/>
    <n v="134"/>
    <n v="2"/>
    <s v="C"/>
    <x v="8"/>
    <x v="5"/>
    <n v="4"/>
  </r>
  <r>
    <n v="11"/>
    <n v="1"/>
    <n v="8"/>
    <n v="135"/>
    <n v="2"/>
    <s v="C"/>
    <x v="8"/>
    <x v="6"/>
    <n v="4"/>
  </r>
  <r>
    <n v="11"/>
    <n v="2"/>
    <n v="0"/>
    <n v="103"/>
    <n v="2"/>
    <s v="C"/>
    <x v="6"/>
    <x v="4"/>
    <n v="4"/>
  </r>
  <r>
    <n v="11"/>
    <n v="2"/>
    <n v="1"/>
    <n v="80"/>
    <n v="2"/>
    <s v="C"/>
    <x v="6"/>
    <x v="5"/>
    <n v="4"/>
  </r>
  <r>
    <n v="11"/>
    <n v="2"/>
    <n v="2"/>
    <n v="81"/>
    <n v="2"/>
    <s v="C"/>
    <x v="6"/>
    <x v="6"/>
    <n v="4"/>
  </r>
  <r>
    <n v="11"/>
    <n v="2"/>
    <n v="3"/>
    <n v="175"/>
    <n v="2"/>
    <s v="C"/>
    <x v="8"/>
    <x v="8"/>
    <n v="4"/>
  </r>
  <r>
    <n v="11"/>
    <n v="2"/>
    <n v="4"/>
    <n v="174"/>
    <n v="2"/>
    <s v="C"/>
    <x v="8"/>
    <x v="7"/>
    <n v="4"/>
  </r>
  <r>
    <n v="11"/>
    <n v="2"/>
    <n v="6"/>
    <n v="118"/>
    <n v="2"/>
    <s v="C"/>
    <x v="8"/>
    <x v="10"/>
    <n v="4"/>
  </r>
  <r>
    <n v="11"/>
    <n v="2"/>
    <n v="7"/>
    <n v="119"/>
    <n v="2"/>
    <s v="C"/>
    <x v="8"/>
    <x v="14"/>
    <n v="4"/>
  </r>
  <r>
    <n v="11"/>
    <n v="2"/>
    <n v="8"/>
    <n v="46"/>
    <n v="2"/>
    <s v="C"/>
    <x v="8"/>
    <x v="15"/>
    <n v="4"/>
  </r>
  <r>
    <n v="11"/>
    <n v="3"/>
    <n v="2"/>
    <n v="296"/>
    <n v="2"/>
    <s v="C"/>
    <x v="5"/>
    <x v="7"/>
    <n v="4"/>
  </r>
  <r>
    <n v="11"/>
    <n v="3"/>
    <n v="3"/>
    <n v="297"/>
    <n v="2"/>
    <s v="C"/>
    <x v="5"/>
    <x v="8"/>
    <n v="4"/>
  </r>
  <r>
    <n v="11"/>
    <n v="3"/>
    <n v="6"/>
    <n v="722"/>
    <n v="2"/>
    <s v="C"/>
    <x v="7"/>
    <x v="7"/>
    <n v="4"/>
  </r>
  <r>
    <n v="11"/>
    <n v="3"/>
    <n v="7"/>
    <n v="723"/>
    <n v="2"/>
    <s v="C"/>
    <x v="7"/>
    <x v="8"/>
    <n v="4"/>
  </r>
  <r>
    <n v="12"/>
    <n v="3"/>
    <n v="1"/>
    <n v="559"/>
    <n v="2"/>
    <s v="C"/>
    <x v="3"/>
    <x v="14"/>
    <n v="5"/>
  </r>
  <r>
    <n v="12"/>
    <n v="3"/>
    <n v="2"/>
    <n v="280"/>
    <n v="2"/>
    <s v="C"/>
    <x v="3"/>
    <x v="15"/>
    <n v="5"/>
  </r>
  <r>
    <n v="12"/>
    <n v="3"/>
    <n v="6"/>
    <n v="105"/>
    <n v="2"/>
    <s v="C"/>
    <x v="6"/>
    <x v="13"/>
    <n v="5"/>
  </r>
  <r>
    <n v="12"/>
    <n v="3"/>
    <n v="7"/>
    <n v="965"/>
    <n v="2"/>
    <s v="C"/>
    <x v="3"/>
    <x v="13"/>
    <n v="5"/>
  </r>
  <r>
    <n v="12"/>
    <n v="3"/>
    <n v="8"/>
    <n v="104"/>
    <n v="2"/>
    <s v="C"/>
    <x v="6"/>
    <x v="3"/>
    <n v="5"/>
  </r>
  <r>
    <n v="5"/>
    <n v="0"/>
    <n v="3"/>
    <n v="187"/>
    <n v="2"/>
    <s v="C"/>
    <x v="4"/>
    <x v="14"/>
    <n v="7"/>
  </r>
  <r>
    <n v="1"/>
    <n v="0"/>
    <n v="3"/>
    <n v="186"/>
    <n v="2"/>
    <s v="C"/>
    <x v="4"/>
    <x v="10"/>
    <n v="8"/>
  </r>
  <r>
    <n v="1"/>
    <n v="0"/>
    <n v="5"/>
    <n v="244"/>
    <n v="2"/>
    <s v="C"/>
    <x v="4"/>
    <x v="15"/>
    <n v="8"/>
  </r>
  <r>
    <n v="1"/>
    <n v="0"/>
    <n v="6"/>
    <n v="190"/>
    <n v="2"/>
    <s v="C"/>
    <x v="4"/>
    <x v="12"/>
    <n v="8"/>
  </r>
  <r>
    <n v="1"/>
    <n v="0"/>
    <n v="7"/>
    <n v="195"/>
    <n v="2"/>
    <s v="C"/>
    <x v="4"/>
    <x v="11"/>
    <n v="8"/>
  </r>
  <r>
    <n v="1"/>
    <n v="0"/>
    <n v="8"/>
    <n v="194"/>
    <n v="2"/>
    <s v="C"/>
    <x v="4"/>
    <x v="9"/>
    <n v="8"/>
  </r>
  <r>
    <n v="22"/>
    <n v="0"/>
    <n v="0"/>
    <n v="239"/>
    <n v="2"/>
    <s v="C"/>
    <x v="2"/>
    <x v="13"/>
    <n v="9"/>
  </r>
  <r>
    <n v="22"/>
    <n v="0"/>
    <n v="3"/>
    <n v="320"/>
    <n v="2"/>
    <s v="C"/>
    <x v="0"/>
    <x v="3"/>
    <n v="9"/>
  </r>
  <r>
    <n v="22"/>
    <n v="0"/>
    <n v="4"/>
    <n v="321"/>
    <n v="2"/>
    <s v="C"/>
    <x v="0"/>
    <x v="13"/>
    <n v="9"/>
  </r>
  <r>
    <n v="22"/>
    <n v="1"/>
    <n v="0"/>
    <n v="206"/>
    <n v="2"/>
    <s v="C"/>
    <x v="0"/>
    <x v="12"/>
    <n v="9"/>
  </r>
  <r>
    <n v="22"/>
    <n v="1"/>
    <n v="1"/>
    <n v="367"/>
    <n v="2"/>
    <s v="C"/>
    <x v="0"/>
    <x v="11"/>
    <n v="9"/>
  </r>
  <r>
    <n v="22"/>
    <n v="1"/>
    <n v="2"/>
    <n v="366"/>
    <n v="2"/>
    <s v="C"/>
    <x v="0"/>
    <x v="9"/>
    <n v="9"/>
  </r>
  <r>
    <n v="22"/>
    <n v="1"/>
    <n v="7"/>
    <n v="574"/>
    <n v="2"/>
    <s v="C"/>
    <x v="1"/>
    <x v="3"/>
    <n v="9"/>
  </r>
  <r>
    <n v="22"/>
    <n v="1"/>
    <n v="8"/>
    <n v="575"/>
    <n v="2"/>
    <s v="C"/>
    <x v="1"/>
    <x v="13"/>
    <n v="9"/>
  </r>
  <r>
    <n v="22"/>
    <n v="2"/>
    <n v="6"/>
    <n v="704"/>
    <n v="2"/>
    <s v="C"/>
    <x v="0"/>
    <x v="10"/>
    <n v="9"/>
  </r>
  <r>
    <n v="22"/>
    <n v="2"/>
    <n v="7"/>
    <n v="705"/>
    <n v="2"/>
    <s v="C"/>
    <x v="0"/>
    <x v="14"/>
    <n v="9"/>
  </r>
  <r>
    <n v="22"/>
    <n v="2"/>
    <n v="8"/>
    <n v="334"/>
    <n v="2"/>
    <s v="C"/>
    <x v="0"/>
    <x v="15"/>
    <n v="9"/>
  </r>
  <r>
    <n v="22"/>
    <n v="3"/>
    <n v="0"/>
    <n v="382"/>
    <n v="2"/>
    <s v="C"/>
    <x v="1"/>
    <x v="10"/>
    <n v="9"/>
  </r>
  <r>
    <n v="22"/>
    <n v="3"/>
    <n v="1"/>
    <n v="383"/>
    <n v="2"/>
    <s v="C"/>
    <x v="1"/>
    <x v="14"/>
    <n v="9"/>
  </r>
  <r>
    <n v="22"/>
    <n v="3"/>
    <n v="2"/>
    <n v="130"/>
    <n v="2"/>
    <s v="C"/>
    <x v="1"/>
    <x v="15"/>
    <n v="9"/>
  </r>
  <r>
    <n v="22"/>
    <n v="3"/>
    <n v="6"/>
    <n v="34"/>
    <n v="2"/>
    <s v="C"/>
    <x v="1"/>
    <x v="9"/>
    <n v="9"/>
  </r>
  <r>
    <n v="22"/>
    <n v="3"/>
    <n v="7"/>
    <n v="35"/>
    <n v="2"/>
    <s v="C"/>
    <x v="1"/>
    <x v="11"/>
    <n v="9"/>
  </r>
  <r>
    <n v="22"/>
    <n v="3"/>
    <n v="8"/>
    <n v="254"/>
    <n v="2"/>
    <s v="C"/>
    <x v="1"/>
    <x v="12"/>
    <n v="9"/>
  </r>
  <r>
    <n v="24"/>
    <n v="0"/>
    <n v="3"/>
    <n v="148"/>
    <n v="2"/>
    <s v="C"/>
    <x v="2"/>
    <x v="10"/>
    <n v="10"/>
  </r>
  <r>
    <n v="24"/>
    <n v="0"/>
    <n v="4"/>
    <n v="149"/>
    <n v="2"/>
    <s v="C"/>
    <x v="2"/>
    <x v="14"/>
    <n v="10"/>
  </r>
  <r>
    <n v="24"/>
    <n v="0"/>
    <n v="5"/>
    <n v="74"/>
    <n v="2"/>
    <s v="C"/>
    <x v="2"/>
    <x v="15"/>
    <n v="10"/>
  </r>
  <r>
    <n v="24"/>
    <n v="0"/>
    <n v="6"/>
    <n v="224"/>
    <n v="2"/>
    <s v="C"/>
    <x v="2"/>
    <x v="12"/>
    <n v="10"/>
  </r>
  <r>
    <n v="24"/>
    <n v="0"/>
    <n v="7"/>
    <n v="279"/>
    <n v="2"/>
    <s v="C"/>
    <x v="2"/>
    <x v="11"/>
    <n v="10"/>
  </r>
  <r>
    <n v="24"/>
    <n v="0"/>
    <n v="8"/>
    <n v="278"/>
    <n v="2"/>
    <s v="C"/>
    <x v="2"/>
    <x v="9"/>
    <n v="10"/>
  </r>
  <r>
    <n v="24"/>
    <n v="1"/>
    <n v="3"/>
    <n v="263"/>
    <n v="2"/>
    <s v="C"/>
    <x v="8"/>
    <x v="13"/>
    <n v="10"/>
  </r>
  <r>
    <n v="24"/>
    <n v="2"/>
    <n v="1"/>
    <n v="384"/>
    <n v="2"/>
    <s v="C"/>
    <x v="7"/>
    <x v="3"/>
    <n v="10"/>
  </r>
  <r>
    <n v="24"/>
    <n v="2"/>
    <n v="2"/>
    <n v="385"/>
    <n v="2"/>
    <s v="C"/>
    <x v="7"/>
    <x v="13"/>
    <n v="10"/>
  </r>
  <r>
    <n v="24"/>
    <n v="2"/>
    <n v="7"/>
    <n v="773"/>
    <n v="2"/>
    <s v="C"/>
    <x v="5"/>
    <x v="13"/>
    <n v="10"/>
  </r>
  <r>
    <n v="24"/>
    <n v="3"/>
    <n v="0"/>
    <n v="360"/>
    <n v="2"/>
    <s v="C"/>
    <x v="5"/>
    <x v="10"/>
    <n v="10"/>
  </r>
  <r>
    <n v="24"/>
    <n v="3"/>
    <n v="1"/>
    <n v="361"/>
    <n v="2"/>
    <s v="C"/>
    <x v="5"/>
    <x v="14"/>
    <n v="10"/>
  </r>
  <r>
    <n v="24"/>
    <n v="3"/>
    <n v="2"/>
    <n v="376"/>
    <n v="2"/>
    <s v="C"/>
    <x v="5"/>
    <x v="15"/>
    <n v="10"/>
  </r>
  <r>
    <n v="24"/>
    <n v="3"/>
    <n v="6"/>
    <n v="336"/>
    <n v="2"/>
    <s v="C"/>
    <x v="5"/>
    <x v="9"/>
    <n v="10"/>
  </r>
  <r>
    <n v="24"/>
    <n v="3"/>
    <n v="7"/>
    <n v="337"/>
    <n v="2"/>
    <s v="C"/>
    <x v="5"/>
    <x v="11"/>
    <n v="10"/>
  </r>
  <r>
    <n v="24"/>
    <n v="3"/>
    <n v="8"/>
    <n v="350"/>
    <n v="2"/>
    <s v="C"/>
    <x v="5"/>
    <x v="12"/>
    <n v="10"/>
  </r>
  <r>
    <n v="7"/>
    <n v="0"/>
    <n v="3"/>
    <n v="64"/>
    <n v="2"/>
    <s v="C"/>
    <x v="7"/>
    <x v="10"/>
    <n v="11"/>
  </r>
  <r>
    <n v="7"/>
    <n v="0"/>
    <n v="4"/>
    <n v="65"/>
    <n v="2"/>
    <s v="C"/>
    <x v="7"/>
    <x v="14"/>
    <n v="11"/>
  </r>
  <r>
    <n v="7"/>
    <n v="0"/>
    <n v="5"/>
    <n v="326"/>
    <n v="2"/>
    <s v="C"/>
    <x v="7"/>
    <x v="15"/>
    <n v="11"/>
  </r>
  <r>
    <n v="7"/>
    <n v="0"/>
    <n v="6"/>
    <n v="330"/>
    <n v="2"/>
    <s v="C"/>
    <x v="7"/>
    <x v="12"/>
    <n v="11"/>
  </r>
  <r>
    <n v="7"/>
    <n v="0"/>
    <n v="7"/>
    <n v="95"/>
    <n v="2"/>
    <s v="C"/>
    <x v="7"/>
    <x v="11"/>
    <n v="11"/>
  </r>
  <r>
    <n v="7"/>
    <n v="0"/>
    <n v="8"/>
    <n v="94"/>
    <n v="2"/>
    <s v="C"/>
    <x v="7"/>
    <x v="9"/>
    <n v="1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92">
  <r>
    <n v="108"/>
    <n v="2.7967200000000001"/>
    <x v="0"/>
    <x v="0"/>
    <x v="0"/>
    <n v="1"/>
    <n v="3"/>
    <n v="1"/>
    <n v="0"/>
    <n v="1"/>
    <n v="8"/>
    <n v="1"/>
  </r>
  <r>
    <n v="107"/>
    <n v="3.1452"/>
    <x v="0"/>
    <x v="0"/>
    <x v="1"/>
    <n v="1"/>
    <n v="3"/>
    <n v="1"/>
    <n v="1"/>
    <n v="1"/>
    <n v="7"/>
    <n v="1"/>
  </r>
  <r>
    <n v="49"/>
    <n v="12.346"/>
    <x v="1"/>
    <x v="1"/>
    <x v="2"/>
    <n v="1"/>
    <n v="3"/>
    <n v="1"/>
    <n v="2"/>
    <n v="1"/>
    <n v="6"/>
    <n v="10"/>
  </r>
  <r>
    <n v="109"/>
    <n v="1.5542899999999999"/>
    <x v="0"/>
    <x v="0"/>
    <x v="3"/>
    <n v="1"/>
    <n v="3"/>
    <n v="1"/>
    <n v="3"/>
    <n v="1"/>
    <n v="9"/>
    <n v="1"/>
  </r>
  <r>
    <n v="110"/>
    <n v="1.8055600000000001"/>
    <x v="0"/>
    <x v="0"/>
    <x v="4"/>
    <n v="1"/>
    <n v="3"/>
    <n v="1"/>
    <n v="4"/>
    <n v="1"/>
    <n v="10"/>
    <n v="1"/>
  </r>
  <r>
    <n v="48"/>
    <n v="11.633800000000001"/>
    <x v="1"/>
    <x v="1"/>
    <x v="5"/>
    <n v="1"/>
    <n v="3"/>
    <n v="1"/>
    <n v="5"/>
    <n v="1"/>
    <n v="11"/>
    <n v="10"/>
  </r>
  <r>
    <n v="103"/>
    <n v="3.7399"/>
    <x v="0"/>
    <x v="0"/>
    <x v="6"/>
    <n v="1"/>
    <n v="3"/>
    <n v="2"/>
    <n v="0"/>
    <n v="1"/>
    <n v="3"/>
    <n v="1"/>
  </r>
  <r>
    <n v="104"/>
    <n v="2.7222200000000001"/>
    <x v="0"/>
    <x v="0"/>
    <x v="5"/>
    <n v="1"/>
    <n v="3"/>
    <n v="2"/>
    <n v="1"/>
    <n v="1"/>
    <n v="4"/>
    <n v="1"/>
  </r>
  <r>
    <n v="105"/>
    <n v="3.10859"/>
    <x v="0"/>
    <x v="0"/>
    <x v="2"/>
    <n v="1"/>
    <n v="3"/>
    <n v="2"/>
    <n v="2"/>
    <n v="1"/>
    <n v="5"/>
    <n v="1"/>
  </r>
  <r>
    <n v="27"/>
    <n v="2.11111"/>
    <x v="1"/>
    <x v="2"/>
    <x v="7"/>
    <n v="1"/>
    <n v="3"/>
    <n v="2"/>
    <n v="3"/>
    <n v="2"/>
    <n v="11"/>
    <n v="1"/>
  </r>
  <r>
    <n v="26"/>
    <n v="3.08081"/>
    <x v="1"/>
    <x v="2"/>
    <x v="4"/>
    <n v="1"/>
    <n v="3"/>
    <n v="2"/>
    <n v="4"/>
    <n v="2"/>
    <n v="10"/>
    <n v="1"/>
  </r>
  <r>
    <n v="25"/>
    <n v="2.5846"/>
    <x v="1"/>
    <x v="2"/>
    <x v="3"/>
    <n v="1"/>
    <n v="3"/>
    <n v="2"/>
    <n v="5"/>
    <n v="2"/>
    <n v="9"/>
    <n v="1"/>
  </r>
  <r>
    <n v="100"/>
    <n v="2.2815699999999999"/>
    <x v="0"/>
    <x v="0"/>
    <x v="8"/>
    <n v="1"/>
    <n v="3"/>
    <n v="2"/>
    <n v="6"/>
    <n v="1"/>
    <n v="0"/>
    <n v="1"/>
  </r>
  <r>
    <n v="101"/>
    <n v="2.5707100000000001"/>
    <x v="0"/>
    <x v="0"/>
    <x v="9"/>
    <n v="1"/>
    <n v="3"/>
    <n v="2"/>
    <n v="7"/>
    <n v="1"/>
    <n v="1"/>
    <n v="1"/>
  </r>
  <r>
    <n v="102"/>
    <n v="3.8131300000000001"/>
    <x v="0"/>
    <x v="0"/>
    <x v="10"/>
    <n v="1"/>
    <n v="3"/>
    <n v="2"/>
    <n v="8"/>
    <n v="1"/>
    <n v="2"/>
    <n v="1"/>
  </r>
  <r>
    <n v="16"/>
    <n v="3.8396499999999998"/>
    <x v="1"/>
    <x v="2"/>
    <x v="8"/>
    <n v="1"/>
    <n v="3"/>
    <n v="3"/>
    <n v="0"/>
    <n v="2"/>
    <n v="0"/>
    <n v="1"/>
  </r>
  <r>
    <n v="17"/>
    <n v="3.4318200000000001"/>
    <x v="1"/>
    <x v="2"/>
    <x v="9"/>
    <n v="1"/>
    <n v="3"/>
    <n v="3"/>
    <n v="1"/>
    <n v="2"/>
    <n v="1"/>
    <n v="1"/>
  </r>
  <r>
    <n v="18"/>
    <n v="3.52399"/>
    <x v="1"/>
    <x v="2"/>
    <x v="10"/>
    <n v="1"/>
    <n v="3"/>
    <n v="3"/>
    <n v="2"/>
    <n v="2"/>
    <n v="2"/>
    <n v="1"/>
  </r>
  <r>
    <n v="19"/>
    <n v="4.1527799999999999"/>
    <x v="1"/>
    <x v="2"/>
    <x v="6"/>
    <n v="1"/>
    <n v="3"/>
    <n v="3"/>
    <n v="3"/>
    <n v="2"/>
    <n v="3"/>
    <n v="1"/>
  </r>
  <r>
    <n v="20"/>
    <n v="5.6792899999999999"/>
    <x v="1"/>
    <x v="2"/>
    <x v="5"/>
    <n v="1"/>
    <n v="3"/>
    <n v="3"/>
    <n v="4"/>
    <n v="2"/>
    <n v="4"/>
    <n v="1"/>
  </r>
  <r>
    <n v="21"/>
    <n v="4.61111"/>
    <x v="1"/>
    <x v="2"/>
    <x v="2"/>
    <n v="1"/>
    <n v="3"/>
    <n v="3"/>
    <n v="5"/>
    <n v="2"/>
    <n v="5"/>
    <n v="1"/>
  </r>
  <r>
    <n v="22"/>
    <n v="3.7323200000000001"/>
    <x v="1"/>
    <x v="2"/>
    <x v="11"/>
    <n v="1"/>
    <n v="3"/>
    <n v="3"/>
    <n v="6"/>
    <n v="2"/>
    <n v="6"/>
    <n v="1"/>
  </r>
  <r>
    <n v="23"/>
    <n v="4.3244899999999999"/>
    <x v="1"/>
    <x v="2"/>
    <x v="1"/>
    <n v="1"/>
    <n v="3"/>
    <n v="3"/>
    <n v="7"/>
    <n v="2"/>
    <n v="7"/>
    <n v="1"/>
  </r>
  <r>
    <n v="24"/>
    <n v="4.3977300000000001"/>
    <x v="1"/>
    <x v="2"/>
    <x v="0"/>
    <n v="1"/>
    <n v="3"/>
    <n v="3"/>
    <n v="8"/>
    <n v="2"/>
    <n v="8"/>
    <n v="1"/>
  </r>
  <r>
    <n v="123"/>
    <n v="3.3447"/>
    <x v="0"/>
    <x v="2"/>
    <x v="3"/>
    <n v="2"/>
    <n v="13"/>
    <n v="0"/>
    <n v="0"/>
    <n v="0"/>
    <n v="9"/>
    <n v="1"/>
  </r>
  <r>
    <n v="124"/>
    <n v="2.2815699999999999"/>
    <x v="0"/>
    <x v="2"/>
    <x v="4"/>
    <n v="2"/>
    <n v="13"/>
    <n v="0"/>
    <n v="1"/>
    <n v="0"/>
    <n v="10"/>
    <n v="1"/>
  </r>
  <r>
    <n v="125"/>
    <n v="2.47601"/>
    <x v="0"/>
    <x v="2"/>
    <x v="7"/>
    <n v="2"/>
    <n v="13"/>
    <n v="0"/>
    <n v="2"/>
    <n v="0"/>
    <n v="11"/>
    <n v="1"/>
  </r>
  <r>
    <n v="114"/>
    <n v="2.8548"/>
    <x v="0"/>
    <x v="2"/>
    <x v="8"/>
    <n v="2"/>
    <n v="13"/>
    <n v="0"/>
    <n v="3"/>
    <n v="0"/>
    <n v="0"/>
    <n v="1"/>
  </r>
  <r>
    <n v="115"/>
    <n v="3.51641"/>
    <x v="0"/>
    <x v="2"/>
    <x v="9"/>
    <n v="2"/>
    <n v="13"/>
    <n v="0"/>
    <n v="4"/>
    <n v="0"/>
    <n v="1"/>
    <n v="1"/>
  </r>
  <r>
    <n v="116"/>
    <n v="4.3636400000000002"/>
    <x v="0"/>
    <x v="2"/>
    <x v="10"/>
    <n v="2"/>
    <n v="13"/>
    <n v="0"/>
    <n v="5"/>
    <n v="0"/>
    <n v="2"/>
    <n v="1"/>
  </r>
  <r>
    <n v="122"/>
    <n v="4.375"/>
    <x v="0"/>
    <x v="2"/>
    <x v="0"/>
    <n v="2"/>
    <n v="13"/>
    <n v="0"/>
    <n v="6"/>
    <n v="0"/>
    <n v="8"/>
    <n v="1"/>
  </r>
  <r>
    <n v="121"/>
    <n v="4.5429300000000001"/>
    <x v="0"/>
    <x v="2"/>
    <x v="1"/>
    <n v="2"/>
    <n v="13"/>
    <n v="0"/>
    <n v="7"/>
    <n v="0"/>
    <n v="7"/>
    <n v="1"/>
  </r>
  <r>
    <n v="120"/>
    <n v="4.9596"/>
    <x v="0"/>
    <x v="2"/>
    <x v="11"/>
    <n v="2"/>
    <n v="13"/>
    <n v="0"/>
    <n v="8"/>
    <n v="0"/>
    <n v="6"/>
    <n v="1"/>
  </r>
  <r>
    <n v="117"/>
    <n v="3.3156599999999998"/>
    <x v="0"/>
    <x v="2"/>
    <x v="6"/>
    <n v="2"/>
    <n v="13"/>
    <n v="1"/>
    <n v="6"/>
    <n v="0"/>
    <n v="3"/>
    <n v="1"/>
  </r>
  <r>
    <n v="118"/>
    <n v="4.6098499999999998"/>
    <x v="0"/>
    <x v="2"/>
    <x v="5"/>
    <n v="2"/>
    <n v="13"/>
    <n v="1"/>
    <n v="7"/>
    <n v="0"/>
    <n v="4"/>
    <n v="1"/>
  </r>
  <r>
    <n v="119"/>
    <n v="4.3358600000000003"/>
    <x v="0"/>
    <x v="2"/>
    <x v="2"/>
    <n v="2"/>
    <n v="13"/>
    <n v="1"/>
    <n v="8"/>
    <n v="0"/>
    <n v="5"/>
    <n v="1"/>
  </r>
  <r>
    <n v="97"/>
    <n v="2.2487400000000002"/>
    <x v="1"/>
    <x v="3"/>
    <x v="7"/>
    <n v="2"/>
    <n v="13"/>
    <n v="2"/>
    <n v="3"/>
    <n v="2"/>
    <n v="11"/>
    <n v="1"/>
  </r>
  <r>
    <n v="96"/>
    <n v="1.96591"/>
    <x v="1"/>
    <x v="3"/>
    <x v="4"/>
    <n v="2"/>
    <n v="13"/>
    <n v="2"/>
    <n v="4"/>
    <n v="2"/>
    <n v="10"/>
    <n v="1"/>
  </r>
  <r>
    <n v="95"/>
    <n v="3.2676799999999999"/>
    <x v="1"/>
    <x v="3"/>
    <x v="3"/>
    <n v="2"/>
    <n v="13"/>
    <n v="2"/>
    <n v="5"/>
    <n v="2"/>
    <n v="9"/>
    <n v="1"/>
  </r>
  <r>
    <n v="86"/>
    <n v="3.54419"/>
    <x v="1"/>
    <x v="3"/>
    <x v="8"/>
    <n v="2"/>
    <n v="13"/>
    <n v="3"/>
    <n v="0"/>
    <n v="2"/>
    <n v="0"/>
    <n v="1"/>
  </r>
  <r>
    <n v="87"/>
    <n v="3.9027799999999999"/>
    <x v="1"/>
    <x v="3"/>
    <x v="9"/>
    <n v="2"/>
    <n v="13"/>
    <n v="3"/>
    <n v="1"/>
    <n v="2"/>
    <n v="1"/>
    <n v="1"/>
  </r>
  <r>
    <n v="88"/>
    <n v="2.8977300000000001"/>
    <x v="1"/>
    <x v="3"/>
    <x v="10"/>
    <n v="2"/>
    <n v="13"/>
    <n v="3"/>
    <n v="2"/>
    <n v="2"/>
    <n v="2"/>
    <n v="10"/>
  </r>
  <r>
    <n v="89"/>
    <n v="5.5239900000000004"/>
    <x v="1"/>
    <x v="3"/>
    <x v="6"/>
    <n v="2"/>
    <n v="13"/>
    <n v="3"/>
    <n v="3"/>
    <n v="2"/>
    <n v="3"/>
    <n v="10"/>
  </r>
  <r>
    <n v="90"/>
    <n v="4.9002499999999998"/>
    <x v="1"/>
    <x v="3"/>
    <x v="5"/>
    <n v="2"/>
    <n v="13"/>
    <n v="3"/>
    <n v="4"/>
    <n v="2"/>
    <n v="4"/>
    <n v="10"/>
  </r>
  <r>
    <n v="91"/>
    <n v="5.4596"/>
    <x v="1"/>
    <x v="3"/>
    <x v="2"/>
    <n v="2"/>
    <n v="13"/>
    <n v="3"/>
    <n v="5"/>
    <n v="2"/>
    <n v="5"/>
    <n v="10"/>
  </r>
  <r>
    <n v="92"/>
    <n v="4.5189399999999997"/>
    <x v="1"/>
    <x v="3"/>
    <x v="11"/>
    <n v="2"/>
    <n v="13"/>
    <n v="3"/>
    <n v="6"/>
    <n v="2"/>
    <n v="6"/>
    <n v="10"/>
  </r>
  <r>
    <n v="93"/>
    <n v="3.75379"/>
    <x v="1"/>
    <x v="3"/>
    <x v="1"/>
    <n v="2"/>
    <n v="13"/>
    <n v="3"/>
    <n v="7"/>
    <n v="2"/>
    <n v="7"/>
    <n v="10"/>
  </r>
  <r>
    <n v="94"/>
    <n v="3.38889"/>
    <x v="1"/>
    <x v="3"/>
    <x v="0"/>
    <n v="2"/>
    <n v="13"/>
    <n v="3"/>
    <n v="8"/>
    <n v="2"/>
    <n v="8"/>
    <n v="10"/>
  </r>
  <r>
    <n v="39"/>
    <n v="2.2020200000000001"/>
    <x v="1"/>
    <x v="4"/>
    <x v="3"/>
    <n v="3"/>
    <n v="14"/>
    <n v="0"/>
    <n v="0"/>
    <n v="0"/>
    <n v="9"/>
    <n v="1"/>
  </r>
  <r>
    <n v="40"/>
    <n v="0"/>
    <x v="1"/>
    <x v="4"/>
    <x v="4"/>
    <n v="3"/>
    <n v="14"/>
    <n v="0"/>
    <n v="1"/>
    <n v="0"/>
    <n v="10"/>
    <n v="1"/>
  </r>
  <r>
    <n v="41"/>
    <n v="0"/>
    <x v="1"/>
    <x v="4"/>
    <x v="7"/>
    <n v="3"/>
    <n v="14"/>
    <n v="0"/>
    <n v="2"/>
    <n v="0"/>
    <n v="11"/>
    <n v="1"/>
  </r>
  <r>
    <n v="30"/>
    <n v="4.4848499999999998"/>
    <x v="1"/>
    <x v="4"/>
    <x v="8"/>
    <n v="3"/>
    <n v="14"/>
    <n v="0"/>
    <n v="3"/>
    <n v="0"/>
    <n v="0"/>
    <n v="1"/>
  </r>
  <r>
    <n v="31"/>
    <n v="4.78409"/>
    <x v="1"/>
    <x v="4"/>
    <x v="9"/>
    <n v="3"/>
    <n v="14"/>
    <n v="0"/>
    <n v="4"/>
    <n v="0"/>
    <n v="1"/>
    <n v="1"/>
  </r>
  <r>
    <n v="32"/>
    <n v="4.3838400000000002"/>
    <x v="1"/>
    <x v="4"/>
    <x v="10"/>
    <n v="3"/>
    <n v="14"/>
    <n v="0"/>
    <n v="5"/>
    <n v="0"/>
    <n v="2"/>
    <n v="1"/>
  </r>
  <r>
    <n v="38"/>
    <n v="3.2045499999999998"/>
    <x v="1"/>
    <x v="4"/>
    <x v="0"/>
    <n v="3"/>
    <n v="14"/>
    <n v="0"/>
    <n v="6"/>
    <n v="0"/>
    <n v="8"/>
    <n v="1"/>
  </r>
  <r>
    <n v="37"/>
    <n v="4.4924200000000001"/>
    <x v="1"/>
    <x v="4"/>
    <x v="1"/>
    <n v="3"/>
    <n v="14"/>
    <n v="0"/>
    <n v="7"/>
    <n v="0"/>
    <n v="7"/>
    <n v="1"/>
  </r>
  <r>
    <n v="36"/>
    <n v="4.6527799999999999"/>
    <x v="1"/>
    <x v="4"/>
    <x v="11"/>
    <n v="3"/>
    <n v="14"/>
    <n v="0"/>
    <n v="8"/>
    <n v="0"/>
    <n v="6"/>
    <n v="10"/>
  </r>
  <r>
    <n v="192"/>
    <n v="3.4217200000000001"/>
    <x v="0"/>
    <x v="3"/>
    <x v="0"/>
    <n v="3"/>
    <n v="14"/>
    <n v="1"/>
    <n v="0"/>
    <n v="1"/>
    <n v="8"/>
    <n v="1"/>
  </r>
  <r>
    <n v="191"/>
    <n v="3.6906599999999998"/>
    <x v="0"/>
    <x v="3"/>
    <x v="1"/>
    <n v="3"/>
    <n v="14"/>
    <n v="1"/>
    <n v="1"/>
    <n v="1"/>
    <n v="7"/>
    <n v="10"/>
  </r>
  <r>
    <n v="190"/>
    <n v="4.1755100000000001"/>
    <x v="0"/>
    <x v="3"/>
    <x v="11"/>
    <n v="3"/>
    <n v="14"/>
    <n v="1"/>
    <n v="2"/>
    <n v="1"/>
    <n v="6"/>
    <n v="10"/>
  </r>
  <r>
    <n v="193"/>
    <n v="2.8674200000000001"/>
    <x v="0"/>
    <x v="3"/>
    <x v="3"/>
    <n v="3"/>
    <n v="14"/>
    <n v="1"/>
    <n v="3"/>
    <n v="1"/>
    <n v="9"/>
    <n v="1"/>
  </r>
  <r>
    <n v="194"/>
    <n v="2.9734799999999999"/>
    <x v="0"/>
    <x v="3"/>
    <x v="4"/>
    <n v="3"/>
    <n v="14"/>
    <n v="1"/>
    <n v="4"/>
    <n v="1"/>
    <n v="10"/>
    <n v="1"/>
  </r>
  <r>
    <n v="195"/>
    <n v="2.1729799999999999"/>
    <x v="0"/>
    <x v="3"/>
    <x v="7"/>
    <n v="3"/>
    <n v="14"/>
    <n v="1"/>
    <n v="5"/>
    <n v="1"/>
    <n v="11"/>
    <n v="1"/>
  </r>
  <r>
    <n v="33"/>
    <n v="5.4116200000000001"/>
    <x v="1"/>
    <x v="4"/>
    <x v="6"/>
    <n v="3"/>
    <n v="14"/>
    <n v="1"/>
    <n v="6"/>
    <n v="0"/>
    <n v="3"/>
    <n v="10"/>
  </r>
  <r>
    <n v="34"/>
    <n v="4.3914099999999996"/>
    <x v="1"/>
    <x v="4"/>
    <x v="5"/>
    <n v="3"/>
    <n v="14"/>
    <n v="1"/>
    <n v="7"/>
    <n v="0"/>
    <n v="4"/>
    <n v="10"/>
  </r>
  <r>
    <n v="35"/>
    <n v="5.1628800000000004"/>
    <x v="1"/>
    <x v="4"/>
    <x v="2"/>
    <n v="3"/>
    <n v="14"/>
    <n v="1"/>
    <n v="8"/>
    <n v="0"/>
    <n v="5"/>
    <n v="10"/>
  </r>
  <r>
    <n v="187"/>
    <n v="4.7929300000000001"/>
    <x v="0"/>
    <x v="3"/>
    <x v="6"/>
    <n v="3"/>
    <n v="14"/>
    <n v="2"/>
    <n v="0"/>
    <n v="1"/>
    <n v="3"/>
    <n v="10"/>
  </r>
  <r>
    <n v="188"/>
    <n v="1.25505"/>
    <x v="0"/>
    <x v="3"/>
    <x v="5"/>
    <n v="3"/>
    <n v="14"/>
    <n v="2"/>
    <n v="1"/>
    <n v="1"/>
    <n v="4"/>
    <n v="10"/>
  </r>
  <r>
    <n v="189"/>
    <n v="1.27146"/>
    <x v="0"/>
    <x v="3"/>
    <x v="2"/>
    <n v="3"/>
    <n v="14"/>
    <n v="2"/>
    <n v="2"/>
    <n v="1"/>
    <n v="5"/>
    <n v="10"/>
  </r>
  <r>
    <n v="184"/>
    <n v="3.61111"/>
    <x v="0"/>
    <x v="3"/>
    <x v="8"/>
    <n v="3"/>
    <n v="14"/>
    <n v="2"/>
    <n v="6"/>
    <n v="1"/>
    <n v="0"/>
    <n v="1"/>
  </r>
  <r>
    <n v="185"/>
    <n v="3.98611"/>
    <x v="0"/>
    <x v="3"/>
    <x v="9"/>
    <n v="3"/>
    <n v="14"/>
    <n v="2"/>
    <n v="7"/>
    <n v="1"/>
    <n v="1"/>
    <n v="1"/>
  </r>
  <r>
    <n v="186"/>
    <n v="4.1818200000000001"/>
    <x v="0"/>
    <x v="3"/>
    <x v="10"/>
    <n v="3"/>
    <n v="14"/>
    <n v="2"/>
    <n v="8"/>
    <n v="1"/>
    <n v="2"/>
    <n v="10"/>
  </r>
  <r>
    <n v="77"/>
    <n v="13.108599999999999"/>
    <x v="1"/>
    <x v="5"/>
    <x v="2"/>
    <n v="3"/>
    <n v="14"/>
    <n v="3"/>
    <n v="4"/>
    <n v="2"/>
    <n v="4"/>
    <n v="10"/>
  </r>
  <r>
    <n v="75"/>
    <n v="11.708299999999999"/>
    <x v="1"/>
    <x v="5"/>
    <x v="6"/>
    <n v="3"/>
    <n v="14"/>
    <n v="3"/>
    <n v="5"/>
    <n v="2"/>
    <n v="5"/>
    <n v="10"/>
  </r>
  <r>
    <n v="111"/>
    <n v="1.00884"/>
    <x v="0"/>
    <x v="0"/>
    <x v="7"/>
    <n v="4"/>
    <n v="16"/>
    <n v="0"/>
    <n v="3"/>
    <n v="0"/>
    <n v="0"/>
    <n v="1"/>
  </r>
  <r>
    <n v="106"/>
    <n v="1.75379"/>
    <x v="0"/>
    <x v="0"/>
    <x v="11"/>
    <n v="4"/>
    <n v="16"/>
    <n v="0"/>
    <n v="4"/>
    <n v="0"/>
    <n v="1"/>
    <n v="1"/>
  </r>
  <r>
    <n v="178"/>
    <n v="5.6565700000000003"/>
    <x v="0"/>
    <x v="5"/>
    <x v="0"/>
    <n v="4"/>
    <n v="16"/>
    <n v="1"/>
    <n v="0"/>
    <n v="1"/>
    <n v="8"/>
    <n v="10"/>
  </r>
  <r>
    <n v="177"/>
    <n v="8.2310599999999994"/>
    <x v="0"/>
    <x v="5"/>
    <x v="1"/>
    <n v="4"/>
    <n v="16"/>
    <n v="1"/>
    <n v="1"/>
    <n v="1"/>
    <n v="7"/>
    <n v="10"/>
  </r>
  <r>
    <n v="176"/>
    <n v="18.253799999999998"/>
    <x v="0"/>
    <x v="5"/>
    <x v="11"/>
    <n v="4"/>
    <n v="16"/>
    <n v="1"/>
    <n v="2"/>
    <n v="1"/>
    <n v="6"/>
    <n v="10"/>
  </r>
  <r>
    <n v="179"/>
    <n v="4.2992400000000002"/>
    <x v="0"/>
    <x v="5"/>
    <x v="3"/>
    <n v="4"/>
    <n v="16"/>
    <n v="1"/>
    <n v="3"/>
    <n v="1"/>
    <n v="9"/>
    <n v="1"/>
  </r>
  <r>
    <n v="180"/>
    <n v="3.5353500000000002"/>
    <x v="0"/>
    <x v="5"/>
    <x v="4"/>
    <n v="4"/>
    <n v="16"/>
    <n v="1"/>
    <n v="4"/>
    <n v="1"/>
    <n v="10"/>
    <n v="1"/>
  </r>
  <r>
    <n v="181"/>
    <n v="3.2121200000000001"/>
    <x v="0"/>
    <x v="5"/>
    <x v="7"/>
    <n v="4"/>
    <n v="16"/>
    <n v="1"/>
    <n v="5"/>
    <n v="1"/>
    <n v="11"/>
    <n v="1"/>
  </r>
  <r>
    <n v="173"/>
    <n v="12.4129"/>
    <x v="0"/>
    <x v="5"/>
    <x v="6"/>
    <n v="4"/>
    <n v="16"/>
    <n v="2"/>
    <n v="0"/>
    <n v="1"/>
    <n v="3"/>
    <n v="10"/>
  </r>
  <r>
    <n v="170"/>
    <n v="3.8156599999999998"/>
    <x v="0"/>
    <x v="5"/>
    <x v="8"/>
    <n v="4"/>
    <n v="16"/>
    <n v="2"/>
    <n v="6"/>
    <n v="1"/>
    <n v="0"/>
    <n v="1"/>
  </r>
  <r>
    <n v="171"/>
    <n v="4.11111"/>
    <x v="0"/>
    <x v="5"/>
    <x v="9"/>
    <n v="4"/>
    <n v="16"/>
    <n v="2"/>
    <n v="7"/>
    <n v="1"/>
    <n v="1"/>
    <n v="1"/>
  </r>
  <r>
    <n v="172"/>
    <n v="6.7790400000000002"/>
    <x v="0"/>
    <x v="5"/>
    <x v="10"/>
    <n v="4"/>
    <n v="16"/>
    <n v="2"/>
    <n v="8"/>
    <n v="1"/>
    <n v="2"/>
    <n v="10"/>
  </r>
  <r>
    <n v="145"/>
    <n v="5.4305599999999998"/>
    <x v="0"/>
    <x v="1"/>
    <x v="6"/>
    <n v="5"/>
    <n v="17"/>
    <n v="1"/>
    <n v="6"/>
    <n v="0"/>
    <n v="3"/>
    <n v="10"/>
  </r>
  <r>
    <n v="146"/>
    <n v="9.7436900000000009"/>
    <x v="0"/>
    <x v="1"/>
    <x v="5"/>
    <n v="5"/>
    <n v="17"/>
    <n v="1"/>
    <n v="7"/>
    <n v="0"/>
    <n v="4"/>
    <n v="10"/>
  </r>
  <r>
    <n v="147"/>
    <n v="11.7348"/>
    <x v="0"/>
    <x v="1"/>
    <x v="2"/>
    <n v="5"/>
    <n v="17"/>
    <n v="1"/>
    <n v="8"/>
    <n v="0"/>
    <n v="5"/>
    <n v="10"/>
  </r>
  <r>
    <n v="183"/>
    <n v="2.1161599999999998"/>
    <x v="0"/>
    <x v="3"/>
    <x v="12"/>
    <n v="5"/>
    <n v="17"/>
    <n v="2"/>
    <n v="0"/>
    <n v="1"/>
    <n v="3"/>
    <n v="1"/>
  </r>
  <r>
    <n v="168"/>
    <n v="2.8649"/>
    <x v="0"/>
    <x v="5"/>
    <x v="13"/>
    <n v="5"/>
    <n v="17"/>
    <n v="2"/>
    <n v="6"/>
    <n v="1"/>
    <n v="0"/>
    <n v="1"/>
  </r>
  <r>
    <n v="169"/>
    <n v="3.9596"/>
    <x v="0"/>
    <x v="5"/>
    <x v="12"/>
    <n v="5"/>
    <n v="17"/>
    <n v="2"/>
    <n v="7"/>
    <n v="1"/>
    <n v="1"/>
    <n v="1"/>
  </r>
  <r>
    <n v="182"/>
    <n v="1.98485"/>
    <x v="0"/>
    <x v="3"/>
    <x v="13"/>
    <n v="5"/>
    <n v="17"/>
    <n v="2"/>
    <n v="8"/>
    <n v="1"/>
    <n v="2"/>
    <n v="1"/>
  </r>
  <r>
    <n v="78"/>
    <n v="17.589600000000001"/>
    <x v="1"/>
    <x v="5"/>
    <x v="11"/>
    <n v="5"/>
    <n v="17"/>
    <n v="3"/>
    <n v="4"/>
    <n v="2"/>
    <n v="4"/>
    <n v="10"/>
  </r>
  <r>
    <n v="63"/>
    <n v="22.613600000000002"/>
    <x v="1"/>
    <x v="6"/>
    <x v="2"/>
    <n v="5"/>
    <n v="17"/>
    <n v="3"/>
    <n v="5"/>
    <n v="2"/>
    <n v="5"/>
    <n v="10"/>
  </r>
  <r>
    <n v="165"/>
    <n v="4.7058099999999996"/>
    <x v="0"/>
    <x v="6"/>
    <x v="3"/>
    <n v="6"/>
    <n v="18"/>
    <n v="0"/>
    <n v="0"/>
    <n v="0"/>
    <n v="9"/>
    <n v="1"/>
  </r>
  <r>
    <n v="166"/>
    <n v="4.3724699999999999"/>
    <x v="0"/>
    <x v="6"/>
    <x v="4"/>
    <n v="6"/>
    <n v="18"/>
    <n v="0"/>
    <n v="1"/>
    <n v="0"/>
    <n v="10"/>
    <n v="1"/>
  </r>
  <r>
    <n v="167"/>
    <n v="3.49621"/>
    <x v="0"/>
    <x v="6"/>
    <x v="7"/>
    <n v="6"/>
    <n v="18"/>
    <n v="0"/>
    <n v="2"/>
    <n v="0"/>
    <n v="11"/>
    <n v="1"/>
  </r>
  <r>
    <n v="156"/>
    <n v="4.3320699999999999"/>
    <x v="0"/>
    <x v="6"/>
    <x v="8"/>
    <n v="6"/>
    <n v="18"/>
    <n v="0"/>
    <n v="3"/>
    <n v="0"/>
    <n v="0"/>
    <n v="1"/>
  </r>
  <r>
    <n v="157"/>
    <n v="6.25"/>
    <x v="0"/>
    <x v="6"/>
    <x v="9"/>
    <n v="6"/>
    <n v="18"/>
    <n v="0"/>
    <n v="4"/>
    <n v="0"/>
    <n v="1"/>
    <n v="10"/>
  </r>
  <r>
    <n v="164"/>
    <n v="4.99369"/>
    <x v="0"/>
    <x v="6"/>
    <x v="0"/>
    <n v="6"/>
    <n v="18"/>
    <n v="0"/>
    <n v="6"/>
    <n v="0"/>
    <n v="8"/>
    <n v="10"/>
  </r>
  <r>
    <n v="163"/>
    <n v="5.1666699999999999"/>
    <x v="0"/>
    <x v="6"/>
    <x v="1"/>
    <n v="6"/>
    <n v="18"/>
    <n v="0"/>
    <n v="7"/>
    <n v="0"/>
    <n v="7"/>
    <n v="10"/>
  </r>
  <r>
    <n v="158"/>
    <n v="9.1136400000000002"/>
    <x v="0"/>
    <x v="6"/>
    <x v="10"/>
    <n v="6"/>
    <n v="18"/>
    <n v="1"/>
    <n v="1"/>
    <n v="1"/>
    <n v="7"/>
    <n v="10"/>
  </r>
  <r>
    <n v="162"/>
    <n v="10.773999999999999"/>
    <x v="0"/>
    <x v="6"/>
    <x v="11"/>
    <n v="6"/>
    <n v="18"/>
    <n v="1"/>
    <n v="2"/>
    <n v="1"/>
    <n v="6"/>
    <n v="10"/>
  </r>
  <r>
    <n v="139"/>
    <n v="2.3838400000000002"/>
    <x v="0"/>
    <x v="4"/>
    <x v="7"/>
    <n v="6"/>
    <n v="18"/>
    <n v="2"/>
    <n v="3"/>
    <n v="2"/>
    <n v="11"/>
    <n v="1"/>
  </r>
  <r>
    <n v="138"/>
    <n v="3.5050500000000002"/>
    <x v="0"/>
    <x v="4"/>
    <x v="4"/>
    <n v="6"/>
    <n v="18"/>
    <n v="2"/>
    <n v="4"/>
    <n v="2"/>
    <n v="10"/>
    <n v="1"/>
  </r>
  <r>
    <n v="137"/>
    <n v="3.3093400000000002"/>
    <x v="0"/>
    <x v="4"/>
    <x v="3"/>
    <n v="6"/>
    <n v="18"/>
    <n v="2"/>
    <n v="5"/>
    <n v="2"/>
    <n v="9"/>
    <n v="1"/>
  </r>
  <r>
    <n v="130"/>
    <n v="5.1515199999999997"/>
    <x v="0"/>
    <x v="4"/>
    <x v="10"/>
    <n v="6"/>
    <n v="18"/>
    <n v="3"/>
    <n v="2"/>
    <n v="2"/>
    <n v="2"/>
    <n v="1"/>
  </r>
  <r>
    <n v="131"/>
    <n v="6.36111"/>
    <x v="0"/>
    <x v="4"/>
    <x v="6"/>
    <n v="6"/>
    <n v="18"/>
    <n v="3"/>
    <n v="3"/>
    <n v="2"/>
    <n v="3"/>
    <n v="10"/>
  </r>
  <r>
    <n v="132"/>
    <n v="7.4570699999999999"/>
    <x v="0"/>
    <x v="4"/>
    <x v="5"/>
    <n v="6"/>
    <n v="18"/>
    <n v="3"/>
    <n v="4"/>
    <n v="2"/>
    <n v="4"/>
    <n v="10"/>
  </r>
  <r>
    <n v="133"/>
    <n v="7.6666699999999999"/>
    <x v="0"/>
    <x v="4"/>
    <x v="2"/>
    <n v="6"/>
    <n v="18"/>
    <n v="3"/>
    <n v="5"/>
    <n v="2"/>
    <n v="5"/>
    <n v="10"/>
  </r>
  <r>
    <n v="134"/>
    <n v="6.2601000000000004"/>
    <x v="0"/>
    <x v="4"/>
    <x v="11"/>
    <n v="6"/>
    <n v="18"/>
    <n v="3"/>
    <n v="6"/>
    <n v="2"/>
    <n v="6"/>
    <n v="10"/>
  </r>
  <r>
    <n v="135"/>
    <n v="5.1338400000000002"/>
    <x v="0"/>
    <x v="4"/>
    <x v="1"/>
    <n v="6"/>
    <n v="18"/>
    <n v="3"/>
    <n v="7"/>
    <n v="2"/>
    <n v="7"/>
    <n v="1"/>
  </r>
  <r>
    <n v="136"/>
    <n v="4.7512600000000003"/>
    <x v="0"/>
    <x v="4"/>
    <x v="0"/>
    <n v="6"/>
    <n v="18"/>
    <n v="3"/>
    <n v="8"/>
    <n v="2"/>
    <n v="8"/>
    <n v="1"/>
  </r>
  <r>
    <n v="81"/>
    <n v="3.86869"/>
    <x v="1"/>
    <x v="5"/>
    <x v="3"/>
    <n v="7"/>
    <n v="20"/>
    <n v="0"/>
    <n v="0"/>
    <n v="0"/>
    <n v="9"/>
    <n v="1"/>
  </r>
  <r>
    <n v="82"/>
    <n v="4.2209599999999998"/>
    <x v="1"/>
    <x v="5"/>
    <x v="4"/>
    <n v="7"/>
    <n v="20"/>
    <n v="0"/>
    <n v="1"/>
    <n v="0"/>
    <n v="10"/>
    <n v="1"/>
  </r>
  <r>
    <n v="83"/>
    <n v="2.7967200000000001"/>
    <x v="1"/>
    <x v="5"/>
    <x v="7"/>
    <n v="7"/>
    <n v="20"/>
    <n v="0"/>
    <n v="2"/>
    <n v="0"/>
    <n v="11"/>
    <n v="1"/>
  </r>
  <r>
    <n v="72"/>
    <n v="4.0126299999999997"/>
    <x v="1"/>
    <x v="5"/>
    <x v="8"/>
    <n v="7"/>
    <n v="20"/>
    <n v="0"/>
    <n v="3"/>
    <n v="0"/>
    <n v="0"/>
    <n v="1"/>
  </r>
  <r>
    <n v="73"/>
    <n v="4.9558099999999996"/>
    <x v="1"/>
    <x v="5"/>
    <x v="9"/>
    <n v="7"/>
    <n v="20"/>
    <n v="0"/>
    <n v="4"/>
    <n v="0"/>
    <n v="1"/>
    <n v="1"/>
  </r>
  <r>
    <n v="74"/>
    <n v="5.9469700000000003"/>
    <x v="1"/>
    <x v="5"/>
    <x v="10"/>
    <n v="7"/>
    <n v="20"/>
    <n v="0"/>
    <n v="5"/>
    <n v="0"/>
    <n v="2"/>
    <n v="10"/>
  </r>
  <r>
    <n v="80"/>
    <n v="5.625"/>
    <x v="1"/>
    <x v="5"/>
    <x v="0"/>
    <n v="7"/>
    <n v="20"/>
    <n v="0"/>
    <n v="6"/>
    <n v="0"/>
    <n v="8"/>
    <n v="10"/>
  </r>
  <r>
    <n v="79"/>
    <n v="7.4747500000000002"/>
    <x v="1"/>
    <x v="5"/>
    <x v="1"/>
    <n v="7"/>
    <n v="20"/>
    <n v="0"/>
    <n v="7"/>
    <n v="0"/>
    <n v="7"/>
    <n v="10"/>
  </r>
  <r>
    <n v="76"/>
    <n v="18.295500000000001"/>
    <x v="1"/>
    <x v="5"/>
    <x v="5"/>
    <n v="7"/>
    <n v="20"/>
    <n v="1"/>
    <n v="7"/>
    <n v="0"/>
    <n v="4"/>
    <n v="10"/>
  </r>
  <r>
    <n v="71"/>
    <n v="3.7702"/>
    <x v="1"/>
    <x v="5"/>
    <x v="12"/>
    <n v="7"/>
    <n v="20"/>
    <n v="2"/>
    <n v="3"/>
    <n v="2"/>
    <n v="11"/>
    <n v="1"/>
  </r>
  <r>
    <n v="70"/>
    <n v="2.10859"/>
    <x v="1"/>
    <x v="5"/>
    <x v="13"/>
    <n v="7"/>
    <n v="20"/>
    <n v="2"/>
    <n v="4"/>
    <n v="2"/>
    <n v="10"/>
    <n v="1"/>
  </r>
  <r>
    <n v="57"/>
    <n v="4.2664099999999996"/>
    <x v="1"/>
    <x v="6"/>
    <x v="12"/>
    <n v="7"/>
    <n v="20"/>
    <n v="2"/>
    <n v="5"/>
    <n v="2"/>
    <n v="9"/>
    <n v="1"/>
  </r>
  <r>
    <n v="126"/>
    <n v="2.9633799999999999"/>
    <x v="0"/>
    <x v="4"/>
    <x v="13"/>
    <n v="7"/>
    <n v="20"/>
    <n v="3"/>
    <n v="0"/>
    <n v="2"/>
    <n v="0"/>
    <n v="1"/>
  </r>
  <r>
    <n v="127"/>
    <n v="3.2853500000000002"/>
    <x v="0"/>
    <x v="4"/>
    <x v="12"/>
    <n v="7"/>
    <n v="20"/>
    <n v="3"/>
    <n v="1"/>
    <n v="2"/>
    <n v="1"/>
    <n v="1"/>
  </r>
  <r>
    <n v="128"/>
    <n v="0"/>
    <x v="0"/>
    <x v="4"/>
    <x v="8"/>
    <n v="6"/>
    <n v="18"/>
    <n v="3"/>
    <n v="0"/>
    <n v="2"/>
    <n v="0"/>
    <n v="1"/>
  </r>
  <r>
    <n v="129"/>
    <n v="0"/>
    <x v="0"/>
    <x v="4"/>
    <x v="9"/>
    <n v="6"/>
    <n v="18"/>
    <n v="3"/>
    <n v="1"/>
    <n v="2"/>
    <n v="1"/>
    <n v="1"/>
  </r>
  <r>
    <n v="140"/>
    <n v="2.1464599999999998"/>
    <x v="0"/>
    <x v="1"/>
    <x v="13"/>
    <n v="7"/>
    <n v="20"/>
    <n v="3"/>
    <n v="2"/>
    <n v="2"/>
    <n v="2"/>
    <n v="1"/>
  </r>
  <r>
    <n v="141"/>
    <n v="2.54419"/>
    <x v="0"/>
    <x v="1"/>
    <x v="12"/>
    <n v="7"/>
    <n v="20"/>
    <n v="3"/>
    <n v="3"/>
    <n v="2"/>
    <n v="3"/>
    <n v="1"/>
  </r>
  <r>
    <n v="98"/>
    <n v="1.86995"/>
    <x v="0"/>
    <x v="0"/>
    <x v="13"/>
    <n v="7"/>
    <n v="20"/>
    <n v="3"/>
    <n v="4"/>
    <n v="2"/>
    <n v="4"/>
    <n v="1"/>
  </r>
  <r>
    <n v="99"/>
    <n v="1.8851"/>
    <x v="0"/>
    <x v="0"/>
    <x v="12"/>
    <n v="7"/>
    <n v="20"/>
    <n v="3"/>
    <n v="5"/>
    <n v="2"/>
    <n v="5"/>
    <n v="1"/>
  </r>
  <r>
    <n v="42"/>
    <n v="1.0947"/>
    <x v="1"/>
    <x v="1"/>
    <x v="13"/>
    <n v="7"/>
    <n v="20"/>
    <n v="3"/>
    <n v="6"/>
    <n v="2"/>
    <n v="6"/>
    <n v="1"/>
  </r>
  <r>
    <n v="43"/>
    <n v="3.0353500000000002"/>
    <x v="1"/>
    <x v="1"/>
    <x v="12"/>
    <n v="7"/>
    <n v="20"/>
    <n v="3"/>
    <n v="7"/>
    <n v="2"/>
    <n v="7"/>
    <n v="1"/>
  </r>
  <r>
    <n v="56"/>
    <n v="2.75"/>
    <x v="1"/>
    <x v="6"/>
    <x v="13"/>
    <n v="7"/>
    <n v="20"/>
    <n v="3"/>
    <n v="8"/>
    <n v="2"/>
    <n v="8"/>
    <n v="1"/>
  </r>
  <r>
    <n v="159"/>
    <n v="19.181799999999999"/>
    <x v="0"/>
    <x v="6"/>
    <x v="6"/>
    <n v="8"/>
    <n v="23"/>
    <n v="0"/>
    <n v="3"/>
    <n v="0"/>
    <n v="0"/>
    <n v="10"/>
  </r>
  <r>
    <n v="61"/>
    <n v="13.7525"/>
    <x v="1"/>
    <x v="6"/>
    <x v="6"/>
    <n v="8"/>
    <n v="23"/>
    <n v="0"/>
    <n v="4"/>
    <n v="0"/>
    <n v="1"/>
    <n v="10"/>
  </r>
  <r>
    <n v="160"/>
    <n v="23.172999999999998"/>
    <x v="0"/>
    <x v="6"/>
    <x v="5"/>
    <n v="8"/>
    <n v="23"/>
    <n v="1"/>
    <n v="8"/>
    <n v="0"/>
    <n v="5"/>
    <n v="10"/>
  </r>
  <r>
    <n v="161"/>
    <n v="24.363600000000002"/>
    <x v="0"/>
    <x v="6"/>
    <x v="2"/>
    <n v="8"/>
    <n v="23"/>
    <n v="2"/>
    <n v="3"/>
    <n v="2"/>
    <n v="11"/>
    <n v="10"/>
  </r>
  <r>
    <n v="62"/>
    <n v="20.681799999999999"/>
    <x v="1"/>
    <x v="6"/>
    <x v="5"/>
    <n v="8"/>
    <n v="23"/>
    <n v="3"/>
    <n v="5"/>
    <n v="2"/>
    <n v="5"/>
    <n v="10"/>
  </r>
  <r>
    <n v="151"/>
    <n v="4.3244899999999999"/>
    <x v="0"/>
    <x v="1"/>
    <x v="3"/>
    <n v="9"/>
    <n v="19"/>
    <n v="0"/>
    <n v="0"/>
    <n v="0"/>
    <n v="9"/>
    <n v="1"/>
  </r>
  <r>
    <n v="152"/>
    <n v="3.6363599999999998"/>
    <x v="0"/>
    <x v="1"/>
    <x v="4"/>
    <n v="9"/>
    <n v="19"/>
    <n v="0"/>
    <n v="1"/>
    <n v="0"/>
    <n v="10"/>
    <n v="1"/>
  </r>
  <r>
    <n v="153"/>
    <n v="2.1477300000000001"/>
    <x v="0"/>
    <x v="1"/>
    <x v="7"/>
    <n v="9"/>
    <n v="19"/>
    <n v="0"/>
    <n v="2"/>
    <n v="0"/>
    <n v="11"/>
    <n v="1"/>
  </r>
  <r>
    <n v="142"/>
    <n v="3.8535400000000002"/>
    <x v="0"/>
    <x v="1"/>
    <x v="8"/>
    <n v="9"/>
    <n v="19"/>
    <n v="0"/>
    <n v="3"/>
    <n v="0"/>
    <n v="0"/>
    <n v="1"/>
  </r>
  <r>
    <n v="143"/>
    <n v="4.7070699999999999"/>
    <x v="0"/>
    <x v="1"/>
    <x v="9"/>
    <n v="9"/>
    <n v="19"/>
    <n v="0"/>
    <n v="4"/>
    <n v="0"/>
    <n v="1"/>
    <n v="1"/>
  </r>
  <r>
    <n v="144"/>
    <n v="3.0202"/>
    <x v="0"/>
    <x v="1"/>
    <x v="10"/>
    <n v="9"/>
    <n v="19"/>
    <n v="0"/>
    <n v="5"/>
    <n v="0"/>
    <n v="2"/>
    <n v="10"/>
  </r>
  <r>
    <n v="150"/>
    <n v="4.7878800000000004"/>
    <x v="0"/>
    <x v="1"/>
    <x v="0"/>
    <n v="9"/>
    <n v="19"/>
    <n v="0"/>
    <n v="6"/>
    <n v="0"/>
    <n v="8"/>
    <n v="10"/>
  </r>
  <r>
    <n v="149"/>
    <n v="5.8156600000000003"/>
    <x v="0"/>
    <x v="1"/>
    <x v="1"/>
    <n v="9"/>
    <n v="19"/>
    <n v="0"/>
    <n v="7"/>
    <n v="0"/>
    <n v="7"/>
    <n v="10"/>
  </r>
  <r>
    <n v="148"/>
    <n v="9.8295499999999993"/>
    <x v="0"/>
    <x v="1"/>
    <x v="11"/>
    <n v="9"/>
    <n v="19"/>
    <n v="0"/>
    <n v="8"/>
    <n v="0"/>
    <n v="6"/>
    <n v="10"/>
  </r>
  <r>
    <n v="66"/>
    <n v="4.6755100000000001"/>
    <x v="1"/>
    <x v="6"/>
    <x v="0"/>
    <n v="9"/>
    <n v="19"/>
    <n v="1"/>
    <n v="0"/>
    <n v="1"/>
    <n v="8"/>
    <n v="10"/>
  </r>
  <r>
    <n v="65"/>
    <n v="6.9747500000000002"/>
    <x v="1"/>
    <x v="6"/>
    <x v="1"/>
    <n v="9"/>
    <n v="19"/>
    <n v="1"/>
    <n v="1"/>
    <n v="1"/>
    <n v="7"/>
    <n v="10"/>
  </r>
  <r>
    <n v="64"/>
    <n v="11.9558"/>
    <x v="1"/>
    <x v="6"/>
    <x v="11"/>
    <n v="9"/>
    <n v="19"/>
    <n v="1"/>
    <n v="2"/>
    <n v="1"/>
    <n v="6"/>
    <n v="10"/>
  </r>
  <r>
    <n v="67"/>
    <n v="2.3434300000000001"/>
    <x v="1"/>
    <x v="6"/>
    <x v="3"/>
    <n v="9"/>
    <n v="19"/>
    <n v="1"/>
    <n v="3"/>
    <n v="1"/>
    <n v="9"/>
    <n v="1"/>
  </r>
  <r>
    <n v="68"/>
    <n v="4.0113599999999998"/>
    <x v="1"/>
    <x v="6"/>
    <x v="4"/>
    <n v="9"/>
    <n v="19"/>
    <n v="1"/>
    <n v="4"/>
    <n v="1"/>
    <n v="10"/>
    <n v="1"/>
  </r>
  <r>
    <n v="69"/>
    <n v="2.9596"/>
    <x v="1"/>
    <x v="6"/>
    <x v="7"/>
    <n v="9"/>
    <n v="19"/>
    <n v="1"/>
    <n v="5"/>
    <n v="1"/>
    <n v="11"/>
    <n v="1"/>
  </r>
  <r>
    <n v="58"/>
    <n v="4.1969700000000003"/>
    <x v="1"/>
    <x v="6"/>
    <x v="8"/>
    <n v="9"/>
    <n v="19"/>
    <n v="2"/>
    <n v="6"/>
    <n v="1"/>
    <n v="0"/>
    <n v="1"/>
  </r>
  <r>
    <n v="59"/>
    <n v="6.7335900000000004"/>
    <x v="1"/>
    <x v="6"/>
    <x v="9"/>
    <n v="9"/>
    <n v="19"/>
    <n v="2"/>
    <n v="7"/>
    <n v="1"/>
    <n v="1"/>
    <n v="10"/>
  </r>
  <r>
    <n v="60"/>
    <n v="9.2588399999999993"/>
    <x v="1"/>
    <x v="6"/>
    <x v="10"/>
    <n v="9"/>
    <n v="19"/>
    <n v="2"/>
    <n v="8"/>
    <n v="1"/>
    <n v="2"/>
    <n v="10"/>
  </r>
  <r>
    <n v="174"/>
    <n v="19.1831"/>
    <x v="0"/>
    <x v="5"/>
    <x v="5"/>
    <n v="10"/>
    <n v="15"/>
    <n v="0"/>
    <n v="3"/>
    <n v="0"/>
    <n v="0"/>
    <n v="10"/>
  </r>
  <r>
    <n v="175"/>
    <n v="18.1402"/>
    <x v="0"/>
    <x v="5"/>
    <x v="2"/>
    <n v="10"/>
    <n v="15"/>
    <n v="0"/>
    <n v="4"/>
    <n v="0"/>
    <n v="1"/>
    <n v="10"/>
  </r>
  <r>
    <n v="52"/>
    <n v="5.5542899999999999"/>
    <x v="1"/>
    <x v="1"/>
    <x v="0"/>
    <n v="10"/>
    <n v="15"/>
    <n v="1"/>
    <n v="0"/>
    <n v="1"/>
    <n v="8"/>
    <n v="10"/>
  </r>
  <r>
    <n v="51"/>
    <n v="7.8295500000000002"/>
    <x v="1"/>
    <x v="1"/>
    <x v="1"/>
    <n v="10"/>
    <n v="15"/>
    <n v="1"/>
    <n v="1"/>
    <n v="1"/>
    <n v="7"/>
    <n v="10"/>
  </r>
  <r>
    <n v="50"/>
    <n v="9.5618700000000008"/>
    <x v="1"/>
    <x v="1"/>
    <x v="11"/>
    <n v="10"/>
    <n v="15"/>
    <n v="1"/>
    <n v="2"/>
    <n v="1"/>
    <n v="6"/>
    <n v="10"/>
  </r>
  <r>
    <n v="53"/>
    <n v="4.0732299999999997"/>
    <x v="1"/>
    <x v="1"/>
    <x v="3"/>
    <n v="10"/>
    <n v="15"/>
    <n v="1"/>
    <n v="3"/>
    <n v="1"/>
    <n v="9"/>
    <n v="1"/>
  </r>
  <r>
    <n v="54"/>
    <n v="4.4898999999999996"/>
    <x v="1"/>
    <x v="1"/>
    <x v="4"/>
    <n v="10"/>
    <n v="15"/>
    <n v="1"/>
    <n v="4"/>
    <n v="1"/>
    <n v="10"/>
    <n v="1"/>
  </r>
  <r>
    <n v="55"/>
    <n v="3.3901500000000002"/>
    <x v="1"/>
    <x v="1"/>
    <x v="7"/>
    <n v="10"/>
    <n v="15"/>
    <n v="1"/>
    <n v="5"/>
    <n v="1"/>
    <n v="11"/>
    <n v="1"/>
  </r>
  <r>
    <n v="47"/>
    <n v="7.5846"/>
    <x v="1"/>
    <x v="1"/>
    <x v="6"/>
    <n v="10"/>
    <n v="15"/>
    <n v="2"/>
    <n v="0"/>
    <n v="1"/>
    <n v="3"/>
    <n v="10"/>
  </r>
  <r>
    <n v="44"/>
    <n v="4.9191900000000004"/>
    <x v="1"/>
    <x v="1"/>
    <x v="8"/>
    <n v="10"/>
    <n v="15"/>
    <n v="2"/>
    <n v="6"/>
    <n v="1"/>
    <n v="0"/>
    <n v="1"/>
  </r>
  <r>
    <n v="45"/>
    <n v="5.4406600000000003"/>
    <x v="1"/>
    <x v="1"/>
    <x v="9"/>
    <n v="10"/>
    <n v="15"/>
    <n v="2"/>
    <n v="7"/>
    <n v="1"/>
    <n v="1"/>
    <n v="1"/>
  </r>
  <r>
    <n v="46"/>
    <n v="4.4596"/>
    <x v="1"/>
    <x v="1"/>
    <x v="10"/>
    <n v="10"/>
    <n v="15"/>
    <n v="2"/>
    <n v="8"/>
    <n v="1"/>
    <n v="2"/>
    <n v="10"/>
  </r>
  <r>
    <n v="11"/>
    <n v="2.4697"/>
    <x v="1"/>
    <x v="0"/>
    <x v="3"/>
    <n v="11"/>
    <n v="27"/>
    <n v="0"/>
    <n v="0"/>
    <n v="0"/>
    <n v="9"/>
    <n v="1"/>
  </r>
  <r>
    <n v="12"/>
    <n v="1.87121"/>
    <x v="1"/>
    <x v="0"/>
    <x v="4"/>
    <n v="11"/>
    <n v="27"/>
    <n v="0"/>
    <n v="1"/>
    <n v="0"/>
    <n v="10"/>
    <n v="1"/>
  </r>
  <r>
    <n v="13"/>
    <n v="1.6376299999999999"/>
    <x v="1"/>
    <x v="0"/>
    <x v="7"/>
    <n v="11"/>
    <n v="27"/>
    <n v="0"/>
    <n v="2"/>
    <n v="0"/>
    <n v="11"/>
    <n v="1"/>
  </r>
  <r>
    <n v="2"/>
    <n v="2.0631300000000001"/>
    <x v="1"/>
    <x v="0"/>
    <x v="8"/>
    <n v="11"/>
    <n v="27"/>
    <n v="0"/>
    <n v="3"/>
    <n v="0"/>
    <n v="0"/>
    <n v="1"/>
  </r>
  <r>
    <n v="3"/>
    <n v="2.5303"/>
    <x v="1"/>
    <x v="0"/>
    <x v="9"/>
    <n v="11"/>
    <n v="27"/>
    <n v="0"/>
    <n v="4"/>
    <n v="0"/>
    <n v="1"/>
    <n v="1"/>
  </r>
  <r>
    <n v="4"/>
    <n v="3.72601"/>
    <x v="1"/>
    <x v="0"/>
    <x v="10"/>
    <n v="11"/>
    <n v="27"/>
    <n v="0"/>
    <n v="5"/>
    <n v="0"/>
    <n v="2"/>
    <n v="1"/>
  </r>
  <r>
    <n v="10"/>
    <n v="1.61111"/>
    <x v="1"/>
    <x v="0"/>
    <x v="0"/>
    <n v="11"/>
    <n v="27"/>
    <n v="0"/>
    <n v="6"/>
    <n v="0"/>
    <n v="8"/>
    <n v="1"/>
  </r>
  <r>
    <n v="9"/>
    <n v="3.4684300000000001"/>
    <x v="1"/>
    <x v="0"/>
    <x v="1"/>
    <n v="11"/>
    <n v="27"/>
    <n v="0"/>
    <n v="7"/>
    <n v="0"/>
    <n v="7"/>
    <n v="1"/>
  </r>
  <r>
    <n v="8"/>
    <n v="3.2702"/>
    <x v="1"/>
    <x v="0"/>
    <x v="11"/>
    <n v="11"/>
    <n v="27"/>
    <n v="0"/>
    <n v="8"/>
    <n v="0"/>
    <n v="6"/>
    <n v="1"/>
  </r>
  <r>
    <n v="14"/>
    <n v="1.7676799999999999"/>
    <x v="1"/>
    <x v="2"/>
    <x v="13"/>
    <n v="11"/>
    <n v="27"/>
    <n v="1"/>
    <n v="0"/>
    <n v="1"/>
    <n v="8"/>
    <n v="1"/>
  </r>
  <r>
    <n v="1"/>
    <n v="2.2487400000000002"/>
    <x v="1"/>
    <x v="0"/>
    <x v="12"/>
    <n v="11"/>
    <n v="27"/>
    <n v="1"/>
    <n v="1"/>
    <n v="1"/>
    <n v="7"/>
    <n v="1"/>
  </r>
  <r>
    <n v="0"/>
    <n v="2.0075799999999999"/>
    <x v="1"/>
    <x v="0"/>
    <x v="13"/>
    <n v="11"/>
    <n v="27"/>
    <n v="1"/>
    <n v="2"/>
    <n v="1"/>
    <n v="6"/>
    <n v="1"/>
  </r>
  <r>
    <n v="15"/>
    <n v="1.63889"/>
    <x v="1"/>
    <x v="2"/>
    <x v="12"/>
    <n v="11"/>
    <n v="27"/>
    <n v="1"/>
    <n v="3"/>
    <n v="1"/>
    <n v="9"/>
    <n v="1"/>
  </r>
  <r>
    <n v="28"/>
    <n v="2.01641"/>
    <x v="1"/>
    <x v="4"/>
    <x v="13"/>
    <n v="11"/>
    <n v="27"/>
    <n v="1"/>
    <n v="4"/>
    <n v="1"/>
    <n v="10"/>
    <n v="1"/>
  </r>
  <r>
    <n v="29"/>
    <n v="3.5770200000000001"/>
    <x v="1"/>
    <x v="4"/>
    <x v="12"/>
    <n v="11"/>
    <n v="27"/>
    <n v="1"/>
    <n v="5"/>
    <n v="1"/>
    <n v="11"/>
    <n v="1"/>
  </r>
  <r>
    <n v="5"/>
    <n v="3.35101"/>
    <x v="1"/>
    <x v="0"/>
    <x v="6"/>
    <n v="11"/>
    <n v="27"/>
    <n v="1"/>
    <n v="6"/>
    <n v="0"/>
    <n v="3"/>
    <n v="1"/>
  </r>
  <r>
    <n v="6"/>
    <n v="3.6994899999999999"/>
    <x v="1"/>
    <x v="0"/>
    <x v="5"/>
    <n v="11"/>
    <n v="27"/>
    <n v="1"/>
    <n v="7"/>
    <n v="0"/>
    <n v="4"/>
    <n v="1"/>
  </r>
  <r>
    <n v="7"/>
    <n v="2.2070699999999999"/>
    <x v="1"/>
    <x v="0"/>
    <x v="2"/>
    <n v="11"/>
    <n v="27"/>
    <n v="1"/>
    <n v="8"/>
    <n v="0"/>
    <n v="5"/>
    <n v="1"/>
  </r>
  <r>
    <n v="155"/>
    <n v="3.8522699999999999"/>
    <x v="0"/>
    <x v="6"/>
    <x v="12"/>
    <n v="11"/>
    <n v="27"/>
    <n v="2"/>
    <n v="0"/>
    <n v="1"/>
    <n v="3"/>
    <n v="1"/>
  </r>
  <r>
    <n v="112"/>
    <n v="1.6325799999999999"/>
    <x v="0"/>
    <x v="2"/>
    <x v="13"/>
    <n v="11"/>
    <n v="27"/>
    <n v="2"/>
    <n v="1"/>
    <n v="1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ICH2C L1 ID" cacheId="7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AD3:AM20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7"/>
        <item x="8"/>
        <item x="6"/>
        <item t="default"/>
      </items>
    </pivotField>
    <pivotField axis="axisRow" compact="0" outline="0" subtotalTop="0" showAll="0" includeNewItemsInFilter="1">
      <items count="17">
        <item x="3"/>
        <item x="13"/>
        <item x="7"/>
        <item x="8"/>
        <item x="10"/>
        <item x="14"/>
        <item x="15"/>
        <item x="4"/>
        <item x="5"/>
        <item x="6"/>
        <item x="9"/>
        <item x="11"/>
        <item x="12"/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L1 ID" fld="8" baseField="0" baseItem="0"/>
  </dataField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preserveFormatting="0" useAutoFormatting="1" rowGrandTotals="0" colGrandTotals="0" itemPrintTitles="1" createdVersion="3" indent="0" outline="1" outlineData="1" multipleFieldFilters="0">
  <location ref="J3:Q18" firstHeaderRow="1" firstDataRow="2" firstDataCol="1" rowPageCount="1" colPageCount="1"/>
  <pivotFields count="12">
    <pivotField showAll="0"/>
    <pivotField numFmtId="2" showAll="0" defaultSubtotal="0"/>
    <pivotField axis="axisPage" showAll="0">
      <items count="3">
        <item x="1"/>
        <item x="0"/>
        <item t="default"/>
      </items>
    </pivotField>
    <pivotField axis="axisCol" showAll="0">
      <items count="8">
        <item x="0"/>
        <item x="2"/>
        <item x="4"/>
        <item x="1"/>
        <item x="6"/>
        <item x="5"/>
        <item x="3"/>
        <item t="default"/>
      </items>
    </pivotField>
    <pivotField axis="axisRow" showAll="0">
      <items count="15">
        <item x="13"/>
        <item x="12"/>
        <item x="8"/>
        <item x="9"/>
        <item x="10"/>
        <item x="6"/>
        <item x="5"/>
        <item x="2"/>
        <item x="11"/>
        <item x="1"/>
        <item x="0"/>
        <item x="3"/>
        <item x="4"/>
        <item x="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dataField="1"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2" item="1" hier="-1"/>
  </pageFields>
  <dataFields count="1">
    <dataField name="Sum of Weight" fld="11" baseField="0" baseItem="0"/>
  </dataField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3" minRefreshableVersion="3" showCalcMbrs="0" preserveFormatting="0" useAutoFormatting="1" rowGrandTotals="0" colGrandTotals="0" itemPrintTitles="1" createdVersion="3" indent="0" outline="1" outlineData="1" multipleFieldFilters="0">
  <location ref="A3:H18" firstHeaderRow="1" firstDataRow="2" firstDataCol="1" rowPageCount="1" colPageCount="1"/>
  <pivotFields count="12">
    <pivotField showAll="0"/>
    <pivotField numFmtId="2" showAll="0" defaultSubtotal="0"/>
    <pivotField axis="axisPage" showAll="0">
      <items count="3">
        <item x="1"/>
        <item x="0"/>
        <item t="default"/>
      </items>
    </pivotField>
    <pivotField axis="axisCol" showAll="0">
      <items count="8">
        <item x="0"/>
        <item x="2"/>
        <item x="4"/>
        <item x="1"/>
        <item x="6"/>
        <item x="5"/>
        <item x="3"/>
        <item t="default"/>
      </items>
    </pivotField>
    <pivotField axis="axisRow" showAll="0">
      <items count="15">
        <item x="13"/>
        <item x="12"/>
        <item x="8"/>
        <item x="9"/>
        <item x="10"/>
        <item x="6"/>
        <item x="5"/>
        <item x="2"/>
        <item x="11"/>
        <item x="1"/>
        <item x="0"/>
        <item x="3"/>
        <item x="4"/>
        <item x="7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dataField="1"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2" item="0" hier="-1"/>
  </pageFields>
  <dataFields count="1">
    <dataField name="Sum of Weight" fld="11" baseField="0" baseItem="0"/>
  </dataField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D3:AM20" firstHeaderRow="1" firstDataRow="2" firstDataCol="1" rowPageCount="1" colPageCount="1"/>
  <pivotFields count="12">
    <pivotField showAll="0"/>
    <pivotField numFmtId="2" showAll="0" defaultSubtotal="0"/>
    <pivotField axis="axisPage" showAll="0">
      <items count="3">
        <item x="0"/>
        <item x="1"/>
        <item t="default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dataField="1" showAll="0"/>
  </pivotFields>
  <rowFields count="1"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1">
    <pageField fld="2" item="1" hier="-1"/>
  </pageFields>
  <dataFields count="1">
    <dataField name="Sum of Weight" fld="11" baseField="0" baseItem="0"/>
  </dataField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ICH1U L0 ID" cacheId="4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A23:H38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L0 ID" fld="3" baseField="0" baseItem="0"/>
  </dataFields>
  <formats count="1">
    <format dxfId="0">
      <pivotArea outline="0" fieldPosition="0">
        <references count="2">
          <reference field="6" count="1" selected="0">
            <x v="1"/>
          </reference>
          <reference field="7" count="1" selected="0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ICH1D L1 ID" cacheId="5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J3:Q18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L1 ID" fld="8" baseField="0" baseItem="0"/>
  </dataField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ICH1U L1 ID" cacheId="4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3:H18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L1 ID" fld="8" baseField="0" baseItem="0"/>
  </dataField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ICH2A L1 ID" cacheId="6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S3:AB20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L1 ID" fld="8" baseField="0" baseItem="0"/>
  </dataField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6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S23:AB40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 includeNewItemsInFilter="1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L0 ID" fld="3" baseField="0" baseItem="0"/>
  </dataFields>
  <formats count="7">
    <format dxfId="7">
      <pivotArea outline="0" fieldPosition="0">
        <references count="2">
          <reference field="6" count="1" selected="0">
            <x v="0"/>
          </reference>
          <reference field="7" count="1" selected="0">
            <x v="0"/>
          </reference>
        </references>
      </pivotArea>
    </format>
    <format dxfId="6">
      <pivotArea outline="0" fieldPosition="0">
        <references count="2">
          <reference field="6" count="1" selected="0">
            <x v="2"/>
          </reference>
          <reference field="7" count="1" selected="0">
            <x v="0"/>
          </reference>
        </references>
      </pivotArea>
    </format>
    <format dxfId="5">
      <pivotArea outline="0" fieldPosition="0">
        <references count="2">
          <reference field="6" count="1" selected="0">
            <x v="0"/>
          </reference>
          <reference field="7" count="1" selected="0">
            <x v="15"/>
          </reference>
        </references>
      </pivotArea>
    </format>
    <format dxfId="4">
      <pivotArea outline="0" fieldPosition="0">
        <references count="2">
          <reference field="6" count="1" selected="0">
            <x v="2"/>
          </reference>
          <reference field="7" count="1" selected="0">
            <x v="15"/>
          </reference>
        </references>
      </pivotArea>
    </format>
    <format dxfId="3">
      <pivotArea outline="0" fieldPosition="0">
        <references count="2">
          <reference field="6" count="1" selected="0">
            <x v="4"/>
          </reference>
          <reference field="7" count="1" selected="0">
            <x v="15"/>
          </reference>
        </references>
      </pivotArea>
    </format>
    <format dxfId="2">
      <pivotArea outline="0" fieldPosition="0">
        <references count="2">
          <reference field="6" count="1" selected="0">
            <x v="7"/>
          </reference>
          <reference field="7" count="1" selected="0">
            <x v="14"/>
          </reference>
        </references>
      </pivotArea>
    </format>
    <format dxfId="1">
      <pivotArea outline="0" fieldPosition="0">
        <references count="2">
          <reference field="6" count="1" selected="0">
            <x v="7"/>
          </reference>
          <reference field="7" count="1" selected="0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ICH1D L0 ID" cacheId="5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J23:Q38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L0 ID" fld="3" baseField="0" baseItem="0"/>
  </dataFields>
  <formats count="2">
    <format dxfId="9">
      <pivotArea outline="0" fieldPosition="0">
        <references count="2">
          <reference field="6" count="1" selected="0">
            <x v="3"/>
          </reference>
          <reference field="7" count="1" selected="0">
            <x v="11"/>
          </reference>
        </references>
      </pivotArea>
    </format>
    <format dxfId="8">
      <pivotArea outline="0" fieldPosition="0">
        <references count="2">
          <reference field="6" count="1" selected="0">
            <x v="2"/>
          </reference>
          <reference field="7" count="1" selected="0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ICH2C L0 ID" cacheId="7" dataOnRows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compact="0" compactData="0" gridDropZones="1">
  <location ref="AD23:AM40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7"/>
        <item x="8"/>
        <item x="6"/>
        <item t="default"/>
      </items>
    </pivotField>
    <pivotField axis="axisRow" compact="0" outline="0" subtotalTop="0" showAll="0" includeNewItemsInFilter="1">
      <items count="17">
        <item x="3"/>
        <item x="13"/>
        <item x="7"/>
        <item x="8"/>
        <item x="10"/>
        <item x="14"/>
        <item x="15"/>
        <item x="4"/>
        <item x="5"/>
        <item x="6"/>
        <item x="9"/>
        <item x="11"/>
        <item x="12"/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L0 ID" fld="3" baseField="0" baseItem="0"/>
  </dataFields>
  <formats count="6">
    <format dxfId="15">
      <pivotArea outline="0" collapsedLevelsAreSubtotals="1" fieldPosition="0">
        <references count="2">
          <reference field="6" count="1" selected="0">
            <x v="2"/>
          </reference>
          <reference field="7" count="1" selected="0">
            <x v="0"/>
          </reference>
        </references>
      </pivotArea>
    </format>
    <format dxfId="14">
      <pivotArea outline="0" collapsedLevelsAreSubtotals="1" fieldPosition="0">
        <references count="2">
          <reference field="6" count="1" selected="0">
            <x v="3"/>
          </reference>
          <reference field="7" count="1" selected="0">
            <x v="0"/>
          </reference>
        </references>
      </pivotArea>
    </format>
    <format dxfId="13">
      <pivotArea outline="0" collapsedLevelsAreSubtotals="1" fieldPosition="0">
        <references count="2">
          <reference field="6" count="1" selected="0">
            <x v="4"/>
          </reference>
          <reference field="7" count="1" selected="0">
            <x v="0"/>
          </reference>
        </references>
      </pivotArea>
    </format>
    <format dxfId="12">
      <pivotArea outline="0" collapsedLevelsAreSubtotals="1" fieldPosition="0">
        <references count="2">
          <reference field="6" count="1" selected="0">
            <x v="7"/>
          </reference>
          <reference field="7" count="1" selected="0">
            <x v="0"/>
          </reference>
        </references>
      </pivotArea>
    </format>
    <format dxfId="11">
      <pivotArea outline="0" collapsedLevelsAreSubtotals="1" fieldPosition="0">
        <references count="2">
          <reference field="6" count="1" selected="0">
            <x v="4"/>
          </reference>
          <reference field="7" count="1" selected="0">
            <x v="15"/>
          </reference>
        </references>
      </pivotArea>
    </format>
    <format dxfId="10">
      <pivotArea outline="0" collapsedLevelsAreSubtotals="1" fieldPosition="0">
        <references count="2">
          <reference field="6" count="1" selected="0">
            <x v="7"/>
          </reference>
          <reference field="7" count="1" selected="0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S3:AB20" firstHeaderRow="1" firstDataRow="2" firstDataCol="1" rowPageCount="1" colPageCount="1"/>
  <pivotFields count="12">
    <pivotField showAll="0"/>
    <pivotField numFmtId="2" showAll="0" defaultSubtotal="0"/>
    <pivotField axis="axisPage" showAll="0">
      <items count="3">
        <item x="0"/>
        <item x="1"/>
        <item t="default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dataField="1" showAll="0"/>
  </pivotFields>
  <rowFields count="1"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1">
    <pageField fld="2" item="0" hier="-1"/>
  </pageFields>
  <dataFields count="1">
    <dataField name="Sum of Weight" fld="11" baseField="0" baseItem="0"/>
  </dataField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nPV1Rich1Hit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PV1Rich2Hits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PV1Rich1Hits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nPV1Rich2Hits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L0Ids-20110622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isabledF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pivotTable" Target="../pivotTables/pivotTable1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workbookViewId="0">
      <pane ySplit="1" topLeftCell="A58" activePane="bottomLeft" state="frozen"/>
      <selection pane="bottomLeft" activeCell="A21" sqref="A21:XFD21"/>
    </sheetView>
  </sheetViews>
  <sheetFormatPr defaultRowHeight="12.75"/>
  <cols>
    <col min="3" max="3" width="11.7109375" customWidth="1"/>
    <col min="4" max="4" width="12.42578125" customWidth="1"/>
    <col min="6" max="6" width="9.140625" style="1"/>
  </cols>
  <sheetData>
    <row r="1" spans="1:13" s="2" customFormat="1">
      <c r="A1" s="2" t="s">
        <v>656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8</v>
      </c>
      <c r="I1" s="2" t="s">
        <v>638</v>
      </c>
      <c r="J1" s="2" t="s">
        <v>647</v>
      </c>
      <c r="K1" s="2" t="s">
        <v>678</v>
      </c>
      <c r="M1" s="2" t="s">
        <v>680</v>
      </c>
    </row>
    <row r="2" spans="1:13">
      <c r="A2">
        <v>340</v>
      </c>
      <c r="B2">
        <f t="shared" ref="B2:B33" si="0">VLOOKUP($A2,DbData,3)</f>
        <v>22</v>
      </c>
      <c r="C2">
        <f t="shared" ref="C2:C33" si="1">QUOTIENT(VLOOKUP($A2,DbData,4),12)</f>
        <v>0</v>
      </c>
      <c r="D2">
        <f t="shared" ref="D2:D33" si="2">MOD(VLOOKUP($A2,DbData,4),12)</f>
        <v>3</v>
      </c>
      <c r="E2">
        <f t="shared" ref="E2:E33" si="3">VLOOKUP($A2,DbData,2)</f>
        <v>320</v>
      </c>
      <c r="F2" s="1">
        <f t="shared" ref="F2:F33" si="4">IF($A2&lt;196,1,2)</f>
        <v>2</v>
      </c>
      <c r="G2" t="str">
        <f t="shared" ref="G2:G33" si="5">VLOOKUP($A2,PanelId,2)</f>
        <v>C</v>
      </c>
      <c r="H2">
        <f t="shared" ref="H2:H33" si="6">QUOTIENT(($A2-VLOOKUP($A2,PanelId,1)),VLOOKUP($A2,PanelId,4))</f>
        <v>0</v>
      </c>
      <c r="I2">
        <f t="shared" ref="I2:I33" si="7">MOD($A2-VLOOKUP($A2,PanelId,1),VLOOKUP($A2,PanelId,4))</f>
        <v>0</v>
      </c>
      <c r="J2">
        <f t="shared" ref="J2:J33" si="8">VLOOKUP($B2,L1ID,2)</f>
        <v>9</v>
      </c>
    </row>
    <row r="3" spans="1:13">
      <c r="A3">
        <v>341</v>
      </c>
      <c r="B3">
        <f t="shared" si="0"/>
        <v>22</v>
      </c>
      <c r="C3">
        <f t="shared" si="1"/>
        <v>0</v>
      </c>
      <c r="D3">
        <f t="shared" si="2"/>
        <v>4</v>
      </c>
      <c r="E3">
        <f t="shared" si="3"/>
        <v>321</v>
      </c>
      <c r="F3" s="1">
        <f t="shared" si="4"/>
        <v>2</v>
      </c>
      <c r="G3" t="str">
        <f t="shared" si="5"/>
        <v>C</v>
      </c>
      <c r="H3">
        <f t="shared" si="6"/>
        <v>0</v>
      </c>
      <c r="I3">
        <f t="shared" si="7"/>
        <v>1</v>
      </c>
      <c r="J3">
        <f t="shared" si="8"/>
        <v>9</v>
      </c>
    </row>
    <row r="4" spans="1:13">
      <c r="A4">
        <v>342</v>
      </c>
      <c r="B4">
        <f t="shared" si="0"/>
        <v>8</v>
      </c>
      <c r="C4">
        <f t="shared" si="1"/>
        <v>0</v>
      </c>
      <c r="D4">
        <f t="shared" si="2"/>
        <v>5</v>
      </c>
      <c r="E4">
        <f t="shared" si="3"/>
        <v>342</v>
      </c>
      <c r="F4" s="1">
        <f t="shared" si="4"/>
        <v>2</v>
      </c>
      <c r="G4" t="str">
        <f t="shared" si="5"/>
        <v>C</v>
      </c>
      <c r="H4">
        <f t="shared" si="6"/>
        <v>0</v>
      </c>
      <c r="I4">
        <f t="shared" si="7"/>
        <v>2</v>
      </c>
      <c r="J4">
        <f t="shared" si="8"/>
        <v>2</v>
      </c>
    </row>
    <row r="5" spans="1:13">
      <c r="A5">
        <v>343</v>
      </c>
      <c r="B5">
        <f t="shared" si="0"/>
        <v>8</v>
      </c>
      <c r="C5">
        <f t="shared" si="1"/>
        <v>1</v>
      </c>
      <c r="D5">
        <f t="shared" si="2"/>
        <v>6</v>
      </c>
      <c r="E5">
        <f t="shared" si="3"/>
        <v>343</v>
      </c>
      <c r="F5" s="1">
        <f t="shared" si="4"/>
        <v>2</v>
      </c>
      <c r="G5" t="str">
        <f t="shared" si="5"/>
        <v>C</v>
      </c>
      <c r="H5">
        <f t="shared" si="6"/>
        <v>0</v>
      </c>
      <c r="I5">
        <f t="shared" si="7"/>
        <v>3</v>
      </c>
      <c r="J5">
        <f t="shared" si="8"/>
        <v>2</v>
      </c>
    </row>
    <row r="6" spans="1:13">
      <c r="A6">
        <v>344</v>
      </c>
      <c r="B6">
        <f t="shared" si="0"/>
        <v>22</v>
      </c>
      <c r="C6">
        <f t="shared" si="1"/>
        <v>2</v>
      </c>
      <c r="D6">
        <f t="shared" si="2"/>
        <v>6</v>
      </c>
      <c r="E6">
        <f t="shared" si="3"/>
        <v>704</v>
      </c>
      <c r="F6" s="1">
        <f t="shared" si="4"/>
        <v>2</v>
      </c>
      <c r="G6" t="str">
        <f t="shared" si="5"/>
        <v>C</v>
      </c>
      <c r="H6">
        <f t="shared" si="6"/>
        <v>0</v>
      </c>
      <c r="I6">
        <f t="shared" si="7"/>
        <v>4</v>
      </c>
      <c r="J6">
        <f t="shared" si="8"/>
        <v>9</v>
      </c>
      <c r="M6" s="33"/>
    </row>
    <row r="7" spans="1:13">
      <c r="A7">
        <v>345</v>
      </c>
      <c r="B7">
        <f t="shared" si="0"/>
        <v>22</v>
      </c>
      <c r="C7">
        <f t="shared" si="1"/>
        <v>2</v>
      </c>
      <c r="D7">
        <f t="shared" si="2"/>
        <v>7</v>
      </c>
      <c r="E7">
        <f t="shared" si="3"/>
        <v>705</v>
      </c>
      <c r="F7" s="1">
        <f t="shared" si="4"/>
        <v>2</v>
      </c>
      <c r="G7" t="str">
        <f t="shared" si="5"/>
        <v>C</v>
      </c>
      <c r="H7">
        <f t="shared" si="6"/>
        <v>0</v>
      </c>
      <c r="I7">
        <f t="shared" si="7"/>
        <v>5</v>
      </c>
      <c r="J7">
        <f t="shared" si="8"/>
        <v>9</v>
      </c>
      <c r="M7" s="33"/>
    </row>
    <row r="8" spans="1:13">
      <c r="A8">
        <v>346</v>
      </c>
      <c r="B8">
        <f t="shared" si="0"/>
        <v>22</v>
      </c>
      <c r="C8">
        <f t="shared" si="1"/>
        <v>2</v>
      </c>
      <c r="D8">
        <f t="shared" si="2"/>
        <v>8</v>
      </c>
      <c r="E8">
        <f t="shared" si="3"/>
        <v>334</v>
      </c>
      <c r="F8" s="1">
        <f t="shared" si="4"/>
        <v>2</v>
      </c>
      <c r="G8" t="str">
        <f t="shared" si="5"/>
        <v>C</v>
      </c>
      <c r="H8">
        <f t="shared" si="6"/>
        <v>0</v>
      </c>
      <c r="I8">
        <f t="shared" si="7"/>
        <v>6</v>
      </c>
      <c r="J8">
        <f t="shared" si="8"/>
        <v>9</v>
      </c>
    </row>
    <row r="9" spans="1:13">
      <c r="A9">
        <v>347</v>
      </c>
      <c r="B9">
        <f t="shared" si="0"/>
        <v>9</v>
      </c>
      <c r="C9">
        <f t="shared" si="1"/>
        <v>1</v>
      </c>
      <c r="D9">
        <f t="shared" si="2"/>
        <v>6</v>
      </c>
      <c r="E9">
        <f t="shared" si="3"/>
        <v>335</v>
      </c>
      <c r="F9" s="1">
        <f t="shared" si="4"/>
        <v>2</v>
      </c>
      <c r="G9" t="str">
        <f t="shared" si="5"/>
        <v>C</v>
      </c>
      <c r="H9">
        <f t="shared" si="6"/>
        <v>0</v>
      </c>
      <c r="I9">
        <f t="shared" si="7"/>
        <v>7</v>
      </c>
      <c r="J9">
        <f t="shared" si="8"/>
        <v>1</v>
      </c>
    </row>
    <row r="10" spans="1:13">
      <c r="A10">
        <v>348</v>
      </c>
      <c r="B10">
        <f t="shared" si="0"/>
        <v>9</v>
      </c>
      <c r="C10">
        <f t="shared" si="1"/>
        <v>1</v>
      </c>
      <c r="D10">
        <f t="shared" si="2"/>
        <v>7</v>
      </c>
      <c r="E10">
        <f t="shared" si="3"/>
        <v>232</v>
      </c>
      <c r="F10" s="1">
        <f t="shared" si="4"/>
        <v>2</v>
      </c>
      <c r="G10" t="str">
        <f t="shared" si="5"/>
        <v>C</v>
      </c>
      <c r="H10">
        <f t="shared" si="6"/>
        <v>0</v>
      </c>
      <c r="I10">
        <f t="shared" si="7"/>
        <v>8</v>
      </c>
      <c r="J10">
        <f t="shared" si="8"/>
        <v>1</v>
      </c>
    </row>
    <row r="11" spans="1:13">
      <c r="A11">
        <v>349</v>
      </c>
      <c r="B11">
        <f t="shared" si="0"/>
        <v>9</v>
      </c>
      <c r="C11">
        <f t="shared" si="1"/>
        <v>1</v>
      </c>
      <c r="D11">
        <f t="shared" si="2"/>
        <v>8</v>
      </c>
      <c r="E11">
        <f t="shared" si="3"/>
        <v>233</v>
      </c>
      <c r="F11" s="1">
        <f t="shared" si="4"/>
        <v>2</v>
      </c>
      <c r="G11" t="str">
        <f t="shared" si="5"/>
        <v>C</v>
      </c>
      <c r="H11">
        <f t="shared" si="6"/>
        <v>0</v>
      </c>
      <c r="I11">
        <f t="shared" si="7"/>
        <v>9</v>
      </c>
      <c r="J11">
        <f t="shared" si="8"/>
        <v>1</v>
      </c>
    </row>
    <row r="12" spans="1:13">
      <c r="A12">
        <v>350</v>
      </c>
      <c r="B12">
        <f t="shared" si="0"/>
        <v>22</v>
      </c>
      <c r="C12">
        <f t="shared" si="1"/>
        <v>1</v>
      </c>
      <c r="D12">
        <f t="shared" si="2"/>
        <v>2</v>
      </c>
      <c r="E12">
        <f t="shared" si="3"/>
        <v>366</v>
      </c>
      <c r="F12" s="1">
        <f t="shared" si="4"/>
        <v>2</v>
      </c>
      <c r="G12" t="str">
        <f t="shared" si="5"/>
        <v>C</v>
      </c>
      <c r="H12">
        <f t="shared" si="6"/>
        <v>0</v>
      </c>
      <c r="I12">
        <f t="shared" si="7"/>
        <v>10</v>
      </c>
      <c r="J12">
        <f t="shared" si="8"/>
        <v>9</v>
      </c>
    </row>
    <row r="13" spans="1:13">
      <c r="A13">
        <v>351</v>
      </c>
      <c r="B13">
        <f t="shared" si="0"/>
        <v>22</v>
      </c>
      <c r="C13">
        <f t="shared" si="1"/>
        <v>1</v>
      </c>
      <c r="D13">
        <f t="shared" si="2"/>
        <v>1</v>
      </c>
      <c r="E13">
        <f t="shared" si="3"/>
        <v>367</v>
      </c>
      <c r="F13" s="1">
        <f t="shared" si="4"/>
        <v>2</v>
      </c>
      <c r="G13" t="str">
        <f t="shared" si="5"/>
        <v>C</v>
      </c>
      <c r="H13">
        <f t="shared" si="6"/>
        <v>0</v>
      </c>
      <c r="I13">
        <f t="shared" si="7"/>
        <v>11</v>
      </c>
      <c r="J13">
        <f t="shared" si="8"/>
        <v>9</v>
      </c>
    </row>
    <row r="14" spans="1:13" s="33" customFormat="1">
      <c r="A14" s="33">
        <v>352</v>
      </c>
      <c r="B14">
        <f t="shared" si="0"/>
        <v>22</v>
      </c>
      <c r="C14">
        <f t="shared" si="1"/>
        <v>1</v>
      </c>
      <c r="D14">
        <f t="shared" si="2"/>
        <v>0</v>
      </c>
      <c r="E14">
        <f t="shared" si="3"/>
        <v>206</v>
      </c>
      <c r="F14" s="1">
        <f t="shared" si="4"/>
        <v>2</v>
      </c>
      <c r="G14" t="str">
        <f t="shared" si="5"/>
        <v>C</v>
      </c>
      <c r="H14">
        <f t="shared" si="6"/>
        <v>0</v>
      </c>
      <c r="I14">
        <f t="shared" si="7"/>
        <v>12</v>
      </c>
      <c r="J14">
        <f t="shared" si="8"/>
        <v>9</v>
      </c>
      <c r="L14"/>
      <c r="M14"/>
    </row>
    <row r="15" spans="1:13">
      <c r="A15">
        <v>353</v>
      </c>
      <c r="B15">
        <f t="shared" si="0"/>
        <v>9</v>
      </c>
      <c r="C15">
        <f t="shared" si="1"/>
        <v>0</v>
      </c>
      <c r="D15">
        <f t="shared" si="2"/>
        <v>0</v>
      </c>
      <c r="E15">
        <f t="shared" si="3"/>
        <v>207</v>
      </c>
      <c r="F15" s="1">
        <f t="shared" si="4"/>
        <v>2</v>
      </c>
      <c r="G15" t="str">
        <f t="shared" si="5"/>
        <v>C</v>
      </c>
      <c r="H15">
        <f t="shared" si="6"/>
        <v>0</v>
      </c>
      <c r="I15">
        <f t="shared" si="7"/>
        <v>13</v>
      </c>
      <c r="J15">
        <f t="shared" si="8"/>
        <v>1</v>
      </c>
    </row>
    <row r="16" spans="1:13">
      <c r="A16">
        <v>354</v>
      </c>
      <c r="B16">
        <f t="shared" si="0"/>
        <v>9</v>
      </c>
      <c r="C16">
        <f t="shared" si="1"/>
        <v>0</v>
      </c>
      <c r="D16">
        <f t="shared" si="2"/>
        <v>1</v>
      </c>
      <c r="E16">
        <f t="shared" si="3"/>
        <v>372</v>
      </c>
      <c r="F16" s="1">
        <f t="shared" si="4"/>
        <v>2</v>
      </c>
      <c r="G16" t="str">
        <f t="shared" si="5"/>
        <v>C</v>
      </c>
      <c r="H16">
        <f t="shared" si="6"/>
        <v>0</v>
      </c>
      <c r="I16">
        <f t="shared" si="7"/>
        <v>14</v>
      </c>
      <c r="J16">
        <f t="shared" si="8"/>
        <v>1</v>
      </c>
    </row>
    <row r="17" spans="1:13">
      <c r="A17">
        <v>355</v>
      </c>
      <c r="B17">
        <f t="shared" si="0"/>
        <v>9</v>
      </c>
      <c r="C17">
        <f t="shared" si="1"/>
        <v>0</v>
      </c>
      <c r="D17">
        <f t="shared" si="2"/>
        <v>2</v>
      </c>
      <c r="E17">
        <f t="shared" si="3"/>
        <v>373</v>
      </c>
      <c r="F17" s="1">
        <f t="shared" si="4"/>
        <v>2</v>
      </c>
      <c r="G17" t="str">
        <f t="shared" si="5"/>
        <v>C</v>
      </c>
      <c r="H17">
        <f t="shared" si="6"/>
        <v>0</v>
      </c>
      <c r="I17">
        <f t="shared" si="7"/>
        <v>15</v>
      </c>
      <c r="J17">
        <f t="shared" si="8"/>
        <v>1</v>
      </c>
    </row>
    <row r="18" spans="1:13">
      <c r="A18">
        <v>356</v>
      </c>
      <c r="B18">
        <f t="shared" si="0"/>
        <v>22</v>
      </c>
      <c r="C18">
        <f t="shared" si="1"/>
        <v>1</v>
      </c>
      <c r="D18">
        <f t="shared" si="2"/>
        <v>7</v>
      </c>
      <c r="E18">
        <f t="shared" si="3"/>
        <v>574</v>
      </c>
      <c r="F18" s="1">
        <f t="shared" si="4"/>
        <v>2</v>
      </c>
      <c r="G18" t="str">
        <f t="shared" si="5"/>
        <v>C</v>
      </c>
      <c r="H18">
        <f t="shared" si="6"/>
        <v>1</v>
      </c>
      <c r="I18">
        <f t="shared" si="7"/>
        <v>0</v>
      </c>
      <c r="J18">
        <f t="shared" si="8"/>
        <v>9</v>
      </c>
    </row>
    <row r="19" spans="1:13">
      <c r="A19">
        <v>357</v>
      </c>
      <c r="B19">
        <f t="shared" si="0"/>
        <v>22</v>
      </c>
      <c r="C19">
        <f t="shared" si="1"/>
        <v>1</v>
      </c>
      <c r="D19">
        <f t="shared" si="2"/>
        <v>8</v>
      </c>
      <c r="E19">
        <f t="shared" si="3"/>
        <v>575</v>
      </c>
      <c r="F19" s="1">
        <f t="shared" si="4"/>
        <v>2</v>
      </c>
      <c r="G19" t="str">
        <f t="shared" si="5"/>
        <v>C</v>
      </c>
      <c r="H19">
        <f t="shared" si="6"/>
        <v>1</v>
      </c>
      <c r="I19">
        <f t="shared" si="7"/>
        <v>1</v>
      </c>
      <c r="J19">
        <f t="shared" si="8"/>
        <v>9</v>
      </c>
      <c r="L19" s="33"/>
      <c r="M19" s="33"/>
    </row>
    <row r="20" spans="1:13">
      <c r="A20">
        <v>358</v>
      </c>
      <c r="B20">
        <f t="shared" si="0"/>
        <v>8</v>
      </c>
      <c r="C20">
        <f t="shared" si="1"/>
        <v>0</v>
      </c>
      <c r="D20">
        <f t="shared" si="2"/>
        <v>8</v>
      </c>
      <c r="E20">
        <f t="shared" si="3"/>
        <v>126</v>
      </c>
      <c r="F20" s="1">
        <f t="shared" si="4"/>
        <v>2</v>
      </c>
      <c r="G20" t="str">
        <f t="shared" si="5"/>
        <v>C</v>
      </c>
      <c r="H20">
        <f t="shared" si="6"/>
        <v>1</v>
      </c>
      <c r="I20">
        <f t="shared" si="7"/>
        <v>2</v>
      </c>
      <c r="J20">
        <f t="shared" si="8"/>
        <v>2</v>
      </c>
      <c r="L20" s="33"/>
      <c r="M20" s="33"/>
    </row>
    <row r="21" spans="1:13">
      <c r="A21">
        <v>359</v>
      </c>
      <c r="B21">
        <f t="shared" si="0"/>
        <v>8</v>
      </c>
      <c r="C21">
        <f t="shared" si="1"/>
        <v>0</v>
      </c>
      <c r="D21">
        <f t="shared" si="2"/>
        <v>7</v>
      </c>
      <c r="E21">
        <f t="shared" si="3"/>
        <v>127</v>
      </c>
      <c r="F21" s="1">
        <f t="shared" si="4"/>
        <v>2</v>
      </c>
      <c r="G21" t="str">
        <f t="shared" si="5"/>
        <v>C</v>
      </c>
      <c r="H21">
        <f t="shared" si="6"/>
        <v>1</v>
      </c>
      <c r="I21">
        <f t="shared" si="7"/>
        <v>3</v>
      </c>
      <c r="J21">
        <f t="shared" si="8"/>
        <v>2</v>
      </c>
    </row>
    <row r="22" spans="1:13">
      <c r="A22">
        <v>360</v>
      </c>
      <c r="B22">
        <f t="shared" si="0"/>
        <v>22</v>
      </c>
      <c r="C22">
        <f t="shared" si="1"/>
        <v>3</v>
      </c>
      <c r="D22">
        <f t="shared" si="2"/>
        <v>0</v>
      </c>
      <c r="E22">
        <f t="shared" si="3"/>
        <v>382</v>
      </c>
      <c r="F22" s="1">
        <f t="shared" si="4"/>
        <v>2</v>
      </c>
      <c r="G22" t="str">
        <f t="shared" si="5"/>
        <v>C</v>
      </c>
      <c r="H22">
        <f t="shared" si="6"/>
        <v>1</v>
      </c>
      <c r="I22">
        <f t="shared" si="7"/>
        <v>4</v>
      </c>
      <c r="J22">
        <f t="shared" si="8"/>
        <v>9</v>
      </c>
    </row>
    <row r="23" spans="1:13">
      <c r="A23">
        <v>361</v>
      </c>
      <c r="B23">
        <f t="shared" si="0"/>
        <v>22</v>
      </c>
      <c r="C23">
        <f t="shared" si="1"/>
        <v>3</v>
      </c>
      <c r="D23">
        <f t="shared" si="2"/>
        <v>1</v>
      </c>
      <c r="E23">
        <f t="shared" si="3"/>
        <v>383</v>
      </c>
      <c r="F23" s="1">
        <f t="shared" si="4"/>
        <v>2</v>
      </c>
      <c r="G23" t="str">
        <f t="shared" si="5"/>
        <v>C</v>
      </c>
      <c r="H23">
        <f t="shared" si="6"/>
        <v>1</v>
      </c>
      <c r="I23">
        <f t="shared" si="7"/>
        <v>5</v>
      </c>
      <c r="J23">
        <f t="shared" si="8"/>
        <v>9</v>
      </c>
    </row>
    <row r="24" spans="1:13" s="33" customFormat="1">
      <c r="A24" s="33">
        <v>362</v>
      </c>
      <c r="B24">
        <f t="shared" si="0"/>
        <v>22</v>
      </c>
      <c r="C24">
        <f t="shared" si="1"/>
        <v>3</v>
      </c>
      <c r="D24">
        <f t="shared" si="2"/>
        <v>2</v>
      </c>
      <c r="E24">
        <f t="shared" si="3"/>
        <v>130</v>
      </c>
      <c r="F24" s="1">
        <f t="shared" si="4"/>
        <v>2</v>
      </c>
      <c r="G24" t="str">
        <f t="shared" si="5"/>
        <v>C</v>
      </c>
      <c r="H24">
        <f t="shared" si="6"/>
        <v>1</v>
      </c>
      <c r="I24">
        <f t="shared" si="7"/>
        <v>6</v>
      </c>
      <c r="J24">
        <f t="shared" si="8"/>
        <v>9</v>
      </c>
      <c r="L24"/>
      <c r="M24"/>
    </row>
    <row r="25" spans="1:13">
      <c r="A25">
        <v>363</v>
      </c>
      <c r="B25">
        <f t="shared" si="0"/>
        <v>9</v>
      </c>
      <c r="C25">
        <f t="shared" si="1"/>
        <v>2</v>
      </c>
      <c r="D25">
        <f t="shared" si="2"/>
        <v>0</v>
      </c>
      <c r="E25">
        <f t="shared" si="3"/>
        <v>131</v>
      </c>
      <c r="F25" s="1">
        <f t="shared" si="4"/>
        <v>2</v>
      </c>
      <c r="G25" t="str">
        <f t="shared" si="5"/>
        <v>C</v>
      </c>
      <c r="H25">
        <f t="shared" si="6"/>
        <v>1</v>
      </c>
      <c r="I25">
        <f t="shared" si="7"/>
        <v>7</v>
      </c>
      <c r="J25">
        <f t="shared" si="8"/>
        <v>1</v>
      </c>
    </row>
    <row r="26" spans="1:13">
      <c r="A26">
        <v>364</v>
      </c>
      <c r="B26">
        <f t="shared" si="0"/>
        <v>9</v>
      </c>
      <c r="C26">
        <f t="shared" si="1"/>
        <v>2</v>
      </c>
      <c r="D26">
        <f t="shared" si="2"/>
        <v>1</v>
      </c>
      <c r="E26">
        <f t="shared" si="3"/>
        <v>54</v>
      </c>
      <c r="F26" s="1">
        <f t="shared" si="4"/>
        <v>2</v>
      </c>
      <c r="G26" t="str">
        <f t="shared" si="5"/>
        <v>C</v>
      </c>
      <c r="H26">
        <f t="shared" si="6"/>
        <v>1</v>
      </c>
      <c r="I26">
        <f t="shared" si="7"/>
        <v>8</v>
      </c>
      <c r="J26">
        <f t="shared" si="8"/>
        <v>1</v>
      </c>
    </row>
    <row r="27" spans="1:13">
      <c r="A27">
        <v>365</v>
      </c>
      <c r="B27">
        <f t="shared" si="0"/>
        <v>9</v>
      </c>
      <c r="C27">
        <f t="shared" si="1"/>
        <v>2</v>
      </c>
      <c r="D27">
        <f t="shared" si="2"/>
        <v>2</v>
      </c>
      <c r="E27">
        <f t="shared" si="3"/>
        <v>55</v>
      </c>
      <c r="F27" s="1">
        <f t="shared" si="4"/>
        <v>2</v>
      </c>
      <c r="G27" t="str">
        <f t="shared" si="5"/>
        <v>C</v>
      </c>
      <c r="H27">
        <f t="shared" si="6"/>
        <v>1</v>
      </c>
      <c r="I27">
        <f t="shared" si="7"/>
        <v>9</v>
      </c>
      <c r="J27">
        <f t="shared" si="8"/>
        <v>1</v>
      </c>
    </row>
    <row r="28" spans="1:13">
      <c r="A28">
        <v>366</v>
      </c>
      <c r="B28">
        <f t="shared" si="0"/>
        <v>22</v>
      </c>
      <c r="C28">
        <f t="shared" si="1"/>
        <v>3</v>
      </c>
      <c r="D28">
        <f t="shared" si="2"/>
        <v>6</v>
      </c>
      <c r="E28">
        <f t="shared" si="3"/>
        <v>34</v>
      </c>
      <c r="F28" s="1">
        <f t="shared" si="4"/>
        <v>2</v>
      </c>
      <c r="G28" t="str">
        <f t="shared" si="5"/>
        <v>C</v>
      </c>
      <c r="H28">
        <f t="shared" si="6"/>
        <v>1</v>
      </c>
      <c r="I28">
        <f t="shared" si="7"/>
        <v>10</v>
      </c>
      <c r="J28">
        <f t="shared" si="8"/>
        <v>9</v>
      </c>
    </row>
    <row r="29" spans="1:13">
      <c r="A29">
        <v>367</v>
      </c>
      <c r="B29">
        <f t="shared" si="0"/>
        <v>22</v>
      </c>
      <c r="C29">
        <f t="shared" si="1"/>
        <v>3</v>
      </c>
      <c r="D29">
        <f t="shared" si="2"/>
        <v>7</v>
      </c>
      <c r="E29">
        <f t="shared" si="3"/>
        <v>35</v>
      </c>
      <c r="F29" s="1">
        <f t="shared" si="4"/>
        <v>2</v>
      </c>
      <c r="G29" t="str">
        <f t="shared" si="5"/>
        <v>C</v>
      </c>
      <c r="H29">
        <f t="shared" si="6"/>
        <v>1</v>
      </c>
      <c r="I29">
        <f t="shared" si="7"/>
        <v>11</v>
      </c>
      <c r="J29">
        <f t="shared" si="8"/>
        <v>9</v>
      </c>
    </row>
    <row r="30" spans="1:13">
      <c r="A30">
        <v>368</v>
      </c>
      <c r="B30">
        <f t="shared" si="0"/>
        <v>22</v>
      </c>
      <c r="C30">
        <f t="shared" si="1"/>
        <v>3</v>
      </c>
      <c r="D30">
        <f t="shared" si="2"/>
        <v>8</v>
      </c>
      <c r="E30">
        <f t="shared" si="3"/>
        <v>254</v>
      </c>
      <c r="F30" s="1">
        <f t="shared" si="4"/>
        <v>2</v>
      </c>
      <c r="G30" t="str">
        <f t="shared" si="5"/>
        <v>C</v>
      </c>
      <c r="H30">
        <f t="shared" si="6"/>
        <v>1</v>
      </c>
      <c r="I30">
        <f t="shared" si="7"/>
        <v>12</v>
      </c>
      <c r="J30">
        <f t="shared" si="8"/>
        <v>9</v>
      </c>
    </row>
    <row r="31" spans="1:13">
      <c r="A31">
        <v>369</v>
      </c>
      <c r="B31">
        <f t="shared" si="0"/>
        <v>9</v>
      </c>
      <c r="C31">
        <f t="shared" si="1"/>
        <v>1</v>
      </c>
      <c r="D31">
        <f t="shared" si="2"/>
        <v>3</v>
      </c>
      <c r="E31">
        <f t="shared" si="3"/>
        <v>255</v>
      </c>
      <c r="F31" s="1">
        <f t="shared" si="4"/>
        <v>2</v>
      </c>
      <c r="G31" t="str">
        <f t="shared" si="5"/>
        <v>C</v>
      </c>
      <c r="H31">
        <f t="shared" si="6"/>
        <v>1</v>
      </c>
      <c r="I31">
        <f t="shared" si="7"/>
        <v>13</v>
      </c>
      <c r="J31">
        <f t="shared" si="8"/>
        <v>1</v>
      </c>
    </row>
    <row r="32" spans="1:13">
      <c r="A32">
        <v>370</v>
      </c>
      <c r="B32">
        <f t="shared" si="0"/>
        <v>9</v>
      </c>
      <c r="C32">
        <f t="shared" si="1"/>
        <v>1</v>
      </c>
      <c r="D32">
        <f t="shared" si="2"/>
        <v>4</v>
      </c>
      <c r="E32">
        <f t="shared" si="3"/>
        <v>314</v>
      </c>
      <c r="F32" s="1">
        <f t="shared" si="4"/>
        <v>2</v>
      </c>
      <c r="G32" t="str">
        <f t="shared" si="5"/>
        <v>C</v>
      </c>
      <c r="H32">
        <f t="shared" si="6"/>
        <v>1</v>
      </c>
      <c r="I32">
        <f t="shared" si="7"/>
        <v>14</v>
      </c>
      <c r="J32">
        <f t="shared" si="8"/>
        <v>1</v>
      </c>
    </row>
    <row r="33" spans="1:13">
      <c r="A33">
        <v>371</v>
      </c>
      <c r="B33">
        <f t="shared" si="0"/>
        <v>9</v>
      </c>
      <c r="C33">
        <f t="shared" si="1"/>
        <v>1</v>
      </c>
      <c r="D33">
        <f t="shared" si="2"/>
        <v>5</v>
      </c>
      <c r="E33">
        <f t="shared" si="3"/>
        <v>315</v>
      </c>
      <c r="F33" s="1">
        <f t="shared" si="4"/>
        <v>2</v>
      </c>
      <c r="G33" t="str">
        <f t="shared" si="5"/>
        <v>C</v>
      </c>
      <c r="H33">
        <f t="shared" si="6"/>
        <v>1</v>
      </c>
      <c r="I33">
        <f t="shared" si="7"/>
        <v>15</v>
      </c>
      <c r="J33">
        <f t="shared" si="8"/>
        <v>1</v>
      </c>
    </row>
    <row r="34" spans="1:13" s="33" customFormat="1">
      <c r="A34">
        <v>372</v>
      </c>
      <c r="B34">
        <f t="shared" ref="B34:B65" si="9">VLOOKUP($A34,DbData,3)</f>
        <v>22</v>
      </c>
      <c r="C34">
        <f t="shared" ref="C34:C65" si="10">QUOTIENT(VLOOKUP($A34,DbData,4),12)</f>
        <v>0</v>
      </c>
      <c r="D34">
        <f t="shared" ref="D34:D65" si="11">MOD(VLOOKUP($A34,DbData,4),12)</f>
        <v>6</v>
      </c>
      <c r="E34">
        <f t="shared" ref="E34:E65" si="12">VLOOKUP($A34,DbData,2)</f>
        <v>238</v>
      </c>
      <c r="F34" s="1">
        <f t="shared" ref="F34:F65" si="13">IF($A34&lt;196,1,2)</f>
        <v>2</v>
      </c>
      <c r="G34" t="str">
        <f t="shared" ref="G34:G65" si="14">VLOOKUP($A34,PanelId,2)</f>
        <v>C</v>
      </c>
      <c r="H34">
        <f t="shared" ref="H34:H65" si="15">QUOTIENT(($A34-VLOOKUP($A34,PanelId,1)),VLOOKUP($A34,PanelId,4))</f>
        <v>2</v>
      </c>
      <c r="I34">
        <f t="shared" ref="I34:I65" si="16">MOD($A34-VLOOKUP($A34,PanelId,1),VLOOKUP($A34,PanelId,4))</f>
        <v>0</v>
      </c>
      <c r="J34">
        <f t="shared" ref="J34:J65" si="17">VLOOKUP($B34,L1ID,2)</f>
        <v>9</v>
      </c>
      <c r="K34" s="24" t="s">
        <v>679</v>
      </c>
      <c r="L34"/>
      <c r="M34"/>
    </row>
    <row r="35" spans="1:13">
      <c r="A35">
        <v>373</v>
      </c>
      <c r="B35">
        <f t="shared" si="9"/>
        <v>22</v>
      </c>
      <c r="C35">
        <f t="shared" si="10"/>
        <v>0</v>
      </c>
      <c r="D35">
        <f t="shared" si="11"/>
        <v>0</v>
      </c>
      <c r="E35">
        <f t="shared" si="12"/>
        <v>239</v>
      </c>
      <c r="F35" s="1">
        <f t="shared" si="13"/>
        <v>2</v>
      </c>
      <c r="G35" t="str">
        <f t="shared" si="14"/>
        <v>C</v>
      </c>
      <c r="H35">
        <f t="shared" si="15"/>
        <v>2</v>
      </c>
      <c r="I35">
        <f t="shared" si="16"/>
        <v>1</v>
      </c>
      <c r="J35">
        <f t="shared" si="17"/>
        <v>9</v>
      </c>
    </row>
    <row r="36" spans="1:13">
      <c r="A36">
        <v>374</v>
      </c>
      <c r="B36">
        <f t="shared" si="9"/>
        <v>8</v>
      </c>
      <c r="C36">
        <f t="shared" si="10"/>
        <v>0</v>
      </c>
      <c r="D36">
        <f t="shared" si="11"/>
        <v>1</v>
      </c>
      <c r="E36">
        <f t="shared" si="12"/>
        <v>170</v>
      </c>
      <c r="F36" s="1">
        <f t="shared" si="13"/>
        <v>2</v>
      </c>
      <c r="G36" t="str">
        <f t="shared" si="14"/>
        <v>C</v>
      </c>
      <c r="H36">
        <f t="shared" si="15"/>
        <v>2</v>
      </c>
      <c r="I36">
        <f t="shared" si="16"/>
        <v>2</v>
      </c>
      <c r="J36">
        <f t="shared" si="17"/>
        <v>2</v>
      </c>
    </row>
    <row r="37" spans="1:13">
      <c r="A37">
        <v>375</v>
      </c>
      <c r="B37">
        <f t="shared" si="9"/>
        <v>8</v>
      </c>
      <c r="C37">
        <f t="shared" si="10"/>
        <v>0</v>
      </c>
      <c r="D37">
        <f t="shared" si="11"/>
        <v>2</v>
      </c>
      <c r="E37">
        <f t="shared" si="12"/>
        <v>171</v>
      </c>
      <c r="F37" s="1">
        <f t="shared" si="13"/>
        <v>2</v>
      </c>
      <c r="G37" t="str">
        <f t="shared" si="14"/>
        <v>C</v>
      </c>
      <c r="H37">
        <f t="shared" si="15"/>
        <v>2</v>
      </c>
      <c r="I37">
        <f t="shared" si="16"/>
        <v>3</v>
      </c>
      <c r="J37">
        <f t="shared" si="17"/>
        <v>2</v>
      </c>
    </row>
    <row r="38" spans="1:13">
      <c r="A38">
        <v>376</v>
      </c>
      <c r="B38">
        <f t="shared" si="9"/>
        <v>24</v>
      </c>
      <c r="C38">
        <f t="shared" si="10"/>
        <v>0</v>
      </c>
      <c r="D38">
        <f t="shared" si="11"/>
        <v>3</v>
      </c>
      <c r="E38">
        <f t="shared" si="12"/>
        <v>148</v>
      </c>
      <c r="F38" s="1">
        <f t="shared" si="13"/>
        <v>2</v>
      </c>
      <c r="G38" t="str">
        <f t="shared" si="14"/>
        <v>C</v>
      </c>
      <c r="H38">
        <f t="shared" si="15"/>
        <v>2</v>
      </c>
      <c r="I38">
        <f t="shared" si="16"/>
        <v>4</v>
      </c>
      <c r="J38">
        <f t="shared" si="17"/>
        <v>10</v>
      </c>
    </row>
    <row r="39" spans="1:13">
      <c r="A39">
        <v>377</v>
      </c>
      <c r="B39">
        <f t="shared" si="9"/>
        <v>24</v>
      </c>
      <c r="C39">
        <f t="shared" si="10"/>
        <v>0</v>
      </c>
      <c r="D39">
        <f t="shared" si="11"/>
        <v>4</v>
      </c>
      <c r="E39">
        <f t="shared" si="12"/>
        <v>149</v>
      </c>
      <c r="F39" s="1">
        <f t="shared" si="13"/>
        <v>2</v>
      </c>
      <c r="G39" t="str">
        <f t="shared" si="14"/>
        <v>C</v>
      </c>
      <c r="H39">
        <f t="shared" si="15"/>
        <v>2</v>
      </c>
      <c r="I39">
        <f t="shared" si="16"/>
        <v>5</v>
      </c>
      <c r="J39">
        <f t="shared" si="17"/>
        <v>10</v>
      </c>
    </row>
    <row r="40" spans="1:13">
      <c r="A40">
        <v>378</v>
      </c>
      <c r="B40">
        <f t="shared" si="9"/>
        <v>24</v>
      </c>
      <c r="C40">
        <f t="shared" si="10"/>
        <v>0</v>
      </c>
      <c r="D40">
        <f t="shared" si="11"/>
        <v>5</v>
      </c>
      <c r="E40">
        <f t="shared" si="12"/>
        <v>74</v>
      </c>
      <c r="F40" s="1">
        <f t="shared" si="13"/>
        <v>2</v>
      </c>
      <c r="G40" t="str">
        <f t="shared" si="14"/>
        <v>C</v>
      </c>
      <c r="H40">
        <f t="shared" si="15"/>
        <v>2</v>
      </c>
      <c r="I40">
        <f t="shared" si="16"/>
        <v>6</v>
      </c>
      <c r="J40">
        <f t="shared" si="17"/>
        <v>10</v>
      </c>
    </row>
    <row r="41" spans="1:13">
      <c r="A41">
        <v>379</v>
      </c>
      <c r="B41">
        <f t="shared" si="9"/>
        <v>9</v>
      </c>
      <c r="C41">
        <f t="shared" si="10"/>
        <v>3</v>
      </c>
      <c r="D41">
        <f t="shared" si="11"/>
        <v>3</v>
      </c>
      <c r="E41">
        <f t="shared" si="12"/>
        <v>75</v>
      </c>
      <c r="F41" s="1">
        <f t="shared" si="13"/>
        <v>2</v>
      </c>
      <c r="G41" t="str">
        <f t="shared" si="14"/>
        <v>C</v>
      </c>
      <c r="H41">
        <f t="shared" si="15"/>
        <v>2</v>
      </c>
      <c r="I41">
        <f t="shared" si="16"/>
        <v>7</v>
      </c>
      <c r="J41">
        <f t="shared" si="17"/>
        <v>1</v>
      </c>
    </row>
    <row r="42" spans="1:13">
      <c r="A42">
        <v>380</v>
      </c>
      <c r="B42">
        <f t="shared" si="9"/>
        <v>9</v>
      </c>
      <c r="C42">
        <f t="shared" si="10"/>
        <v>3</v>
      </c>
      <c r="D42">
        <f t="shared" si="11"/>
        <v>4</v>
      </c>
      <c r="E42">
        <f t="shared" si="12"/>
        <v>128</v>
      </c>
      <c r="F42" s="1">
        <f t="shared" si="13"/>
        <v>2</v>
      </c>
      <c r="G42" t="str">
        <f t="shared" si="14"/>
        <v>C</v>
      </c>
      <c r="H42">
        <f t="shared" si="15"/>
        <v>2</v>
      </c>
      <c r="I42">
        <f t="shared" si="16"/>
        <v>8</v>
      </c>
      <c r="J42">
        <f t="shared" si="17"/>
        <v>1</v>
      </c>
    </row>
    <row r="43" spans="1:13">
      <c r="A43">
        <v>381</v>
      </c>
      <c r="B43">
        <f t="shared" si="9"/>
        <v>9</v>
      </c>
      <c r="C43">
        <f t="shared" si="10"/>
        <v>3</v>
      </c>
      <c r="D43">
        <f t="shared" si="11"/>
        <v>5</v>
      </c>
      <c r="E43">
        <f t="shared" si="12"/>
        <v>129</v>
      </c>
      <c r="F43" s="1">
        <f t="shared" si="13"/>
        <v>2</v>
      </c>
      <c r="G43" t="str">
        <f t="shared" si="14"/>
        <v>C</v>
      </c>
      <c r="H43">
        <f t="shared" si="15"/>
        <v>2</v>
      </c>
      <c r="I43">
        <f t="shared" si="16"/>
        <v>9</v>
      </c>
      <c r="J43">
        <f t="shared" si="17"/>
        <v>1</v>
      </c>
    </row>
    <row r="44" spans="1:13">
      <c r="A44">
        <v>382</v>
      </c>
      <c r="B44">
        <f t="shared" si="9"/>
        <v>24</v>
      </c>
      <c r="C44">
        <f t="shared" si="10"/>
        <v>0</v>
      </c>
      <c r="D44">
        <f t="shared" si="11"/>
        <v>8</v>
      </c>
      <c r="E44">
        <f t="shared" si="12"/>
        <v>278</v>
      </c>
      <c r="F44" s="1">
        <f t="shared" si="13"/>
        <v>2</v>
      </c>
      <c r="G44" t="str">
        <f t="shared" si="14"/>
        <v>C</v>
      </c>
      <c r="H44">
        <f t="shared" si="15"/>
        <v>2</v>
      </c>
      <c r="I44">
        <f t="shared" si="16"/>
        <v>10</v>
      </c>
      <c r="J44">
        <f t="shared" si="17"/>
        <v>10</v>
      </c>
    </row>
    <row r="45" spans="1:13">
      <c r="A45">
        <v>383</v>
      </c>
      <c r="B45">
        <f t="shared" si="9"/>
        <v>24</v>
      </c>
      <c r="C45">
        <f t="shared" si="10"/>
        <v>0</v>
      </c>
      <c r="D45">
        <f t="shared" si="11"/>
        <v>7</v>
      </c>
      <c r="E45">
        <f t="shared" si="12"/>
        <v>279</v>
      </c>
      <c r="F45" s="1">
        <f t="shared" si="13"/>
        <v>2</v>
      </c>
      <c r="G45" t="str">
        <f t="shared" si="14"/>
        <v>C</v>
      </c>
      <c r="H45">
        <f t="shared" si="15"/>
        <v>2</v>
      </c>
      <c r="I45">
        <f t="shared" si="16"/>
        <v>11</v>
      </c>
      <c r="J45">
        <f t="shared" si="17"/>
        <v>10</v>
      </c>
    </row>
    <row r="46" spans="1:13">
      <c r="A46">
        <v>384</v>
      </c>
      <c r="B46">
        <f t="shared" si="9"/>
        <v>24</v>
      </c>
      <c r="C46">
        <f t="shared" si="10"/>
        <v>0</v>
      </c>
      <c r="D46">
        <f t="shared" si="11"/>
        <v>6</v>
      </c>
      <c r="E46">
        <f t="shared" si="12"/>
        <v>224</v>
      </c>
      <c r="F46" s="1">
        <f t="shared" si="13"/>
        <v>2</v>
      </c>
      <c r="G46" t="str">
        <f t="shared" si="14"/>
        <v>C</v>
      </c>
      <c r="H46">
        <f t="shared" si="15"/>
        <v>2</v>
      </c>
      <c r="I46">
        <f t="shared" si="16"/>
        <v>12</v>
      </c>
      <c r="J46">
        <f t="shared" si="17"/>
        <v>10</v>
      </c>
    </row>
    <row r="47" spans="1:13">
      <c r="A47">
        <v>385</v>
      </c>
      <c r="B47">
        <f t="shared" si="9"/>
        <v>9</v>
      </c>
      <c r="C47">
        <f t="shared" si="10"/>
        <v>2</v>
      </c>
      <c r="D47">
        <f t="shared" si="11"/>
        <v>5</v>
      </c>
      <c r="E47">
        <f t="shared" si="12"/>
        <v>225</v>
      </c>
      <c r="F47" s="1">
        <f t="shared" si="13"/>
        <v>2</v>
      </c>
      <c r="G47" t="str">
        <f t="shared" si="14"/>
        <v>C</v>
      </c>
      <c r="H47">
        <f t="shared" si="15"/>
        <v>2</v>
      </c>
      <c r="I47">
        <f t="shared" si="16"/>
        <v>13</v>
      </c>
      <c r="J47">
        <f t="shared" si="17"/>
        <v>1</v>
      </c>
    </row>
    <row r="48" spans="1:13">
      <c r="A48">
        <v>386</v>
      </c>
      <c r="B48">
        <f t="shared" si="9"/>
        <v>9</v>
      </c>
      <c r="C48">
        <f t="shared" si="10"/>
        <v>2</v>
      </c>
      <c r="D48">
        <f t="shared" si="11"/>
        <v>4</v>
      </c>
      <c r="E48">
        <f t="shared" si="12"/>
        <v>192</v>
      </c>
      <c r="F48" s="1">
        <f t="shared" si="13"/>
        <v>2</v>
      </c>
      <c r="G48" t="str">
        <f t="shared" si="14"/>
        <v>C</v>
      </c>
      <c r="H48">
        <f t="shared" si="15"/>
        <v>2</v>
      </c>
      <c r="I48">
        <f t="shared" si="16"/>
        <v>14</v>
      </c>
      <c r="J48">
        <f t="shared" si="17"/>
        <v>1</v>
      </c>
    </row>
    <row r="49" spans="1:13">
      <c r="A49">
        <v>387</v>
      </c>
      <c r="B49">
        <f t="shared" si="9"/>
        <v>9</v>
      </c>
      <c r="C49">
        <f t="shared" si="10"/>
        <v>2</v>
      </c>
      <c r="D49">
        <f t="shared" si="11"/>
        <v>3</v>
      </c>
      <c r="E49">
        <f t="shared" si="12"/>
        <v>193</v>
      </c>
      <c r="F49" s="1">
        <f t="shared" si="13"/>
        <v>2</v>
      </c>
      <c r="G49" t="str">
        <f t="shared" si="14"/>
        <v>C</v>
      </c>
      <c r="H49">
        <f t="shared" si="15"/>
        <v>2</v>
      </c>
      <c r="I49">
        <f t="shared" si="16"/>
        <v>15</v>
      </c>
      <c r="J49">
        <f t="shared" si="17"/>
        <v>1</v>
      </c>
      <c r="L49" s="33"/>
      <c r="M49" s="33"/>
    </row>
    <row r="50" spans="1:13" s="33" customFormat="1">
      <c r="A50">
        <v>388</v>
      </c>
      <c r="B50">
        <f t="shared" si="9"/>
        <v>12</v>
      </c>
      <c r="C50">
        <f t="shared" si="10"/>
        <v>3</v>
      </c>
      <c r="D50">
        <f t="shared" si="11"/>
        <v>0</v>
      </c>
      <c r="E50">
        <f t="shared" si="12"/>
        <v>964</v>
      </c>
      <c r="F50" s="1">
        <f t="shared" si="13"/>
        <v>2</v>
      </c>
      <c r="G50" t="str">
        <f t="shared" si="14"/>
        <v>C</v>
      </c>
      <c r="H50">
        <f t="shared" si="15"/>
        <v>3</v>
      </c>
      <c r="I50">
        <f t="shared" si="16"/>
        <v>0</v>
      </c>
      <c r="J50">
        <f t="shared" si="17"/>
        <v>5</v>
      </c>
      <c r="K50" s="24" t="s">
        <v>679</v>
      </c>
      <c r="L50"/>
      <c r="M50"/>
    </row>
    <row r="51" spans="1:13">
      <c r="A51">
        <v>389</v>
      </c>
      <c r="B51">
        <f t="shared" si="9"/>
        <v>12</v>
      </c>
      <c r="C51">
        <f t="shared" si="10"/>
        <v>3</v>
      </c>
      <c r="D51">
        <f t="shared" si="11"/>
        <v>7</v>
      </c>
      <c r="E51">
        <f t="shared" si="12"/>
        <v>965</v>
      </c>
      <c r="F51" s="1">
        <f t="shared" si="13"/>
        <v>2</v>
      </c>
      <c r="G51" t="str">
        <f t="shared" si="14"/>
        <v>C</v>
      </c>
      <c r="H51">
        <f t="shared" si="15"/>
        <v>3</v>
      </c>
      <c r="I51">
        <f t="shared" si="16"/>
        <v>1</v>
      </c>
      <c r="J51">
        <f t="shared" si="17"/>
        <v>5</v>
      </c>
    </row>
    <row r="52" spans="1:13">
      <c r="A52">
        <v>390</v>
      </c>
      <c r="B52">
        <f t="shared" si="9"/>
        <v>6</v>
      </c>
      <c r="C52">
        <f t="shared" si="10"/>
        <v>0</v>
      </c>
      <c r="D52">
        <f t="shared" si="11"/>
        <v>5</v>
      </c>
      <c r="E52">
        <f t="shared" si="12"/>
        <v>202</v>
      </c>
      <c r="F52" s="1">
        <f t="shared" si="13"/>
        <v>2</v>
      </c>
      <c r="G52" t="str">
        <f t="shared" si="14"/>
        <v>C</v>
      </c>
      <c r="H52">
        <f t="shared" si="15"/>
        <v>3</v>
      </c>
      <c r="I52">
        <f t="shared" si="16"/>
        <v>2</v>
      </c>
      <c r="J52">
        <f t="shared" si="17"/>
        <v>3</v>
      </c>
    </row>
    <row r="53" spans="1:13">
      <c r="A53">
        <v>391</v>
      </c>
      <c r="B53">
        <f t="shared" si="9"/>
        <v>6</v>
      </c>
      <c r="C53">
        <f t="shared" si="10"/>
        <v>1</v>
      </c>
      <c r="D53">
        <f t="shared" si="11"/>
        <v>6</v>
      </c>
      <c r="E53">
        <f t="shared" si="12"/>
        <v>203</v>
      </c>
      <c r="F53" s="1">
        <f t="shared" si="13"/>
        <v>2</v>
      </c>
      <c r="G53" t="str">
        <f t="shared" si="14"/>
        <v>C</v>
      </c>
      <c r="H53">
        <f t="shared" si="15"/>
        <v>3</v>
      </c>
      <c r="I53">
        <f t="shared" si="16"/>
        <v>3</v>
      </c>
      <c r="J53">
        <f t="shared" si="17"/>
        <v>3</v>
      </c>
      <c r="L53" s="33"/>
      <c r="M53" s="33"/>
    </row>
    <row r="54" spans="1:13">
      <c r="A54">
        <v>392</v>
      </c>
      <c r="B54">
        <f t="shared" si="9"/>
        <v>6</v>
      </c>
      <c r="C54">
        <f t="shared" si="10"/>
        <v>0</v>
      </c>
      <c r="D54">
        <f t="shared" si="11"/>
        <v>3</v>
      </c>
      <c r="E54">
        <f t="shared" si="12"/>
        <v>558</v>
      </c>
      <c r="F54" s="1">
        <f t="shared" si="13"/>
        <v>2</v>
      </c>
      <c r="G54" t="str">
        <f t="shared" si="14"/>
        <v>C</v>
      </c>
      <c r="H54">
        <f t="shared" si="15"/>
        <v>3</v>
      </c>
      <c r="I54">
        <f t="shared" si="16"/>
        <v>4</v>
      </c>
      <c r="J54">
        <f t="shared" si="17"/>
        <v>3</v>
      </c>
    </row>
    <row r="55" spans="1:13" s="33" customFormat="1">
      <c r="A55" s="33">
        <v>393</v>
      </c>
      <c r="B55">
        <f t="shared" si="9"/>
        <v>12</v>
      </c>
      <c r="C55">
        <f t="shared" si="10"/>
        <v>3</v>
      </c>
      <c r="D55">
        <f t="shared" si="11"/>
        <v>1</v>
      </c>
      <c r="E55">
        <f t="shared" si="12"/>
        <v>559</v>
      </c>
      <c r="F55" s="1">
        <f t="shared" si="13"/>
        <v>2</v>
      </c>
      <c r="G55" t="str">
        <f t="shared" si="14"/>
        <v>C</v>
      </c>
      <c r="H55">
        <f t="shared" si="15"/>
        <v>3</v>
      </c>
      <c r="I55">
        <f t="shared" si="16"/>
        <v>5</v>
      </c>
      <c r="J55">
        <f t="shared" si="17"/>
        <v>5</v>
      </c>
      <c r="L55"/>
      <c r="M55"/>
    </row>
    <row r="56" spans="1:13" s="33" customFormat="1">
      <c r="A56" s="33">
        <v>394</v>
      </c>
      <c r="B56">
        <f t="shared" si="9"/>
        <v>12</v>
      </c>
      <c r="C56">
        <f t="shared" si="10"/>
        <v>3</v>
      </c>
      <c r="D56">
        <f t="shared" si="11"/>
        <v>2</v>
      </c>
      <c r="E56">
        <f t="shared" si="12"/>
        <v>280</v>
      </c>
      <c r="F56" s="1">
        <f t="shared" si="13"/>
        <v>2</v>
      </c>
      <c r="G56" t="str">
        <f t="shared" si="14"/>
        <v>C</v>
      </c>
      <c r="H56">
        <f t="shared" si="15"/>
        <v>3</v>
      </c>
      <c r="I56">
        <f t="shared" si="16"/>
        <v>6</v>
      </c>
      <c r="J56">
        <f t="shared" si="17"/>
        <v>5</v>
      </c>
      <c r="L56"/>
      <c r="M56"/>
    </row>
    <row r="57" spans="1:13">
      <c r="A57">
        <v>395</v>
      </c>
      <c r="B57">
        <f t="shared" si="9"/>
        <v>8</v>
      </c>
      <c r="C57">
        <f t="shared" si="10"/>
        <v>2</v>
      </c>
      <c r="D57">
        <f t="shared" si="11"/>
        <v>0</v>
      </c>
      <c r="E57">
        <f t="shared" si="12"/>
        <v>281</v>
      </c>
      <c r="F57" s="1">
        <f t="shared" si="13"/>
        <v>2</v>
      </c>
      <c r="G57" t="str">
        <f t="shared" si="14"/>
        <v>C</v>
      </c>
      <c r="H57">
        <f t="shared" si="15"/>
        <v>3</v>
      </c>
      <c r="I57">
        <f t="shared" si="16"/>
        <v>7</v>
      </c>
      <c r="J57">
        <f t="shared" si="17"/>
        <v>2</v>
      </c>
    </row>
    <row r="58" spans="1:13">
      <c r="A58">
        <v>396</v>
      </c>
      <c r="B58">
        <f t="shared" si="9"/>
        <v>8</v>
      </c>
      <c r="C58">
        <f t="shared" si="10"/>
        <v>2</v>
      </c>
      <c r="D58">
        <f t="shared" si="11"/>
        <v>1</v>
      </c>
      <c r="E58">
        <f t="shared" si="12"/>
        <v>304</v>
      </c>
      <c r="F58" s="1">
        <f t="shared" si="13"/>
        <v>2</v>
      </c>
      <c r="G58" t="str">
        <f t="shared" si="14"/>
        <v>C</v>
      </c>
      <c r="H58">
        <f t="shared" si="15"/>
        <v>3</v>
      </c>
      <c r="I58">
        <f t="shared" si="16"/>
        <v>8</v>
      </c>
      <c r="J58">
        <f t="shared" si="17"/>
        <v>2</v>
      </c>
    </row>
    <row r="59" spans="1:13">
      <c r="A59">
        <v>397</v>
      </c>
      <c r="B59">
        <f t="shared" si="9"/>
        <v>8</v>
      </c>
      <c r="C59">
        <f t="shared" si="10"/>
        <v>2</v>
      </c>
      <c r="D59">
        <f t="shared" si="11"/>
        <v>2</v>
      </c>
      <c r="E59">
        <f t="shared" si="12"/>
        <v>305</v>
      </c>
      <c r="F59" s="1">
        <f t="shared" si="13"/>
        <v>2</v>
      </c>
      <c r="G59" t="str">
        <f t="shared" si="14"/>
        <v>C</v>
      </c>
      <c r="H59">
        <f t="shared" si="15"/>
        <v>3</v>
      </c>
      <c r="I59">
        <f t="shared" si="16"/>
        <v>9</v>
      </c>
      <c r="J59">
        <f t="shared" si="17"/>
        <v>2</v>
      </c>
    </row>
    <row r="60" spans="1:13">
      <c r="A60">
        <v>398</v>
      </c>
      <c r="B60">
        <f t="shared" si="9"/>
        <v>6</v>
      </c>
      <c r="C60">
        <f t="shared" si="10"/>
        <v>0</v>
      </c>
      <c r="D60">
        <f t="shared" si="11"/>
        <v>0</v>
      </c>
      <c r="E60">
        <f t="shared" si="12"/>
        <v>236</v>
      </c>
      <c r="F60" s="1">
        <f t="shared" si="13"/>
        <v>2</v>
      </c>
      <c r="G60" t="str">
        <f t="shared" si="14"/>
        <v>C</v>
      </c>
      <c r="H60">
        <f t="shared" si="15"/>
        <v>3</v>
      </c>
      <c r="I60">
        <f t="shared" si="16"/>
        <v>10</v>
      </c>
      <c r="J60">
        <f t="shared" si="17"/>
        <v>3</v>
      </c>
    </row>
    <row r="61" spans="1:13">
      <c r="A61">
        <v>399</v>
      </c>
      <c r="B61">
        <f t="shared" si="9"/>
        <v>6</v>
      </c>
      <c r="C61">
        <f t="shared" si="10"/>
        <v>0</v>
      </c>
      <c r="D61">
        <f t="shared" si="11"/>
        <v>4</v>
      </c>
      <c r="E61">
        <f t="shared" si="12"/>
        <v>237</v>
      </c>
      <c r="F61" s="1">
        <f t="shared" si="13"/>
        <v>2</v>
      </c>
      <c r="G61" t="str">
        <f t="shared" si="14"/>
        <v>C</v>
      </c>
      <c r="H61">
        <f t="shared" si="15"/>
        <v>3</v>
      </c>
      <c r="I61">
        <f t="shared" si="16"/>
        <v>11</v>
      </c>
      <c r="J61">
        <f t="shared" si="17"/>
        <v>3</v>
      </c>
    </row>
    <row r="62" spans="1:13">
      <c r="A62">
        <v>400</v>
      </c>
      <c r="B62">
        <f t="shared" si="9"/>
        <v>6</v>
      </c>
      <c r="C62">
        <f t="shared" si="10"/>
        <v>0</v>
      </c>
      <c r="D62">
        <f t="shared" si="11"/>
        <v>6</v>
      </c>
      <c r="E62">
        <f t="shared" si="12"/>
        <v>380</v>
      </c>
      <c r="F62" s="1">
        <f t="shared" si="13"/>
        <v>2</v>
      </c>
      <c r="G62" t="str">
        <f t="shared" si="14"/>
        <v>C</v>
      </c>
      <c r="H62">
        <f t="shared" si="15"/>
        <v>3</v>
      </c>
      <c r="I62">
        <f t="shared" si="16"/>
        <v>12</v>
      </c>
      <c r="J62">
        <f t="shared" si="17"/>
        <v>3</v>
      </c>
    </row>
    <row r="63" spans="1:13">
      <c r="A63">
        <v>401</v>
      </c>
      <c r="B63">
        <f t="shared" si="9"/>
        <v>8</v>
      </c>
      <c r="C63">
        <f t="shared" si="10"/>
        <v>1</v>
      </c>
      <c r="D63">
        <f t="shared" si="11"/>
        <v>3</v>
      </c>
      <c r="E63">
        <f t="shared" si="12"/>
        <v>381</v>
      </c>
      <c r="F63" s="1">
        <f t="shared" si="13"/>
        <v>2</v>
      </c>
      <c r="G63" t="str">
        <f t="shared" si="14"/>
        <v>C</v>
      </c>
      <c r="H63">
        <f t="shared" si="15"/>
        <v>3</v>
      </c>
      <c r="I63">
        <f t="shared" si="16"/>
        <v>13</v>
      </c>
      <c r="J63">
        <f t="shared" si="17"/>
        <v>2</v>
      </c>
    </row>
    <row r="64" spans="1:13">
      <c r="A64">
        <v>402</v>
      </c>
      <c r="B64">
        <f t="shared" si="9"/>
        <v>8</v>
      </c>
      <c r="C64">
        <f t="shared" si="10"/>
        <v>1</v>
      </c>
      <c r="D64">
        <f t="shared" si="11"/>
        <v>4</v>
      </c>
      <c r="E64">
        <f t="shared" si="12"/>
        <v>756</v>
      </c>
      <c r="F64" s="1">
        <f t="shared" si="13"/>
        <v>2</v>
      </c>
      <c r="G64" t="str">
        <f t="shared" si="14"/>
        <v>C</v>
      </c>
      <c r="H64">
        <f t="shared" si="15"/>
        <v>3</v>
      </c>
      <c r="I64">
        <f t="shared" si="16"/>
        <v>14</v>
      </c>
      <c r="J64">
        <f t="shared" si="17"/>
        <v>2</v>
      </c>
    </row>
    <row r="65" spans="1:13">
      <c r="A65">
        <v>403</v>
      </c>
      <c r="B65">
        <f t="shared" si="9"/>
        <v>8</v>
      </c>
      <c r="C65">
        <f t="shared" si="10"/>
        <v>1</v>
      </c>
      <c r="D65">
        <f t="shared" si="11"/>
        <v>5</v>
      </c>
      <c r="E65">
        <f t="shared" si="12"/>
        <v>757</v>
      </c>
      <c r="F65" s="1">
        <f t="shared" si="13"/>
        <v>2</v>
      </c>
      <c r="G65" t="str">
        <f t="shared" si="14"/>
        <v>C</v>
      </c>
      <c r="H65">
        <f t="shared" si="15"/>
        <v>3</v>
      </c>
      <c r="I65">
        <f t="shared" si="16"/>
        <v>15</v>
      </c>
      <c r="J65">
        <f t="shared" si="17"/>
        <v>2</v>
      </c>
    </row>
    <row r="66" spans="1:13" s="33" customFormat="1">
      <c r="A66">
        <v>404</v>
      </c>
      <c r="B66">
        <f t="shared" ref="B66:B97" si="18">VLOOKUP($A66,DbData,3)</f>
        <v>6</v>
      </c>
      <c r="C66">
        <f t="shared" ref="C66:C97" si="19">QUOTIENT(VLOOKUP($A66,DbData,4),12)</f>
        <v>1</v>
      </c>
      <c r="D66">
        <f t="shared" ref="D66:D97" si="20">MOD(VLOOKUP($A66,DbData,4),12)</f>
        <v>7</v>
      </c>
      <c r="E66">
        <f t="shared" ref="E66:E97" si="21">VLOOKUP($A66,DbData,2)</f>
        <v>98</v>
      </c>
      <c r="F66" s="1">
        <f t="shared" ref="F66:F97" si="22">IF($A66&lt;196,1,2)</f>
        <v>2</v>
      </c>
      <c r="G66" t="str">
        <f t="shared" ref="G66:G97" si="23">VLOOKUP($A66,PanelId,2)</f>
        <v>C</v>
      </c>
      <c r="H66">
        <f t="shared" ref="H66:H97" si="24">QUOTIENT(($A66-VLOOKUP($A66,PanelId,1)),VLOOKUP($A66,PanelId,4))</f>
        <v>4</v>
      </c>
      <c r="I66">
        <f t="shared" ref="I66:I97" si="25">MOD($A66-VLOOKUP($A66,PanelId,1),VLOOKUP($A66,PanelId,4))</f>
        <v>0</v>
      </c>
      <c r="J66">
        <f t="shared" ref="J66:J97" si="26">VLOOKUP($B66,L1ID,2)</f>
        <v>3</v>
      </c>
      <c r="K66" s="24" t="s">
        <v>679</v>
      </c>
      <c r="L66"/>
      <c r="M66"/>
    </row>
    <row r="67" spans="1:13">
      <c r="A67">
        <v>405</v>
      </c>
      <c r="B67">
        <f t="shared" si="18"/>
        <v>6</v>
      </c>
      <c r="C67">
        <f t="shared" si="19"/>
        <v>1</v>
      </c>
      <c r="D67">
        <f t="shared" si="20"/>
        <v>8</v>
      </c>
      <c r="E67">
        <f t="shared" si="21"/>
        <v>99</v>
      </c>
      <c r="F67" s="1">
        <f t="shared" si="22"/>
        <v>2</v>
      </c>
      <c r="G67" t="str">
        <f t="shared" si="23"/>
        <v>C</v>
      </c>
      <c r="H67">
        <f t="shared" si="24"/>
        <v>4</v>
      </c>
      <c r="I67">
        <f t="shared" si="25"/>
        <v>1</v>
      </c>
      <c r="J67">
        <f t="shared" si="26"/>
        <v>3</v>
      </c>
    </row>
    <row r="68" spans="1:13">
      <c r="A68">
        <v>406</v>
      </c>
      <c r="B68">
        <f t="shared" si="18"/>
        <v>6</v>
      </c>
      <c r="C68">
        <f t="shared" si="19"/>
        <v>0</v>
      </c>
      <c r="D68">
        <f t="shared" si="20"/>
        <v>8</v>
      </c>
      <c r="E68">
        <f t="shared" si="21"/>
        <v>188</v>
      </c>
      <c r="F68" s="1">
        <f t="shared" si="22"/>
        <v>2</v>
      </c>
      <c r="G68" t="str">
        <f t="shared" si="23"/>
        <v>C</v>
      </c>
      <c r="H68">
        <f t="shared" si="24"/>
        <v>4</v>
      </c>
      <c r="I68">
        <f t="shared" si="25"/>
        <v>2</v>
      </c>
      <c r="J68">
        <f t="shared" si="26"/>
        <v>3</v>
      </c>
    </row>
    <row r="69" spans="1:13" s="33" customFormat="1">
      <c r="A69" s="33">
        <v>407</v>
      </c>
      <c r="B69">
        <f t="shared" si="18"/>
        <v>6</v>
      </c>
      <c r="C69">
        <f t="shared" si="19"/>
        <v>0</v>
      </c>
      <c r="D69">
        <f t="shared" si="20"/>
        <v>7</v>
      </c>
      <c r="E69">
        <f t="shared" si="21"/>
        <v>189</v>
      </c>
      <c r="F69" s="1">
        <f t="shared" si="22"/>
        <v>2</v>
      </c>
      <c r="G69" t="str">
        <f t="shared" si="23"/>
        <v>C</v>
      </c>
      <c r="H69">
        <f t="shared" si="24"/>
        <v>4</v>
      </c>
      <c r="I69">
        <f t="shared" si="25"/>
        <v>3</v>
      </c>
      <c r="J69">
        <f t="shared" si="26"/>
        <v>3</v>
      </c>
      <c r="L69"/>
      <c r="M69"/>
    </row>
    <row r="70" spans="1:13">
      <c r="A70">
        <v>408</v>
      </c>
      <c r="B70">
        <f t="shared" si="18"/>
        <v>1</v>
      </c>
      <c r="C70">
        <f t="shared" si="19"/>
        <v>0</v>
      </c>
      <c r="D70">
        <f t="shared" si="20"/>
        <v>3</v>
      </c>
      <c r="E70">
        <f t="shared" si="21"/>
        <v>186</v>
      </c>
      <c r="F70" s="1">
        <f t="shared" si="22"/>
        <v>2</v>
      </c>
      <c r="G70" t="str">
        <f t="shared" si="23"/>
        <v>C</v>
      </c>
      <c r="H70">
        <f t="shared" si="24"/>
        <v>4</v>
      </c>
      <c r="I70">
        <f t="shared" si="25"/>
        <v>4</v>
      </c>
      <c r="J70">
        <f t="shared" si="26"/>
        <v>8</v>
      </c>
    </row>
    <row r="71" spans="1:13">
      <c r="A71">
        <v>409</v>
      </c>
      <c r="B71">
        <f t="shared" si="18"/>
        <v>5</v>
      </c>
      <c r="C71">
        <f t="shared" si="19"/>
        <v>0</v>
      </c>
      <c r="D71">
        <f t="shared" si="20"/>
        <v>3</v>
      </c>
      <c r="E71">
        <f t="shared" si="21"/>
        <v>187</v>
      </c>
      <c r="F71" s="1">
        <f t="shared" si="22"/>
        <v>2</v>
      </c>
      <c r="G71" t="str">
        <f t="shared" si="23"/>
        <v>C</v>
      </c>
      <c r="H71">
        <f t="shared" si="24"/>
        <v>4</v>
      </c>
      <c r="I71">
        <f t="shared" si="25"/>
        <v>5</v>
      </c>
      <c r="J71">
        <f t="shared" si="26"/>
        <v>7</v>
      </c>
    </row>
    <row r="72" spans="1:13">
      <c r="A72">
        <v>410</v>
      </c>
      <c r="B72">
        <f t="shared" si="18"/>
        <v>1</v>
      </c>
      <c r="C72">
        <f t="shared" si="19"/>
        <v>0</v>
      </c>
      <c r="D72">
        <f t="shared" si="20"/>
        <v>5</v>
      </c>
      <c r="E72">
        <f t="shared" si="21"/>
        <v>244</v>
      </c>
      <c r="F72" s="1">
        <f t="shared" si="22"/>
        <v>2</v>
      </c>
      <c r="G72" t="str">
        <f t="shared" si="23"/>
        <v>C</v>
      </c>
      <c r="H72">
        <f t="shared" si="24"/>
        <v>4</v>
      </c>
      <c r="I72">
        <f t="shared" si="25"/>
        <v>6</v>
      </c>
      <c r="J72">
        <f t="shared" si="26"/>
        <v>8</v>
      </c>
    </row>
    <row r="73" spans="1:13">
      <c r="A73">
        <v>411</v>
      </c>
      <c r="B73">
        <f t="shared" si="18"/>
        <v>8</v>
      </c>
      <c r="C73">
        <f t="shared" si="19"/>
        <v>3</v>
      </c>
      <c r="D73">
        <f t="shared" si="20"/>
        <v>3</v>
      </c>
      <c r="E73">
        <f t="shared" si="21"/>
        <v>245</v>
      </c>
      <c r="F73" s="1">
        <f t="shared" si="22"/>
        <v>2</v>
      </c>
      <c r="G73" t="str">
        <f t="shared" si="23"/>
        <v>C</v>
      </c>
      <c r="H73">
        <f t="shared" si="24"/>
        <v>4</v>
      </c>
      <c r="I73">
        <f t="shared" si="25"/>
        <v>7</v>
      </c>
      <c r="J73">
        <f t="shared" si="26"/>
        <v>2</v>
      </c>
    </row>
    <row r="74" spans="1:13">
      <c r="A74">
        <v>412</v>
      </c>
      <c r="B74">
        <f t="shared" si="18"/>
        <v>8</v>
      </c>
      <c r="C74">
        <f t="shared" si="19"/>
        <v>3</v>
      </c>
      <c r="D74">
        <f t="shared" si="20"/>
        <v>4</v>
      </c>
      <c r="E74">
        <f t="shared" si="21"/>
        <v>260</v>
      </c>
      <c r="F74" s="1">
        <f t="shared" si="22"/>
        <v>2</v>
      </c>
      <c r="G74" t="str">
        <f t="shared" si="23"/>
        <v>C</v>
      </c>
      <c r="H74">
        <f t="shared" si="24"/>
        <v>4</v>
      </c>
      <c r="I74">
        <f t="shared" si="25"/>
        <v>8</v>
      </c>
      <c r="J74">
        <f t="shared" si="26"/>
        <v>2</v>
      </c>
    </row>
    <row r="75" spans="1:13">
      <c r="A75">
        <v>413</v>
      </c>
      <c r="B75">
        <f t="shared" si="18"/>
        <v>8</v>
      </c>
      <c r="C75">
        <f t="shared" si="19"/>
        <v>3</v>
      </c>
      <c r="D75">
        <f t="shared" si="20"/>
        <v>5</v>
      </c>
      <c r="E75">
        <f t="shared" si="21"/>
        <v>261</v>
      </c>
      <c r="F75" s="1">
        <f t="shared" si="22"/>
        <v>2</v>
      </c>
      <c r="G75" t="str">
        <f t="shared" si="23"/>
        <v>C</v>
      </c>
      <c r="H75">
        <f t="shared" si="24"/>
        <v>4</v>
      </c>
      <c r="I75">
        <f t="shared" si="25"/>
        <v>9</v>
      </c>
      <c r="J75">
        <f t="shared" si="26"/>
        <v>2</v>
      </c>
    </row>
    <row r="76" spans="1:13">
      <c r="A76">
        <v>414</v>
      </c>
      <c r="B76">
        <f t="shared" si="18"/>
        <v>1</v>
      </c>
      <c r="C76">
        <f t="shared" si="19"/>
        <v>0</v>
      </c>
      <c r="D76">
        <f t="shared" si="20"/>
        <v>8</v>
      </c>
      <c r="E76">
        <f t="shared" si="21"/>
        <v>194</v>
      </c>
      <c r="F76" s="1">
        <f t="shared" si="22"/>
        <v>2</v>
      </c>
      <c r="G76" t="str">
        <f t="shared" si="23"/>
        <v>C</v>
      </c>
      <c r="H76">
        <f t="shared" si="24"/>
        <v>4</v>
      </c>
      <c r="I76">
        <f t="shared" si="25"/>
        <v>10</v>
      </c>
      <c r="J76">
        <f t="shared" si="26"/>
        <v>8</v>
      </c>
    </row>
    <row r="77" spans="1:13">
      <c r="A77">
        <v>415</v>
      </c>
      <c r="B77">
        <f t="shared" si="18"/>
        <v>1</v>
      </c>
      <c r="C77">
        <f t="shared" si="19"/>
        <v>0</v>
      </c>
      <c r="D77">
        <f t="shared" si="20"/>
        <v>7</v>
      </c>
      <c r="E77">
        <f t="shared" si="21"/>
        <v>195</v>
      </c>
      <c r="F77" s="1">
        <f t="shared" si="22"/>
        <v>2</v>
      </c>
      <c r="G77" t="str">
        <f t="shared" si="23"/>
        <v>C</v>
      </c>
      <c r="H77">
        <f t="shared" si="24"/>
        <v>4</v>
      </c>
      <c r="I77">
        <f t="shared" si="25"/>
        <v>11</v>
      </c>
      <c r="J77">
        <f t="shared" si="26"/>
        <v>8</v>
      </c>
      <c r="L77" s="33"/>
      <c r="M77" s="33"/>
    </row>
    <row r="78" spans="1:13">
      <c r="A78">
        <v>416</v>
      </c>
      <c r="B78">
        <f t="shared" si="18"/>
        <v>1</v>
      </c>
      <c r="C78">
        <f t="shared" si="19"/>
        <v>0</v>
      </c>
      <c r="D78">
        <f t="shared" si="20"/>
        <v>6</v>
      </c>
      <c r="E78">
        <f t="shared" si="21"/>
        <v>190</v>
      </c>
      <c r="F78" s="1">
        <f t="shared" si="22"/>
        <v>2</v>
      </c>
      <c r="G78" t="str">
        <f t="shared" si="23"/>
        <v>C</v>
      </c>
      <c r="H78">
        <f t="shared" si="24"/>
        <v>4</v>
      </c>
      <c r="I78">
        <f t="shared" si="25"/>
        <v>12</v>
      </c>
      <c r="J78">
        <f t="shared" si="26"/>
        <v>8</v>
      </c>
    </row>
    <row r="79" spans="1:13">
      <c r="A79">
        <v>417</v>
      </c>
      <c r="B79">
        <f t="shared" si="18"/>
        <v>8</v>
      </c>
      <c r="C79">
        <f t="shared" si="19"/>
        <v>2</v>
      </c>
      <c r="D79">
        <f t="shared" si="20"/>
        <v>5</v>
      </c>
      <c r="E79">
        <f t="shared" si="21"/>
        <v>191</v>
      </c>
      <c r="F79" s="1">
        <f t="shared" si="22"/>
        <v>2</v>
      </c>
      <c r="G79" t="str">
        <f t="shared" si="23"/>
        <v>C</v>
      </c>
      <c r="H79">
        <f t="shared" si="24"/>
        <v>4</v>
      </c>
      <c r="I79">
        <f t="shared" si="25"/>
        <v>13</v>
      </c>
      <c r="J79">
        <f t="shared" si="26"/>
        <v>2</v>
      </c>
      <c r="L79" s="33"/>
      <c r="M79" s="33"/>
    </row>
    <row r="80" spans="1:13">
      <c r="A80">
        <v>418</v>
      </c>
      <c r="B80">
        <f t="shared" si="18"/>
        <v>8</v>
      </c>
      <c r="C80">
        <f t="shared" si="19"/>
        <v>2</v>
      </c>
      <c r="D80">
        <f t="shared" si="20"/>
        <v>4</v>
      </c>
      <c r="E80">
        <f t="shared" si="21"/>
        <v>364</v>
      </c>
      <c r="F80" s="1">
        <f t="shared" si="22"/>
        <v>2</v>
      </c>
      <c r="G80" t="str">
        <f t="shared" si="23"/>
        <v>C</v>
      </c>
      <c r="H80">
        <f t="shared" si="24"/>
        <v>4</v>
      </c>
      <c r="I80">
        <f t="shared" si="25"/>
        <v>14</v>
      </c>
      <c r="J80">
        <f t="shared" si="26"/>
        <v>2</v>
      </c>
    </row>
    <row r="81" spans="1:13" s="33" customFormat="1">
      <c r="A81">
        <v>419</v>
      </c>
      <c r="B81">
        <f t="shared" si="18"/>
        <v>8</v>
      </c>
      <c r="C81">
        <f t="shared" si="19"/>
        <v>2</v>
      </c>
      <c r="D81">
        <f t="shared" si="20"/>
        <v>3</v>
      </c>
      <c r="E81">
        <f t="shared" si="21"/>
        <v>365</v>
      </c>
      <c r="F81" s="1">
        <f t="shared" si="22"/>
        <v>2</v>
      </c>
      <c r="G81" t="str">
        <f t="shared" si="23"/>
        <v>C</v>
      </c>
      <c r="H81">
        <f t="shared" si="24"/>
        <v>4</v>
      </c>
      <c r="I81">
        <f t="shared" si="25"/>
        <v>15</v>
      </c>
      <c r="J81">
        <f t="shared" si="26"/>
        <v>2</v>
      </c>
      <c r="K81" s="24" t="s">
        <v>679</v>
      </c>
      <c r="L81"/>
      <c r="M81"/>
    </row>
    <row r="82" spans="1:13">
      <c r="A82">
        <v>420</v>
      </c>
      <c r="B82">
        <f t="shared" si="18"/>
        <v>24</v>
      </c>
      <c r="C82">
        <f t="shared" si="19"/>
        <v>2</v>
      </c>
      <c r="D82">
        <f t="shared" si="20"/>
        <v>6</v>
      </c>
      <c r="E82">
        <f t="shared" si="21"/>
        <v>772</v>
      </c>
      <c r="F82" s="1">
        <f t="shared" si="22"/>
        <v>2</v>
      </c>
      <c r="G82" t="str">
        <f t="shared" si="23"/>
        <v>C</v>
      </c>
      <c r="H82">
        <f t="shared" si="24"/>
        <v>5</v>
      </c>
      <c r="I82">
        <f t="shared" si="25"/>
        <v>0</v>
      </c>
      <c r="J82">
        <f t="shared" si="26"/>
        <v>10</v>
      </c>
      <c r="K82" s="24" t="s">
        <v>679</v>
      </c>
    </row>
    <row r="83" spans="1:13">
      <c r="A83">
        <v>421</v>
      </c>
      <c r="B83">
        <f t="shared" si="18"/>
        <v>24</v>
      </c>
      <c r="C83">
        <f t="shared" si="19"/>
        <v>2</v>
      </c>
      <c r="D83">
        <f t="shared" si="20"/>
        <v>7</v>
      </c>
      <c r="E83">
        <f t="shared" si="21"/>
        <v>773</v>
      </c>
      <c r="F83" s="1">
        <f t="shared" si="22"/>
        <v>2</v>
      </c>
      <c r="G83" t="str">
        <f t="shared" si="23"/>
        <v>C</v>
      </c>
      <c r="H83">
        <f t="shared" si="24"/>
        <v>5</v>
      </c>
      <c r="I83">
        <f t="shared" si="25"/>
        <v>1</v>
      </c>
      <c r="J83">
        <f t="shared" si="26"/>
        <v>10</v>
      </c>
    </row>
    <row r="84" spans="1:13">
      <c r="A84">
        <v>422</v>
      </c>
      <c r="B84">
        <f t="shared" si="18"/>
        <v>11</v>
      </c>
      <c r="C84">
        <f t="shared" si="19"/>
        <v>3</v>
      </c>
      <c r="D84">
        <f t="shared" si="20"/>
        <v>2</v>
      </c>
      <c r="E84">
        <f t="shared" si="21"/>
        <v>296</v>
      </c>
      <c r="F84" s="1">
        <f t="shared" si="22"/>
        <v>2</v>
      </c>
      <c r="G84" t="str">
        <f t="shared" si="23"/>
        <v>C</v>
      </c>
      <c r="H84">
        <f t="shared" si="24"/>
        <v>5</v>
      </c>
      <c r="I84">
        <f t="shared" si="25"/>
        <v>2</v>
      </c>
      <c r="J84">
        <f t="shared" si="26"/>
        <v>4</v>
      </c>
    </row>
    <row r="85" spans="1:13">
      <c r="A85">
        <v>423</v>
      </c>
      <c r="B85">
        <f t="shared" si="18"/>
        <v>11</v>
      </c>
      <c r="C85">
        <f t="shared" si="19"/>
        <v>3</v>
      </c>
      <c r="D85">
        <f t="shared" si="20"/>
        <v>3</v>
      </c>
      <c r="E85">
        <f t="shared" si="21"/>
        <v>297</v>
      </c>
      <c r="F85" s="1">
        <f t="shared" si="22"/>
        <v>2</v>
      </c>
      <c r="G85" t="str">
        <f t="shared" si="23"/>
        <v>C</v>
      </c>
      <c r="H85">
        <f t="shared" si="24"/>
        <v>5</v>
      </c>
      <c r="I85">
        <f t="shared" si="25"/>
        <v>3</v>
      </c>
      <c r="J85">
        <f t="shared" si="26"/>
        <v>4</v>
      </c>
    </row>
    <row r="86" spans="1:13">
      <c r="A86">
        <v>424</v>
      </c>
      <c r="B86">
        <f t="shared" si="18"/>
        <v>24</v>
      </c>
      <c r="C86">
        <f t="shared" si="19"/>
        <v>3</v>
      </c>
      <c r="D86">
        <f t="shared" si="20"/>
        <v>0</v>
      </c>
      <c r="E86">
        <f t="shared" si="21"/>
        <v>360</v>
      </c>
      <c r="F86" s="1">
        <f t="shared" si="22"/>
        <v>2</v>
      </c>
      <c r="G86" t="str">
        <f t="shared" si="23"/>
        <v>C</v>
      </c>
      <c r="H86">
        <f t="shared" si="24"/>
        <v>5</v>
      </c>
      <c r="I86">
        <f t="shared" si="25"/>
        <v>4</v>
      </c>
      <c r="J86">
        <f t="shared" si="26"/>
        <v>10</v>
      </c>
    </row>
    <row r="87" spans="1:13">
      <c r="A87">
        <v>425</v>
      </c>
      <c r="B87">
        <f t="shared" si="18"/>
        <v>24</v>
      </c>
      <c r="C87">
        <f t="shared" si="19"/>
        <v>3</v>
      </c>
      <c r="D87">
        <f t="shared" si="20"/>
        <v>1</v>
      </c>
      <c r="E87">
        <f t="shared" si="21"/>
        <v>361</v>
      </c>
      <c r="F87" s="1">
        <f t="shared" si="22"/>
        <v>2</v>
      </c>
      <c r="G87" t="str">
        <f t="shared" si="23"/>
        <v>C</v>
      </c>
      <c r="H87">
        <f t="shared" si="24"/>
        <v>5</v>
      </c>
      <c r="I87">
        <f t="shared" si="25"/>
        <v>5</v>
      </c>
      <c r="J87">
        <f t="shared" si="26"/>
        <v>10</v>
      </c>
    </row>
    <row r="88" spans="1:13">
      <c r="A88">
        <v>426</v>
      </c>
      <c r="B88">
        <f t="shared" si="18"/>
        <v>24</v>
      </c>
      <c r="C88">
        <f t="shared" si="19"/>
        <v>3</v>
      </c>
      <c r="D88">
        <f t="shared" si="20"/>
        <v>2</v>
      </c>
      <c r="E88">
        <f t="shared" si="21"/>
        <v>376</v>
      </c>
      <c r="F88" s="1">
        <f t="shared" si="22"/>
        <v>2</v>
      </c>
      <c r="G88" t="str">
        <f t="shared" si="23"/>
        <v>C</v>
      </c>
      <c r="H88">
        <f t="shared" si="24"/>
        <v>5</v>
      </c>
      <c r="I88">
        <f t="shared" si="25"/>
        <v>6</v>
      </c>
      <c r="J88">
        <f t="shared" si="26"/>
        <v>10</v>
      </c>
    </row>
    <row r="89" spans="1:13">
      <c r="A89">
        <v>427</v>
      </c>
      <c r="B89">
        <f t="shared" si="18"/>
        <v>6</v>
      </c>
      <c r="C89">
        <f t="shared" si="19"/>
        <v>2</v>
      </c>
      <c r="D89">
        <f t="shared" si="20"/>
        <v>0</v>
      </c>
      <c r="E89">
        <f t="shared" si="21"/>
        <v>377</v>
      </c>
      <c r="F89" s="1">
        <f t="shared" si="22"/>
        <v>2</v>
      </c>
      <c r="G89" t="str">
        <f t="shared" si="23"/>
        <v>C</v>
      </c>
      <c r="H89">
        <f t="shared" si="24"/>
        <v>5</v>
      </c>
      <c r="I89">
        <f t="shared" si="25"/>
        <v>7</v>
      </c>
      <c r="J89">
        <f t="shared" si="26"/>
        <v>3</v>
      </c>
    </row>
    <row r="90" spans="1:13">
      <c r="A90">
        <v>428</v>
      </c>
      <c r="B90">
        <f t="shared" si="18"/>
        <v>6</v>
      </c>
      <c r="C90">
        <f t="shared" si="19"/>
        <v>2</v>
      </c>
      <c r="D90">
        <f t="shared" si="20"/>
        <v>1</v>
      </c>
      <c r="E90">
        <f t="shared" si="21"/>
        <v>358</v>
      </c>
      <c r="F90" s="1">
        <f t="shared" si="22"/>
        <v>2</v>
      </c>
      <c r="G90" t="str">
        <f t="shared" si="23"/>
        <v>C</v>
      </c>
      <c r="H90">
        <f t="shared" si="24"/>
        <v>5</v>
      </c>
      <c r="I90">
        <f t="shared" si="25"/>
        <v>8</v>
      </c>
      <c r="J90">
        <f t="shared" si="26"/>
        <v>3</v>
      </c>
    </row>
    <row r="91" spans="1:13">
      <c r="A91">
        <v>429</v>
      </c>
      <c r="B91">
        <f t="shared" si="18"/>
        <v>6</v>
      </c>
      <c r="C91">
        <f t="shared" si="19"/>
        <v>2</v>
      </c>
      <c r="D91">
        <f t="shared" si="20"/>
        <v>2</v>
      </c>
      <c r="E91">
        <f t="shared" si="21"/>
        <v>359</v>
      </c>
      <c r="F91" s="1">
        <f t="shared" si="22"/>
        <v>2</v>
      </c>
      <c r="G91" t="str">
        <f t="shared" si="23"/>
        <v>C</v>
      </c>
      <c r="H91">
        <f t="shared" si="24"/>
        <v>5</v>
      </c>
      <c r="I91">
        <f t="shared" si="25"/>
        <v>9</v>
      </c>
      <c r="J91">
        <f t="shared" si="26"/>
        <v>3</v>
      </c>
      <c r="L91" s="33"/>
      <c r="M91" s="33"/>
    </row>
    <row r="92" spans="1:13">
      <c r="A92">
        <v>430</v>
      </c>
      <c r="B92">
        <f t="shared" si="18"/>
        <v>24</v>
      </c>
      <c r="C92">
        <f t="shared" si="19"/>
        <v>3</v>
      </c>
      <c r="D92">
        <f t="shared" si="20"/>
        <v>6</v>
      </c>
      <c r="E92">
        <f t="shared" si="21"/>
        <v>336</v>
      </c>
      <c r="F92" s="1">
        <f t="shared" si="22"/>
        <v>2</v>
      </c>
      <c r="G92" t="str">
        <f t="shared" si="23"/>
        <v>C</v>
      </c>
      <c r="H92">
        <f t="shared" si="24"/>
        <v>5</v>
      </c>
      <c r="I92">
        <f t="shared" si="25"/>
        <v>10</v>
      </c>
      <c r="J92">
        <f t="shared" si="26"/>
        <v>10</v>
      </c>
    </row>
    <row r="93" spans="1:13">
      <c r="A93">
        <v>431</v>
      </c>
      <c r="B93">
        <f t="shared" si="18"/>
        <v>24</v>
      </c>
      <c r="C93">
        <f t="shared" si="19"/>
        <v>3</v>
      </c>
      <c r="D93">
        <f t="shared" si="20"/>
        <v>7</v>
      </c>
      <c r="E93">
        <f t="shared" si="21"/>
        <v>337</v>
      </c>
      <c r="F93" s="1">
        <f t="shared" si="22"/>
        <v>2</v>
      </c>
      <c r="G93" t="str">
        <f t="shared" si="23"/>
        <v>C</v>
      </c>
      <c r="H93">
        <f t="shared" si="24"/>
        <v>5</v>
      </c>
      <c r="I93">
        <f t="shared" si="25"/>
        <v>11</v>
      </c>
      <c r="J93">
        <f t="shared" si="26"/>
        <v>10</v>
      </c>
    </row>
    <row r="94" spans="1:13">
      <c r="A94">
        <v>432</v>
      </c>
      <c r="B94">
        <f t="shared" si="18"/>
        <v>24</v>
      </c>
      <c r="C94">
        <f t="shared" si="19"/>
        <v>3</v>
      </c>
      <c r="D94">
        <f t="shared" si="20"/>
        <v>8</v>
      </c>
      <c r="E94">
        <f t="shared" si="21"/>
        <v>350</v>
      </c>
      <c r="F94" s="1">
        <f t="shared" si="22"/>
        <v>2</v>
      </c>
      <c r="G94" t="str">
        <f t="shared" si="23"/>
        <v>C</v>
      </c>
      <c r="H94">
        <f t="shared" si="24"/>
        <v>5</v>
      </c>
      <c r="I94">
        <f t="shared" si="25"/>
        <v>12</v>
      </c>
      <c r="J94">
        <f t="shared" si="26"/>
        <v>10</v>
      </c>
    </row>
    <row r="95" spans="1:13">
      <c r="A95">
        <v>433</v>
      </c>
      <c r="B95">
        <f t="shared" si="18"/>
        <v>6</v>
      </c>
      <c r="C95">
        <f t="shared" si="19"/>
        <v>1</v>
      </c>
      <c r="D95">
        <f t="shared" si="20"/>
        <v>3</v>
      </c>
      <c r="E95">
        <f t="shared" si="21"/>
        <v>351</v>
      </c>
      <c r="F95" s="1">
        <f t="shared" si="22"/>
        <v>2</v>
      </c>
      <c r="G95" t="str">
        <f t="shared" si="23"/>
        <v>C</v>
      </c>
      <c r="H95">
        <f t="shared" si="24"/>
        <v>5</v>
      </c>
      <c r="I95">
        <f t="shared" si="25"/>
        <v>13</v>
      </c>
      <c r="J95">
        <f t="shared" si="26"/>
        <v>3</v>
      </c>
    </row>
    <row r="96" spans="1:13">
      <c r="A96">
        <v>434</v>
      </c>
      <c r="B96">
        <f t="shared" si="18"/>
        <v>6</v>
      </c>
      <c r="C96">
        <f t="shared" si="19"/>
        <v>1</v>
      </c>
      <c r="D96">
        <f t="shared" si="20"/>
        <v>4</v>
      </c>
      <c r="E96">
        <f t="shared" si="21"/>
        <v>158</v>
      </c>
      <c r="F96" s="1">
        <f t="shared" si="22"/>
        <v>2</v>
      </c>
      <c r="G96" t="str">
        <f t="shared" si="23"/>
        <v>C</v>
      </c>
      <c r="H96">
        <f t="shared" si="24"/>
        <v>5</v>
      </c>
      <c r="I96">
        <f t="shared" si="25"/>
        <v>14</v>
      </c>
      <c r="J96">
        <f t="shared" si="26"/>
        <v>3</v>
      </c>
    </row>
    <row r="97" spans="1:13">
      <c r="A97">
        <v>435</v>
      </c>
      <c r="B97">
        <f t="shared" si="18"/>
        <v>6</v>
      </c>
      <c r="C97">
        <f t="shared" si="19"/>
        <v>1</v>
      </c>
      <c r="D97">
        <f t="shared" si="20"/>
        <v>5</v>
      </c>
      <c r="E97">
        <f t="shared" si="21"/>
        <v>159</v>
      </c>
      <c r="F97" s="1">
        <f t="shared" si="22"/>
        <v>2</v>
      </c>
      <c r="G97" t="str">
        <f t="shared" si="23"/>
        <v>C</v>
      </c>
      <c r="H97">
        <f t="shared" si="24"/>
        <v>5</v>
      </c>
      <c r="I97">
        <f t="shared" si="25"/>
        <v>15</v>
      </c>
      <c r="J97">
        <f t="shared" si="26"/>
        <v>3</v>
      </c>
    </row>
    <row r="98" spans="1:13">
      <c r="A98">
        <v>436</v>
      </c>
      <c r="B98">
        <f t="shared" ref="B98:B129" si="27">VLOOKUP($A98,DbData,3)</f>
        <v>24</v>
      </c>
      <c r="C98">
        <f t="shared" ref="C98:C129" si="28">QUOTIENT(VLOOKUP($A98,DbData,4),12)</f>
        <v>2</v>
      </c>
      <c r="D98">
        <f t="shared" ref="D98:D129" si="29">MOD(VLOOKUP($A98,DbData,4),12)</f>
        <v>1</v>
      </c>
      <c r="E98">
        <f t="shared" ref="E98:E129" si="30">VLOOKUP($A98,DbData,2)</f>
        <v>384</v>
      </c>
      <c r="F98" s="1">
        <f t="shared" ref="F98:F129" si="31">IF($A98&lt;196,1,2)</f>
        <v>2</v>
      </c>
      <c r="G98" t="str">
        <f t="shared" ref="G98:G129" si="32">VLOOKUP($A98,PanelId,2)</f>
        <v>C</v>
      </c>
      <c r="H98">
        <f t="shared" ref="H98:H129" si="33">QUOTIENT(($A98-VLOOKUP($A98,PanelId,1)),VLOOKUP($A98,PanelId,4))</f>
        <v>6</v>
      </c>
      <c r="I98">
        <f t="shared" ref="I98:I129" si="34">MOD($A98-VLOOKUP($A98,PanelId,1),VLOOKUP($A98,PanelId,4))</f>
        <v>0</v>
      </c>
      <c r="J98">
        <f t="shared" ref="J98:J129" si="35">VLOOKUP($B98,L1ID,2)</f>
        <v>10</v>
      </c>
    </row>
    <row r="99" spans="1:13">
      <c r="A99">
        <v>437</v>
      </c>
      <c r="B99">
        <f t="shared" si="27"/>
        <v>24</v>
      </c>
      <c r="C99">
        <f t="shared" si="28"/>
        <v>2</v>
      </c>
      <c r="D99">
        <f t="shared" si="29"/>
        <v>2</v>
      </c>
      <c r="E99">
        <f t="shared" si="30"/>
        <v>385</v>
      </c>
      <c r="F99" s="1">
        <f t="shared" si="31"/>
        <v>2</v>
      </c>
      <c r="G99" t="str">
        <f t="shared" si="32"/>
        <v>C</v>
      </c>
      <c r="H99">
        <f t="shared" si="33"/>
        <v>6</v>
      </c>
      <c r="I99">
        <f t="shared" si="34"/>
        <v>1</v>
      </c>
      <c r="J99">
        <f t="shared" si="35"/>
        <v>10</v>
      </c>
    </row>
    <row r="100" spans="1:13">
      <c r="A100">
        <v>438</v>
      </c>
      <c r="B100">
        <f t="shared" si="27"/>
        <v>11</v>
      </c>
      <c r="C100">
        <f t="shared" si="28"/>
        <v>3</v>
      </c>
      <c r="D100">
        <f t="shared" si="29"/>
        <v>6</v>
      </c>
      <c r="E100">
        <f t="shared" si="30"/>
        <v>722</v>
      </c>
      <c r="F100" s="1">
        <f t="shared" si="31"/>
        <v>2</v>
      </c>
      <c r="G100" t="str">
        <f t="shared" si="32"/>
        <v>C</v>
      </c>
      <c r="H100">
        <f t="shared" si="33"/>
        <v>6</v>
      </c>
      <c r="I100">
        <f t="shared" si="34"/>
        <v>2</v>
      </c>
      <c r="J100">
        <f t="shared" si="35"/>
        <v>4</v>
      </c>
    </row>
    <row r="101" spans="1:13">
      <c r="A101">
        <v>439</v>
      </c>
      <c r="B101">
        <f t="shared" si="27"/>
        <v>11</v>
      </c>
      <c r="C101">
        <f t="shared" si="28"/>
        <v>3</v>
      </c>
      <c r="D101">
        <f t="shared" si="29"/>
        <v>7</v>
      </c>
      <c r="E101">
        <f t="shared" si="30"/>
        <v>723</v>
      </c>
      <c r="F101" s="1">
        <f t="shared" si="31"/>
        <v>2</v>
      </c>
      <c r="G101" t="str">
        <f t="shared" si="32"/>
        <v>C</v>
      </c>
      <c r="H101">
        <f t="shared" si="33"/>
        <v>6</v>
      </c>
      <c r="I101">
        <f t="shared" si="34"/>
        <v>3</v>
      </c>
      <c r="J101">
        <f t="shared" si="35"/>
        <v>4</v>
      </c>
    </row>
    <row r="102" spans="1:13" s="33" customFormat="1">
      <c r="A102" s="33">
        <v>440</v>
      </c>
      <c r="B102">
        <f t="shared" si="27"/>
        <v>7</v>
      </c>
      <c r="C102">
        <f t="shared" si="28"/>
        <v>0</v>
      </c>
      <c r="D102">
        <f t="shared" si="29"/>
        <v>3</v>
      </c>
      <c r="E102">
        <f t="shared" si="30"/>
        <v>64</v>
      </c>
      <c r="F102" s="1">
        <f t="shared" si="31"/>
        <v>2</v>
      </c>
      <c r="G102" t="str">
        <f t="shared" si="32"/>
        <v>C</v>
      </c>
      <c r="H102">
        <f t="shared" si="33"/>
        <v>6</v>
      </c>
      <c r="I102">
        <f t="shared" si="34"/>
        <v>4</v>
      </c>
      <c r="J102">
        <f t="shared" si="35"/>
        <v>11</v>
      </c>
      <c r="L102"/>
      <c r="M102"/>
    </row>
    <row r="103" spans="1:13">
      <c r="A103">
        <v>441</v>
      </c>
      <c r="B103">
        <f t="shared" si="27"/>
        <v>7</v>
      </c>
      <c r="C103">
        <f t="shared" si="28"/>
        <v>0</v>
      </c>
      <c r="D103">
        <f t="shared" si="29"/>
        <v>4</v>
      </c>
      <c r="E103">
        <f t="shared" si="30"/>
        <v>65</v>
      </c>
      <c r="F103" s="1">
        <f t="shared" si="31"/>
        <v>2</v>
      </c>
      <c r="G103" t="str">
        <f t="shared" si="32"/>
        <v>C</v>
      </c>
      <c r="H103">
        <f t="shared" si="33"/>
        <v>6</v>
      </c>
      <c r="I103">
        <f t="shared" si="34"/>
        <v>5</v>
      </c>
      <c r="J103">
        <f t="shared" si="35"/>
        <v>11</v>
      </c>
    </row>
    <row r="104" spans="1:13">
      <c r="A104">
        <v>442</v>
      </c>
      <c r="B104">
        <f t="shared" si="27"/>
        <v>7</v>
      </c>
      <c r="C104">
        <f t="shared" si="28"/>
        <v>0</v>
      </c>
      <c r="D104">
        <f t="shared" si="29"/>
        <v>5</v>
      </c>
      <c r="E104">
        <f t="shared" si="30"/>
        <v>326</v>
      </c>
      <c r="F104" s="1">
        <f t="shared" si="31"/>
        <v>2</v>
      </c>
      <c r="G104" t="str">
        <f t="shared" si="32"/>
        <v>C</v>
      </c>
      <c r="H104">
        <f t="shared" si="33"/>
        <v>6</v>
      </c>
      <c r="I104">
        <f t="shared" si="34"/>
        <v>6</v>
      </c>
      <c r="J104">
        <f t="shared" si="35"/>
        <v>11</v>
      </c>
    </row>
    <row r="105" spans="1:13">
      <c r="A105">
        <v>443</v>
      </c>
      <c r="B105">
        <f t="shared" si="27"/>
        <v>6</v>
      </c>
      <c r="C105">
        <f t="shared" si="28"/>
        <v>3</v>
      </c>
      <c r="D105">
        <f t="shared" si="29"/>
        <v>3</v>
      </c>
      <c r="E105">
        <f t="shared" si="30"/>
        <v>327</v>
      </c>
      <c r="F105" s="1">
        <f t="shared" si="31"/>
        <v>2</v>
      </c>
      <c r="G105" t="str">
        <f t="shared" si="32"/>
        <v>C</v>
      </c>
      <c r="H105">
        <f t="shared" si="33"/>
        <v>6</v>
      </c>
      <c r="I105">
        <f t="shared" si="34"/>
        <v>7</v>
      </c>
      <c r="J105">
        <f t="shared" si="35"/>
        <v>3</v>
      </c>
    </row>
    <row r="106" spans="1:13">
      <c r="A106">
        <v>444</v>
      </c>
      <c r="B106">
        <f t="shared" si="27"/>
        <v>6</v>
      </c>
      <c r="C106">
        <f t="shared" si="28"/>
        <v>3</v>
      </c>
      <c r="D106">
        <f t="shared" si="29"/>
        <v>4</v>
      </c>
      <c r="E106">
        <f t="shared" si="30"/>
        <v>356</v>
      </c>
      <c r="F106" s="1">
        <f t="shared" si="31"/>
        <v>2</v>
      </c>
      <c r="G106" t="str">
        <f t="shared" si="32"/>
        <v>C</v>
      </c>
      <c r="H106">
        <f t="shared" si="33"/>
        <v>6</v>
      </c>
      <c r="I106">
        <f t="shared" si="34"/>
        <v>8</v>
      </c>
      <c r="J106">
        <f t="shared" si="35"/>
        <v>3</v>
      </c>
    </row>
    <row r="107" spans="1:13">
      <c r="A107">
        <v>445</v>
      </c>
      <c r="B107">
        <f t="shared" si="27"/>
        <v>6</v>
      </c>
      <c r="C107">
        <f t="shared" si="28"/>
        <v>3</v>
      </c>
      <c r="D107">
        <f t="shared" si="29"/>
        <v>5</v>
      </c>
      <c r="E107">
        <f t="shared" si="30"/>
        <v>357</v>
      </c>
      <c r="F107" s="1">
        <f t="shared" si="31"/>
        <v>2</v>
      </c>
      <c r="G107" t="str">
        <f t="shared" si="32"/>
        <v>C</v>
      </c>
      <c r="H107">
        <f t="shared" si="33"/>
        <v>6</v>
      </c>
      <c r="I107">
        <f t="shared" si="34"/>
        <v>9</v>
      </c>
      <c r="J107">
        <f t="shared" si="35"/>
        <v>3</v>
      </c>
    </row>
    <row r="108" spans="1:13">
      <c r="A108">
        <v>446</v>
      </c>
      <c r="B108">
        <f t="shared" si="27"/>
        <v>7</v>
      </c>
      <c r="C108">
        <f t="shared" si="28"/>
        <v>0</v>
      </c>
      <c r="D108">
        <f t="shared" si="29"/>
        <v>8</v>
      </c>
      <c r="E108">
        <f t="shared" si="30"/>
        <v>94</v>
      </c>
      <c r="F108" s="1">
        <f t="shared" si="31"/>
        <v>2</v>
      </c>
      <c r="G108" t="str">
        <f t="shared" si="32"/>
        <v>C</v>
      </c>
      <c r="H108">
        <f t="shared" si="33"/>
        <v>6</v>
      </c>
      <c r="I108">
        <f t="shared" si="34"/>
        <v>10</v>
      </c>
      <c r="J108">
        <f t="shared" si="35"/>
        <v>11</v>
      </c>
    </row>
    <row r="109" spans="1:13">
      <c r="A109">
        <v>447</v>
      </c>
      <c r="B109">
        <f t="shared" si="27"/>
        <v>7</v>
      </c>
      <c r="C109">
        <f t="shared" si="28"/>
        <v>0</v>
      </c>
      <c r="D109">
        <f t="shared" si="29"/>
        <v>7</v>
      </c>
      <c r="E109">
        <f t="shared" si="30"/>
        <v>95</v>
      </c>
      <c r="F109" s="1">
        <f t="shared" si="31"/>
        <v>2</v>
      </c>
      <c r="G109" t="str">
        <f t="shared" si="32"/>
        <v>C</v>
      </c>
      <c r="H109">
        <f t="shared" si="33"/>
        <v>6</v>
      </c>
      <c r="I109">
        <f t="shared" si="34"/>
        <v>11</v>
      </c>
      <c r="J109">
        <f t="shared" si="35"/>
        <v>11</v>
      </c>
    </row>
    <row r="110" spans="1:13">
      <c r="A110">
        <v>448</v>
      </c>
      <c r="B110">
        <f t="shared" si="27"/>
        <v>7</v>
      </c>
      <c r="C110">
        <f t="shared" si="28"/>
        <v>0</v>
      </c>
      <c r="D110">
        <f t="shared" si="29"/>
        <v>6</v>
      </c>
      <c r="E110">
        <f t="shared" si="30"/>
        <v>330</v>
      </c>
      <c r="F110" s="1">
        <f t="shared" si="31"/>
        <v>2</v>
      </c>
      <c r="G110" t="str">
        <f t="shared" si="32"/>
        <v>C</v>
      </c>
      <c r="H110">
        <f t="shared" si="33"/>
        <v>6</v>
      </c>
      <c r="I110">
        <f t="shared" si="34"/>
        <v>12</v>
      </c>
      <c r="J110">
        <f t="shared" si="35"/>
        <v>11</v>
      </c>
    </row>
    <row r="111" spans="1:13">
      <c r="A111">
        <v>449</v>
      </c>
      <c r="B111">
        <f t="shared" si="27"/>
        <v>6</v>
      </c>
      <c r="C111">
        <f t="shared" si="28"/>
        <v>2</v>
      </c>
      <c r="D111">
        <f t="shared" si="29"/>
        <v>5</v>
      </c>
      <c r="E111">
        <f t="shared" si="30"/>
        <v>331</v>
      </c>
      <c r="F111" s="1">
        <f t="shared" si="31"/>
        <v>2</v>
      </c>
      <c r="G111" t="str">
        <f t="shared" si="32"/>
        <v>C</v>
      </c>
      <c r="H111">
        <f t="shared" si="33"/>
        <v>6</v>
      </c>
      <c r="I111">
        <f t="shared" si="34"/>
        <v>13</v>
      </c>
      <c r="J111">
        <f t="shared" si="35"/>
        <v>3</v>
      </c>
    </row>
    <row r="112" spans="1:13" s="33" customFormat="1">
      <c r="A112" s="33">
        <v>450</v>
      </c>
      <c r="B112">
        <f t="shared" si="27"/>
        <v>6</v>
      </c>
      <c r="C112">
        <f t="shared" si="28"/>
        <v>2</v>
      </c>
      <c r="D112">
        <f t="shared" si="29"/>
        <v>4</v>
      </c>
      <c r="E112">
        <f t="shared" si="30"/>
        <v>68</v>
      </c>
      <c r="F112" s="1">
        <f t="shared" si="31"/>
        <v>2</v>
      </c>
      <c r="G112" t="str">
        <f t="shared" si="32"/>
        <v>C</v>
      </c>
      <c r="H112">
        <f t="shared" si="33"/>
        <v>6</v>
      </c>
      <c r="I112">
        <f t="shared" si="34"/>
        <v>14</v>
      </c>
      <c r="J112">
        <f t="shared" si="35"/>
        <v>3</v>
      </c>
      <c r="L112"/>
      <c r="M112"/>
    </row>
    <row r="113" spans="1:13" s="33" customFormat="1">
      <c r="A113">
        <v>451</v>
      </c>
      <c r="B113">
        <f t="shared" si="27"/>
        <v>6</v>
      </c>
      <c r="C113">
        <f t="shared" si="28"/>
        <v>2</v>
      </c>
      <c r="D113">
        <f t="shared" si="29"/>
        <v>3</v>
      </c>
      <c r="E113">
        <f t="shared" si="30"/>
        <v>69</v>
      </c>
      <c r="F113" s="1">
        <f t="shared" si="31"/>
        <v>2</v>
      </c>
      <c r="G113" t="str">
        <f t="shared" si="32"/>
        <v>C</v>
      </c>
      <c r="H113">
        <f t="shared" si="33"/>
        <v>6</v>
      </c>
      <c r="I113">
        <f t="shared" si="34"/>
        <v>15</v>
      </c>
      <c r="J113">
        <f t="shared" si="35"/>
        <v>3</v>
      </c>
      <c r="K113" s="24" t="s">
        <v>679</v>
      </c>
    </row>
    <row r="114" spans="1:13" s="33" customFormat="1">
      <c r="A114">
        <v>452</v>
      </c>
      <c r="B114">
        <f t="shared" si="27"/>
        <v>24</v>
      </c>
      <c r="C114">
        <f t="shared" si="28"/>
        <v>1</v>
      </c>
      <c r="D114">
        <f t="shared" si="29"/>
        <v>0</v>
      </c>
      <c r="E114">
        <f t="shared" si="30"/>
        <v>262</v>
      </c>
      <c r="F114" s="1">
        <f t="shared" si="31"/>
        <v>2</v>
      </c>
      <c r="G114" t="str">
        <f t="shared" si="32"/>
        <v>C</v>
      </c>
      <c r="H114">
        <f t="shared" si="33"/>
        <v>7</v>
      </c>
      <c r="I114">
        <f t="shared" si="34"/>
        <v>0</v>
      </c>
      <c r="J114">
        <f t="shared" si="35"/>
        <v>10</v>
      </c>
      <c r="K114" s="24" t="s">
        <v>679</v>
      </c>
      <c r="L114"/>
      <c r="M114"/>
    </row>
    <row r="115" spans="1:13">
      <c r="A115">
        <v>453</v>
      </c>
      <c r="B115">
        <f t="shared" si="27"/>
        <v>24</v>
      </c>
      <c r="C115">
        <f t="shared" si="28"/>
        <v>1</v>
      </c>
      <c r="D115">
        <f t="shared" si="29"/>
        <v>3</v>
      </c>
      <c r="E115">
        <f t="shared" si="30"/>
        <v>263</v>
      </c>
      <c r="F115" s="1">
        <f t="shared" si="31"/>
        <v>2</v>
      </c>
      <c r="G115" t="str">
        <f t="shared" si="32"/>
        <v>C</v>
      </c>
      <c r="H115">
        <f t="shared" si="33"/>
        <v>7</v>
      </c>
      <c r="I115">
        <f t="shared" si="34"/>
        <v>1</v>
      </c>
      <c r="J115">
        <f t="shared" si="35"/>
        <v>10</v>
      </c>
      <c r="L115" s="33"/>
      <c r="M115" s="33"/>
    </row>
    <row r="116" spans="1:13">
      <c r="A116">
        <v>454</v>
      </c>
      <c r="B116">
        <f t="shared" si="27"/>
        <v>11</v>
      </c>
      <c r="C116">
        <f t="shared" si="28"/>
        <v>2</v>
      </c>
      <c r="D116">
        <f t="shared" si="29"/>
        <v>4</v>
      </c>
      <c r="E116">
        <f t="shared" si="30"/>
        <v>174</v>
      </c>
      <c r="F116" s="1">
        <f t="shared" si="31"/>
        <v>2</v>
      </c>
      <c r="G116" t="str">
        <f t="shared" si="32"/>
        <v>C</v>
      </c>
      <c r="H116">
        <f t="shared" si="33"/>
        <v>7</v>
      </c>
      <c r="I116">
        <f t="shared" si="34"/>
        <v>2</v>
      </c>
      <c r="J116">
        <f t="shared" si="35"/>
        <v>4</v>
      </c>
    </row>
    <row r="117" spans="1:13">
      <c r="A117">
        <v>455</v>
      </c>
      <c r="B117">
        <f t="shared" si="27"/>
        <v>11</v>
      </c>
      <c r="C117">
        <f t="shared" si="28"/>
        <v>2</v>
      </c>
      <c r="D117">
        <f t="shared" si="29"/>
        <v>3</v>
      </c>
      <c r="E117">
        <f t="shared" si="30"/>
        <v>175</v>
      </c>
      <c r="F117" s="1">
        <f t="shared" si="31"/>
        <v>2</v>
      </c>
      <c r="G117" t="str">
        <f t="shared" si="32"/>
        <v>C</v>
      </c>
      <c r="H117">
        <f t="shared" si="33"/>
        <v>7</v>
      </c>
      <c r="I117">
        <f t="shared" si="34"/>
        <v>3</v>
      </c>
      <c r="J117">
        <f t="shared" si="35"/>
        <v>4</v>
      </c>
    </row>
    <row r="118" spans="1:13">
      <c r="A118">
        <v>456</v>
      </c>
      <c r="B118">
        <f t="shared" si="27"/>
        <v>11</v>
      </c>
      <c r="C118">
        <f t="shared" si="28"/>
        <v>2</v>
      </c>
      <c r="D118">
        <f t="shared" si="29"/>
        <v>6</v>
      </c>
      <c r="E118">
        <f t="shared" si="30"/>
        <v>118</v>
      </c>
      <c r="F118" s="1">
        <f t="shared" si="31"/>
        <v>2</v>
      </c>
      <c r="G118" t="str">
        <f t="shared" si="32"/>
        <v>C</v>
      </c>
      <c r="H118">
        <f t="shared" si="33"/>
        <v>7</v>
      </c>
      <c r="I118">
        <f t="shared" si="34"/>
        <v>4</v>
      </c>
      <c r="J118">
        <f t="shared" si="35"/>
        <v>4</v>
      </c>
    </row>
    <row r="119" spans="1:13">
      <c r="A119">
        <v>457</v>
      </c>
      <c r="B119">
        <f t="shared" si="27"/>
        <v>11</v>
      </c>
      <c r="C119">
        <f t="shared" si="28"/>
        <v>2</v>
      </c>
      <c r="D119">
        <f t="shared" si="29"/>
        <v>7</v>
      </c>
      <c r="E119">
        <f t="shared" si="30"/>
        <v>119</v>
      </c>
      <c r="F119" s="1">
        <f t="shared" si="31"/>
        <v>2</v>
      </c>
      <c r="G119" t="str">
        <f t="shared" si="32"/>
        <v>C</v>
      </c>
      <c r="H119">
        <f t="shared" si="33"/>
        <v>7</v>
      </c>
      <c r="I119">
        <f t="shared" si="34"/>
        <v>5</v>
      </c>
      <c r="J119">
        <f t="shared" si="35"/>
        <v>4</v>
      </c>
    </row>
    <row r="120" spans="1:13">
      <c r="A120">
        <v>458</v>
      </c>
      <c r="B120">
        <f t="shared" si="27"/>
        <v>11</v>
      </c>
      <c r="C120">
        <f t="shared" si="28"/>
        <v>2</v>
      </c>
      <c r="D120">
        <f t="shared" si="29"/>
        <v>8</v>
      </c>
      <c r="E120">
        <f t="shared" si="30"/>
        <v>46</v>
      </c>
      <c r="F120" s="1">
        <f t="shared" si="31"/>
        <v>2</v>
      </c>
      <c r="G120" t="str">
        <f t="shared" si="32"/>
        <v>C</v>
      </c>
      <c r="H120">
        <f t="shared" si="33"/>
        <v>7</v>
      </c>
      <c r="I120">
        <f t="shared" si="34"/>
        <v>6</v>
      </c>
      <c r="J120">
        <f t="shared" si="35"/>
        <v>4</v>
      </c>
    </row>
    <row r="121" spans="1:13">
      <c r="A121">
        <v>459</v>
      </c>
      <c r="B121">
        <f t="shared" si="27"/>
        <v>11</v>
      </c>
      <c r="C121">
        <f t="shared" si="28"/>
        <v>1</v>
      </c>
      <c r="D121">
        <f t="shared" si="29"/>
        <v>6</v>
      </c>
      <c r="E121">
        <f t="shared" si="30"/>
        <v>47</v>
      </c>
      <c r="F121" s="1">
        <f t="shared" si="31"/>
        <v>2</v>
      </c>
      <c r="G121" t="str">
        <f t="shared" si="32"/>
        <v>C</v>
      </c>
      <c r="H121">
        <f t="shared" si="33"/>
        <v>7</v>
      </c>
      <c r="I121">
        <f t="shared" si="34"/>
        <v>7</v>
      </c>
      <c r="J121">
        <f t="shared" si="35"/>
        <v>4</v>
      </c>
    </row>
    <row r="122" spans="1:13">
      <c r="A122">
        <v>460</v>
      </c>
      <c r="B122">
        <f t="shared" si="27"/>
        <v>11</v>
      </c>
      <c r="C122">
        <f t="shared" si="28"/>
        <v>1</v>
      </c>
      <c r="D122">
        <f t="shared" si="29"/>
        <v>7</v>
      </c>
      <c r="E122">
        <f t="shared" si="30"/>
        <v>134</v>
      </c>
      <c r="F122" s="1">
        <f t="shared" si="31"/>
        <v>2</v>
      </c>
      <c r="G122" t="str">
        <f t="shared" si="32"/>
        <v>C</v>
      </c>
      <c r="H122">
        <f t="shared" si="33"/>
        <v>7</v>
      </c>
      <c r="I122">
        <f t="shared" si="34"/>
        <v>8</v>
      </c>
      <c r="J122">
        <f t="shared" si="35"/>
        <v>4</v>
      </c>
    </row>
    <row r="123" spans="1:13">
      <c r="A123">
        <v>461</v>
      </c>
      <c r="B123">
        <f t="shared" si="27"/>
        <v>11</v>
      </c>
      <c r="C123">
        <f t="shared" si="28"/>
        <v>1</v>
      </c>
      <c r="D123">
        <f t="shared" si="29"/>
        <v>8</v>
      </c>
      <c r="E123">
        <f t="shared" si="30"/>
        <v>135</v>
      </c>
      <c r="F123" s="1">
        <f t="shared" si="31"/>
        <v>2</v>
      </c>
      <c r="G123" t="str">
        <f t="shared" si="32"/>
        <v>C</v>
      </c>
      <c r="H123">
        <f t="shared" si="33"/>
        <v>7</v>
      </c>
      <c r="I123">
        <f t="shared" si="34"/>
        <v>9</v>
      </c>
      <c r="J123">
        <f t="shared" si="35"/>
        <v>4</v>
      </c>
    </row>
    <row r="124" spans="1:13">
      <c r="A124">
        <v>462</v>
      </c>
      <c r="B124">
        <f t="shared" si="27"/>
        <v>11</v>
      </c>
      <c r="C124">
        <f t="shared" si="28"/>
        <v>1</v>
      </c>
      <c r="D124">
        <f t="shared" si="29"/>
        <v>2</v>
      </c>
      <c r="E124">
        <f t="shared" si="30"/>
        <v>16</v>
      </c>
      <c r="F124" s="1">
        <f t="shared" si="31"/>
        <v>2</v>
      </c>
      <c r="G124" t="str">
        <f t="shared" si="32"/>
        <v>C</v>
      </c>
      <c r="H124">
        <f t="shared" si="33"/>
        <v>7</v>
      </c>
      <c r="I124">
        <f t="shared" si="34"/>
        <v>10</v>
      </c>
      <c r="J124">
        <f t="shared" si="35"/>
        <v>4</v>
      </c>
    </row>
    <row r="125" spans="1:13">
      <c r="A125">
        <v>463</v>
      </c>
      <c r="B125">
        <f t="shared" si="27"/>
        <v>11</v>
      </c>
      <c r="C125">
        <f t="shared" si="28"/>
        <v>1</v>
      </c>
      <c r="D125">
        <f t="shared" si="29"/>
        <v>1</v>
      </c>
      <c r="E125">
        <f t="shared" si="30"/>
        <v>17</v>
      </c>
      <c r="F125" s="1">
        <f t="shared" si="31"/>
        <v>2</v>
      </c>
      <c r="G125" t="str">
        <f t="shared" si="32"/>
        <v>C</v>
      </c>
      <c r="H125">
        <f t="shared" si="33"/>
        <v>7</v>
      </c>
      <c r="I125">
        <f t="shared" si="34"/>
        <v>11</v>
      </c>
      <c r="J125">
        <f t="shared" si="35"/>
        <v>4</v>
      </c>
    </row>
    <row r="126" spans="1:13">
      <c r="A126">
        <v>464</v>
      </c>
      <c r="B126">
        <f t="shared" si="27"/>
        <v>11</v>
      </c>
      <c r="C126">
        <f t="shared" si="28"/>
        <v>1</v>
      </c>
      <c r="D126">
        <f t="shared" si="29"/>
        <v>0</v>
      </c>
      <c r="E126">
        <f t="shared" si="30"/>
        <v>90</v>
      </c>
      <c r="F126" s="1">
        <f t="shared" si="31"/>
        <v>2</v>
      </c>
      <c r="G126" t="str">
        <f t="shared" si="32"/>
        <v>C</v>
      </c>
      <c r="H126">
        <f t="shared" si="33"/>
        <v>7</v>
      </c>
      <c r="I126">
        <f t="shared" si="34"/>
        <v>12</v>
      </c>
      <c r="J126">
        <f t="shared" si="35"/>
        <v>4</v>
      </c>
    </row>
    <row r="127" spans="1:13">
      <c r="A127">
        <v>465</v>
      </c>
      <c r="B127">
        <f t="shared" si="27"/>
        <v>11</v>
      </c>
      <c r="C127">
        <f t="shared" si="28"/>
        <v>0</v>
      </c>
      <c r="D127">
        <f t="shared" si="29"/>
        <v>0</v>
      </c>
      <c r="E127">
        <f t="shared" si="30"/>
        <v>91</v>
      </c>
      <c r="F127" s="1">
        <f t="shared" si="31"/>
        <v>2</v>
      </c>
      <c r="G127" t="str">
        <f t="shared" si="32"/>
        <v>C</v>
      </c>
      <c r="H127">
        <f t="shared" si="33"/>
        <v>7</v>
      </c>
      <c r="I127">
        <f t="shared" si="34"/>
        <v>13</v>
      </c>
      <c r="J127">
        <f t="shared" si="35"/>
        <v>4</v>
      </c>
    </row>
    <row r="128" spans="1:13">
      <c r="A128">
        <v>466</v>
      </c>
      <c r="B128">
        <f t="shared" si="27"/>
        <v>11</v>
      </c>
      <c r="C128">
        <f t="shared" si="28"/>
        <v>0</v>
      </c>
      <c r="D128">
        <f t="shared" si="29"/>
        <v>1</v>
      </c>
      <c r="E128">
        <f t="shared" si="30"/>
        <v>218</v>
      </c>
      <c r="F128" s="1">
        <f t="shared" si="31"/>
        <v>2</v>
      </c>
      <c r="G128" t="str">
        <f t="shared" si="32"/>
        <v>C</v>
      </c>
      <c r="H128">
        <f t="shared" si="33"/>
        <v>7</v>
      </c>
      <c r="I128">
        <f t="shared" si="34"/>
        <v>14</v>
      </c>
      <c r="J128">
        <f t="shared" si="35"/>
        <v>4</v>
      </c>
    </row>
    <row r="129" spans="1:13" s="33" customFormat="1">
      <c r="A129">
        <v>467</v>
      </c>
      <c r="B129">
        <f t="shared" si="27"/>
        <v>11</v>
      </c>
      <c r="C129">
        <f t="shared" si="28"/>
        <v>0</v>
      </c>
      <c r="D129">
        <f t="shared" si="29"/>
        <v>2</v>
      </c>
      <c r="E129">
        <f t="shared" si="30"/>
        <v>219</v>
      </c>
      <c r="F129" s="1">
        <f t="shared" si="31"/>
        <v>2</v>
      </c>
      <c r="G129" t="str">
        <f t="shared" si="32"/>
        <v>C</v>
      </c>
      <c r="H129">
        <f t="shared" si="33"/>
        <v>7</v>
      </c>
      <c r="I129">
        <f t="shared" si="34"/>
        <v>15</v>
      </c>
      <c r="J129">
        <f t="shared" si="35"/>
        <v>4</v>
      </c>
      <c r="K129" s="24" t="s">
        <v>679</v>
      </c>
      <c r="L129"/>
      <c r="M129"/>
    </row>
    <row r="130" spans="1:13">
      <c r="A130">
        <v>468</v>
      </c>
      <c r="B130">
        <f t="shared" ref="B130:B145" si="36">VLOOKUP($A130,DbData,3)</f>
        <v>12</v>
      </c>
      <c r="C130">
        <f t="shared" ref="C130:C145" si="37">QUOTIENT(VLOOKUP($A130,DbData,4),12)</f>
        <v>3</v>
      </c>
      <c r="D130">
        <f t="shared" ref="D130:D145" si="38">MOD(VLOOKUP($A130,DbData,4),12)</f>
        <v>8</v>
      </c>
      <c r="E130">
        <f t="shared" ref="E130:E145" si="39">VLOOKUP($A130,DbData,2)</f>
        <v>104</v>
      </c>
      <c r="F130" s="1">
        <f t="shared" ref="F130:F145" si="40">IF($A130&lt;196,1,2)</f>
        <v>2</v>
      </c>
      <c r="G130" t="str">
        <f t="shared" ref="G130:G145" si="41">VLOOKUP($A130,PanelId,2)</f>
        <v>C</v>
      </c>
      <c r="H130">
        <f t="shared" ref="H130:H145" si="42">QUOTIENT(($A130-VLOOKUP($A130,PanelId,1)),VLOOKUP($A130,PanelId,4))</f>
        <v>8</v>
      </c>
      <c r="I130">
        <f t="shared" ref="I130:I145" si="43">MOD($A130-VLOOKUP($A130,PanelId,1),VLOOKUP($A130,PanelId,4))</f>
        <v>0</v>
      </c>
      <c r="J130">
        <f t="shared" ref="J130:J145" si="44">VLOOKUP($B130,L1ID,2)</f>
        <v>5</v>
      </c>
    </row>
    <row r="131" spans="1:13">
      <c r="A131">
        <v>469</v>
      </c>
      <c r="B131">
        <f t="shared" si="36"/>
        <v>12</v>
      </c>
      <c r="C131">
        <f t="shared" si="37"/>
        <v>3</v>
      </c>
      <c r="D131">
        <f t="shared" si="38"/>
        <v>6</v>
      </c>
      <c r="E131">
        <f t="shared" si="39"/>
        <v>105</v>
      </c>
      <c r="F131" s="1">
        <f t="shared" si="40"/>
        <v>2</v>
      </c>
      <c r="G131" t="str">
        <f t="shared" si="41"/>
        <v>C</v>
      </c>
      <c r="H131">
        <f t="shared" si="42"/>
        <v>8</v>
      </c>
      <c r="I131">
        <f t="shared" si="43"/>
        <v>1</v>
      </c>
      <c r="J131">
        <f t="shared" si="44"/>
        <v>5</v>
      </c>
    </row>
    <row r="132" spans="1:13">
      <c r="A132">
        <v>470</v>
      </c>
      <c r="B132">
        <f t="shared" si="36"/>
        <v>6</v>
      </c>
      <c r="C132">
        <f t="shared" si="37"/>
        <v>0</v>
      </c>
      <c r="D132">
        <f t="shared" si="38"/>
        <v>1</v>
      </c>
      <c r="E132">
        <f t="shared" si="39"/>
        <v>12</v>
      </c>
      <c r="F132" s="1">
        <f t="shared" si="40"/>
        <v>2</v>
      </c>
      <c r="G132" t="str">
        <f t="shared" si="41"/>
        <v>C</v>
      </c>
      <c r="H132">
        <f t="shared" si="42"/>
        <v>8</v>
      </c>
      <c r="I132">
        <f t="shared" si="43"/>
        <v>2</v>
      </c>
      <c r="J132">
        <f t="shared" si="44"/>
        <v>3</v>
      </c>
    </row>
    <row r="133" spans="1:13">
      <c r="A133">
        <v>471</v>
      </c>
      <c r="B133">
        <f t="shared" si="36"/>
        <v>6</v>
      </c>
      <c r="C133">
        <f t="shared" si="37"/>
        <v>0</v>
      </c>
      <c r="D133">
        <f t="shared" si="38"/>
        <v>2</v>
      </c>
      <c r="E133">
        <f t="shared" si="39"/>
        <v>13</v>
      </c>
      <c r="F133" s="1">
        <f t="shared" si="40"/>
        <v>2</v>
      </c>
      <c r="G133" t="str">
        <f t="shared" si="41"/>
        <v>C</v>
      </c>
      <c r="H133">
        <f t="shared" si="42"/>
        <v>8</v>
      </c>
      <c r="I133">
        <f t="shared" si="43"/>
        <v>3</v>
      </c>
      <c r="J133">
        <f t="shared" si="44"/>
        <v>3</v>
      </c>
    </row>
    <row r="134" spans="1:13">
      <c r="A134">
        <v>472</v>
      </c>
      <c r="B134">
        <f t="shared" si="36"/>
        <v>11</v>
      </c>
      <c r="C134">
        <f t="shared" si="37"/>
        <v>0</v>
      </c>
      <c r="D134">
        <f t="shared" si="38"/>
        <v>3</v>
      </c>
      <c r="E134">
        <f t="shared" si="39"/>
        <v>92</v>
      </c>
      <c r="F134" s="1">
        <f t="shared" si="40"/>
        <v>2</v>
      </c>
      <c r="G134" t="str">
        <f t="shared" si="41"/>
        <v>C</v>
      </c>
      <c r="H134">
        <f t="shared" si="42"/>
        <v>8</v>
      </c>
      <c r="I134">
        <f t="shared" si="43"/>
        <v>4</v>
      </c>
      <c r="J134">
        <f t="shared" si="44"/>
        <v>4</v>
      </c>
    </row>
    <row r="135" spans="1:13">
      <c r="A135">
        <v>473</v>
      </c>
      <c r="B135">
        <f t="shared" si="36"/>
        <v>11</v>
      </c>
      <c r="C135">
        <f t="shared" si="37"/>
        <v>0</v>
      </c>
      <c r="D135">
        <f t="shared" si="38"/>
        <v>4</v>
      </c>
      <c r="E135">
        <f t="shared" si="39"/>
        <v>93</v>
      </c>
      <c r="F135" s="1">
        <f t="shared" si="40"/>
        <v>2</v>
      </c>
      <c r="G135" t="str">
        <f t="shared" si="41"/>
        <v>C</v>
      </c>
      <c r="H135">
        <f t="shared" si="42"/>
        <v>8</v>
      </c>
      <c r="I135">
        <f t="shared" si="43"/>
        <v>5</v>
      </c>
      <c r="J135">
        <f t="shared" si="44"/>
        <v>4</v>
      </c>
      <c r="L135" s="33"/>
      <c r="M135" s="33"/>
    </row>
    <row r="136" spans="1:13">
      <c r="A136">
        <v>474</v>
      </c>
      <c r="B136">
        <f t="shared" si="36"/>
        <v>11</v>
      </c>
      <c r="C136">
        <f t="shared" si="37"/>
        <v>0</v>
      </c>
      <c r="D136">
        <f t="shared" si="38"/>
        <v>5</v>
      </c>
      <c r="E136">
        <f t="shared" si="39"/>
        <v>102</v>
      </c>
      <c r="F136" s="1">
        <f t="shared" si="40"/>
        <v>2</v>
      </c>
      <c r="G136" t="str">
        <f t="shared" si="41"/>
        <v>C</v>
      </c>
      <c r="H136">
        <f t="shared" si="42"/>
        <v>8</v>
      </c>
      <c r="I136">
        <f t="shared" si="43"/>
        <v>6</v>
      </c>
      <c r="J136">
        <f t="shared" si="44"/>
        <v>4</v>
      </c>
    </row>
    <row r="137" spans="1:13">
      <c r="A137">
        <v>475</v>
      </c>
      <c r="B137">
        <f t="shared" si="36"/>
        <v>11</v>
      </c>
      <c r="C137">
        <f t="shared" si="37"/>
        <v>2</v>
      </c>
      <c r="D137">
        <f t="shared" si="38"/>
        <v>0</v>
      </c>
      <c r="E137">
        <f t="shared" si="39"/>
        <v>103</v>
      </c>
      <c r="F137" s="1">
        <f t="shared" si="40"/>
        <v>2</v>
      </c>
      <c r="G137" t="str">
        <f t="shared" si="41"/>
        <v>C</v>
      </c>
      <c r="H137">
        <f t="shared" si="42"/>
        <v>8</v>
      </c>
      <c r="I137">
        <f t="shared" si="43"/>
        <v>7</v>
      </c>
      <c r="J137">
        <f t="shared" si="44"/>
        <v>4</v>
      </c>
    </row>
    <row r="138" spans="1:13">
      <c r="A138">
        <v>476</v>
      </c>
      <c r="B138">
        <f t="shared" si="36"/>
        <v>11</v>
      </c>
      <c r="C138">
        <f t="shared" si="37"/>
        <v>2</v>
      </c>
      <c r="D138">
        <f t="shared" si="38"/>
        <v>1</v>
      </c>
      <c r="E138">
        <f t="shared" si="39"/>
        <v>80</v>
      </c>
      <c r="F138" s="1">
        <f t="shared" si="40"/>
        <v>2</v>
      </c>
      <c r="G138" t="str">
        <f t="shared" si="41"/>
        <v>C</v>
      </c>
      <c r="H138">
        <f t="shared" si="42"/>
        <v>8</v>
      </c>
      <c r="I138">
        <f t="shared" si="43"/>
        <v>8</v>
      </c>
      <c r="J138">
        <f t="shared" si="44"/>
        <v>4</v>
      </c>
      <c r="L138" s="33"/>
      <c r="M138" s="33"/>
    </row>
    <row r="139" spans="1:13">
      <c r="A139">
        <v>477</v>
      </c>
      <c r="B139">
        <f t="shared" si="36"/>
        <v>11</v>
      </c>
      <c r="C139">
        <f t="shared" si="37"/>
        <v>2</v>
      </c>
      <c r="D139">
        <f t="shared" si="38"/>
        <v>2</v>
      </c>
      <c r="E139">
        <f t="shared" si="39"/>
        <v>81</v>
      </c>
      <c r="F139" s="1">
        <f t="shared" si="40"/>
        <v>2</v>
      </c>
      <c r="G139" t="str">
        <f t="shared" si="41"/>
        <v>C</v>
      </c>
      <c r="H139">
        <f t="shared" si="42"/>
        <v>8</v>
      </c>
      <c r="I139">
        <f t="shared" si="43"/>
        <v>9</v>
      </c>
      <c r="J139">
        <f t="shared" si="44"/>
        <v>4</v>
      </c>
    </row>
    <row r="140" spans="1:13">
      <c r="A140">
        <v>478</v>
      </c>
      <c r="B140">
        <f t="shared" si="36"/>
        <v>11</v>
      </c>
      <c r="C140">
        <f t="shared" si="37"/>
        <v>0</v>
      </c>
      <c r="D140">
        <f t="shared" si="38"/>
        <v>8</v>
      </c>
      <c r="E140">
        <f t="shared" si="39"/>
        <v>370</v>
      </c>
      <c r="F140" s="1">
        <f t="shared" si="40"/>
        <v>2</v>
      </c>
      <c r="G140" t="str">
        <f t="shared" si="41"/>
        <v>C</v>
      </c>
      <c r="H140">
        <f t="shared" si="42"/>
        <v>8</v>
      </c>
      <c r="I140">
        <f t="shared" si="43"/>
        <v>10</v>
      </c>
      <c r="J140">
        <f t="shared" si="44"/>
        <v>4</v>
      </c>
    </row>
    <row r="141" spans="1:13">
      <c r="A141">
        <v>479</v>
      </c>
      <c r="B141">
        <f t="shared" si="36"/>
        <v>11</v>
      </c>
      <c r="C141">
        <f t="shared" si="37"/>
        <v>0</v>
      </c>
      <c r="D141">
        <f t="shared" si="38"/>
        <v>7</v>
      </c>
      <c r="E141">
        <f t="shared" si="39"/>
        <v>371</v>
      </c>
      <c r="F141" s="1">
        <f t="shared" si="40"/>
        <v>2</v>
      </c>
      <c r="G141" t="str">
        <f t="shared" si="41"/>
        <v>C</v>
      </c>
      <c r="H141">
        <f t="shared" si="42"/>
        <v>8</v>
      </c>
      <c r="I141">
        <f t="shared" si="43"/>
        <v>11</v>
      </c>
      <c r="J141">
        <f t="shared" si="44"/>
        <v>4</v>
      </c>
      <c r="L141" s="33"/>
      <c r="M141" s="33"/>
    </row>
    <row r="142" spans="1:13">
      <c r="A142">
        <v>480</v>
      </c>
      <c r="B142">
        <f t="shared" si="36"/>
        <v>11</v>
      </c>
      <c r="C142">
        <f t="shared" si="37"/>
        <v>0</v>
      </c>
      <c r="D142">
        <f t="shared" si="38"/>
        <v>6</v>
      </c>
      <c r="E142">
        <f t="shared" si="39"/>
        <v>106</v>
      </c>
      <c r="F142" s="1">
        <f t="shared" si="40"/>
        <v>2</v>
      </c>
      <c r="G142" t="str">
        <f t="shared" si="41"/>
        <v>C</v>
      </c>
      <c r="H142">
        <f t="shared" si="42"/>
        <v>8</v>
      </c>
      <c r="I142">
        <f t="shared" si="43"/>
        <v>12</v>
      </c>
      <c r="J142">
        <f t="shared" si="44"/>
        <v>4</v>
      </c>
    </row>
    <row r="143" spans="1:13">
      <c r="A143">
        <v>481</v>
      </c>
      <c r="B143">
        <f t="shared" si="36"/>
        <v>11</v>
      </c>
      <c r="C143">
        <f t="shared" si="37"/>
        <v>1</v>
      </c>
      <c r="D143">
        <f t="shared" si="38"/>
        <v>3</v>
      </c>
      <c r="E143">
        <f t="shared" si="39"/>
        <v>107</v>
      </c>
      <c r="F143" s="1">
        <f t="shared" si="40"/>
        <v>2</v>
      </c>
      <c r="G143" t="str">
        <f t="shared" si="41"/>
        <v>C</v>
      </c>
      <c r="H143">
        <f t="shared" si="42"/>
        <v>8</v>
      </c>
      <c r="I143">
        <f t="shared" si="43"/>
        <v>13</v>
      </c>
      <c r="J143">
        <f t="shared" si="44"/>
        <v>4</v>
      </c>
    </row>
    <row r="144" spans="1:13">
      <c r="A144">
        <v>482</v>
      </c>
      <c r="B144">
        <f t="shared" si="36"/>
        <v>11</v>
      </c>
      <c r="C144">
        <f t="shared" si="37"/>
        <v>1</v>
      </c>
      <c r="D144">
        <f t="shared" si="38"/>
        <v>4</v>
      </c>
      <c r="E144">
        <f t="shared" si="39"/>
        <v>152</v>
      </c>
      <c r="F144" s="1">
        <f t="shared" si="40"/>
        <v>2</v>
      </c>
      <c r="G144" t="str">
        <f t="shared" si="41"/>
        <v>C</v>
      </c>
      <c r="H144">
        <f t="shared" si="42"/>
        <v>8</v>
      </c>
      <c r="I144">
        <f t="shared" si="43"/>
        <v>14</v>
      </c>
      <c r="J144">
        <f t="shared" si="44"/>
        <v>4</v>
      </c>
    </row>
    <row r="145" spans="1:10">
      <c r="A145">
        <v>483</v>
      </c>
      <c r="B145">
        <f t="shared" si="36"/>
        <v>11</v>
      </c>
      <c r="C145">
        <f t="shared" si="37"/>
        <v>1</v>
      </c>
      <c r="D145">
        <f t="shared" si="38"/>
        <v>5</v>
      </c>
      <c r="E145">
        <f t="shared" si="39"/>
        <v>153</v>
      </c>
      <c r="F145" s="1">
        <f t="shared" si="40"/>
        <v>2</v>
      </c>
      <c r="G145" t="str">
        <f t="shared" si="41"/>
        <v>C</v>
      </c>
      <c r="H145">
        <f t="shared" si="42"/>
        <v>8</v>
      </c>
      <c r="I145">
        <f t="shared" si="43"/>
        <v>15</v>
      </c>
      <c r="J145">
        <f t="shared" si="44"/>
        <v>4</v>
      </c>
    </row>
  </sheetData>
  <sortState ref="A2:M145">
    <sortCondition ref="A2:A145"/>
    <sortCondition ref="C2:C145"/>
    <sortCondition ref="D2:D145"/>
  </sortState>
  <dataConsolidate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5"/>
  <sheetViews>
    <sheetView workbookViewId="0">
      <pane ySplit="1" topLeftCell="A2" activePane="bottomLeft" state="frozen"/>
      <selection pane="bottomLeft" activeCell="D2" sqref="D2"/>
    </sheetView>
  </sheetViews>
  <sheetFormatPr defaultRowHeight="15" outlineLevelRow="1"/>
  <cols>
    <col min="1" max="1" width="4" style="30" customWidth="1"/>
    <col min="2" max="2" width="7.42578125" style="46" customWidth="1"/>
    <col min="3" max="3" width="8" style="30" customWidth="1"/>
    <col min="4" max="12" width="9.140625" style="30"/>
    <col min="13" max="13" width="15.28515625" style="30" customWidth="1"/>
    <col min="14" max="16384" width="9.140625" style="30"/>
  </cols>
  <sheetData>
    <row r="1" spans="1:14" s="31" customFormat="1">
      <c r="A1" s="31" t="s">
        <v>656</v>
      </c>
      <c r="B1" s="45" t="s">
        <v>693</v>
      </c>
      <c r="C1" s="31" t="s">
        <v>667</v>
      </c>
      <c r="D1" s="31" t="s">
        <v>8</v>
      </c>
      <c r="E1" s="31" t="s">
        <v>638</v>
      </c>
      <c r="F1" s="31" t="s">
        <v>663</v>
      </c>
      <c r="G1" s="31" t="s">
        <v>661</v>
      </c>
      <c r="H1" s="31" t="s">
        <v>665</v>
      </c>
      <c r="I1" s="31" t="s">
        <v>666</v>
      </c>
      <c r="J1" s="31" t="s">
        <v>686</v>
      </c>
      <c r="K1" s="31" t="s">
        <v>687</v>
      </c>
      <c r="L1" s="31" t="s">
        <v>680</v>
      </c>
      <c r="M1" s="31" t="s">
        <v>691</v>
      </c>
      <c r="N1" s="31" t="s">
        <v>688</v>
      </c>
    </row>
    <row r="2" spans="1:14">
      <c r="A2" s="40">
        <v>196</v>
      </c>
      <c r="B2" s="46">
        <v>0</v>
      </c>
      <c r="C2" s="30">
        <f t="shared" ref="C2:C13" si="0">QUOTIENT($A2-196,144)</f>
        <v>0</v>
      </c>
      <c r="D2" s="30">
        <f t="shared" ref="D2:D13" si="1">MOD(QUOTIENT($A2-196,16),9)</f>
        <v>0</v>
      </c>
      <c r="E2" s="30">
        <f t="shared" ref="E2:E13" si="2">MOD($A2-196,16)</f>
        <v>0</v>
      </c>
      <c r="F2" s="30">
        <f t="shared" ref="F2:F65" si="3">VLOOKUP($G2,L1ID,2)</f>
        <v>11</v>
      </c>
      <c r="G2" s="30">
        <f t="shared" ref="G2:G65" si="4">VLOOKUP($A2,DbData,3)</f>
        <v>7</v>
      </c>
      <c r="H2" s="30">
        <f t="shared" ref="H2:H65" si="5">QUOTIENT(VLOOKUP($A2,DbData,4),12)</f>
        <v>3</v>
      </c>
      <c r="I2" s="30">
        <f t="shared" ref="I2:I65" si="6">MOD(VLOOKUP($A2,DbData,4),12)</f>
        <v>0</v>
      </c>
      <c r="J2" s="30">
        <f>VLOOKUP(9*$H2+$I2,FPGAMap!$A$2:$F$37,5)</f>
        <v>2</v>
      </c>
      <c r="K2" s="30">
        <f>VLOOKUP(9*$H2+$I2,FPGAMap!$A$2:$F$37,6)</f>
        <v>0</v>
      </c>
      <c r="L2" s="30">
        <v>1</v>
      </c>
      <c r="M2" s="30">
        <f t="shared" ref="M2:M13" si="7">QUOTIENT($E2,12)</f>
        <v>0</v>
      </c>
      <c r="N2" s="30">
        <f t="shared" ref="N2:N65" si="8">MOD($E2,12)</f>
        <v>0</v>
      </c>
    </row>
    <row r="3" spans="1:14">
      <c r="A3" s="40">
        <v>197</v>
      </c>
      <c r="B3" s="46">
        <v>2.20581</v>
      </c>
      <c r="C3" s="30">
        <f t="shared" si="0"/>
        <v>0</v>
      </c>
      <c r="D3" s="30">
        <f t="shared" si="1"/>
        <v>0</v>
      </c>
      <c r="E3" s="30">
        <f t="shared" si="2"/>
        <v>1</v>
      </c>
      <c r="F3" s="30">
        <f t="shared" si="3"/>
        <v>11</v>
      </c>
      <c r="G3" s="30">
        <f t="shared" si="4"/>
        <v>7</v>
      </c>
      <c r="H3" s="30">
        <f t="shared" si="5"/>
        <v>3</v>
      </c>
      <c r="I3" s="30">
        <f t="shared" si="6"/>
        <v>1</v>
      </c>
      <c r="J3" s="30">
        <f>VLOOKUP(9*$H3+$I3,FPGAMap!$A$2:$F$37,5)</f>
        <v>2</v>
      </c>
      <c r="K3" s="30">
        <f>VLOOKUP(9*$H3+$I3,FPGAMap!$A$2:$F$37,6)</f>
        <v>1</v>
      </c>
      <c r="L3" s="30">
        <v>1</v>
      </c>
      <c r="M3" s="30">
        <f t="shared" si="7"/>
        <v>0</v>
      </c>
      <c r="N3" s="30">
        <f t="shared" si="8"/>
        <v>1</v>
      </c>
    </row>
    <row r="4" spans="1:14">
      <c r="A4" s="40">
        <v>198</v>
      </c>
      <c r="B4" s="46">
        <v>2.2828300000000001</v>
      </c>
      <c r="C4" s="30">
        <f t="shared" si="0"/>
        <v>0</v>
      </c>
      <c r="D4" s="30">
        <f t="shared" si="1"/>
        <v>0</v>
      </c>
      <c r="E4" s="30">
        <f t="shared" si="2"/>
        <v>2</v>
      </c>
      <c r="F4" s="30">
        <f t="shared" si="3"/>
        <v>6</v>
      </c>
      <c r="G4" s="30">
        <f t="shared" si="4"/>
        <v>4</v>
      </c>
      <c r="H4" s="30">
        <f t="shared" si="5"/>
        <v>3</v>
      </c>
      <c r="I4" s="30">
        <f t="shared" si="6"/>
        <v>2</v>
      </c>
      <c r="J4" s="30">
        <f>VLOOKUP(9*$H4+$I4,FPGAMap!$A$2:$F$37,5)</f>
        <v>2</v>
      </c>
      <c r="K4" s="30">
        <f>VLOOKUP(9*$H4+$I4,FPGAMap!$A$2:$F$37,6)</f>
        <v>2</v>
      </c>
      <c r="L4" s="30">
        <v>1</v>
      </c>
      <c r="M4" s="30">
        <f t="shared" si="7"/>
        <v>0</v>
      </c>
      <c r="N4" s="30">
        <f t="shared" si="8"/>
        <v>2</v>
      </c>
    </row>
    <row r="5" spans="1:14">
      <c r="A5" s="40">
        <v>199</v>
      </c>
      <c r="B5" s="46">
        <v>2.4810599999999998</v>
      </c>
      <c r="C5" s="30">
        <f t="shared" si="0"/>
        <v>0</v>
      </c>
      <c r="D5" s="30">
        <f t="shared" si="1"/>
        <v>0</v>
      </c>
      <c r="E5" s="30">
        <f t="shared" si="2"/>
        <v>3</v>
      </c>
      <c r="F5" s="30">
        <f t="shared" si="3"/>
        <v>6</v>
      </c>
      <c r="G5" s="30">
        <f t="shared" si="4"/>
        <v>4</v>
      </c>
      <c r="H5" s="30">
        <f t="shared" si="5"/>
        <v>3</v>
      </c>
      <c r="I5" s="30">
        <f t="shared" si="6"/>
        <v>3</v>
      </c>
      <c r="J5" s="30">
        <f>VLOOKUP(9*$H5+$I5,FPGAMap!$A$2:$F$37,5)</f>
        <v>2</v>
      </c>
      <c r="K5" s="30">
        <f>VLOOKUP(9*$H5+$I5,FPGAMap!$A$2:$F$37,6)</f>
        <v>3</v>
      </c>
      <c r="L5" s="30">
        <v>1</v>
      </c>
      <c r="M5" s="30">
        <f t="shared" si="7"/>
        <v>0</v>
      </c>
      <c r="N5" s="30">
        <f t="shared" si="8"/>
        <v>3</v>
      </c>
    </row>
    <row r="6" spans="1:14">
      <c r="A6" s="40">
        <v>200</v>
      </c>
      <c r="B6" s="46">
        <v>2.8522699999999999</v>
      </c>
      <c r="C6" s="30">
        <f t="shared" si="0"/>
        <v>0</v>
      </c>
      <c r="D6" s="30">
        <f t="shared" si="1"/>
        <v>0</v>
      </c>
      <c r="E6" s="30">
        <f t="shared" si="2"/>
        <v>4</v>
      </c>
      <c r="F6" s="30">
        <f t="shared" si="3"/>
        <v>11</v>
      </c>
      <c r="G6" s="30">
        <f t="shared" si="4"/>
        <v>7</v>
      </c>
      <c r="H6" s="30">
        <f t="shared" si="5"/>
        <v>2</v>
      </c>
      <c r="I6" s="30">
        <f t="shared" si="6"/>
        <v>6</v>
      </c>
      <c r="J6" s="30">
        <f>VLOOKUP(9*$H6+$I6,FPGAMap!$A$2:$F$37,5)</f>
        <v>1</v>
      </c>
      <c r="K6" s="30">
        <f>VLOOKUP(9*$H6+$I6,FPGAMap!$A$2:$F$37,6)</f>
        <v>0</v>
      </c>
      <c r="L6" s="30">
        <v>1</v>
      </c>
      <c r="M6" s="30">
        <f t="shared" si="7"/>
        <v>0</v>
      </c>
      <c r="N6" s="30">
        <f t="shared" si="8"/>
        <v>4</v>
      </c>
    </row>
    <row r="7" spans="1:14">
      <c r="A7" s="40">
        <v>201</v>
      </c>
      <c r="B7" s="46">
        <v>3.87879</v>
      </c>
      <c r="C7" s="30">
        <f t="shared" si="0"/>
        <v>0</v>
      </c>
      <c r="D7" s="30">
        <f t="shared" si="1"/>
        <v>0</v>
      </c>
      <c r="E7" s="30">
        <f t="shared" si="2"/>
        <v>5</v>
      </c>
      <c r="F7" s="30">
        <f t="shared" si="3"/>
        <v>11</v>
      </c>
      <c r="G7" s="30">
        <f t="shared" si="4"/>
        <v>7</v>
      </c>
      <c r="H7" s="30">
        <f t="shared" si="5"/>
        <v>2</v>
      </c>
      <c r="I7" s="30">
        <f t="shared" si="6"/>
        <v>7</v>
      </c>
      <c r="J7" s="30">
        <f>VLOOKUP(9*$H7+$I7,FPGAMap!$A$2:$F$37,5)</f>
        <v>1</v>
      </c>
      <c r="K7" s="30">
        <f>VLOOKUP(9*$H7+$I7,FPGAMap!$A$2:$F$37,6)</f>
        <v>1</v>
      </c>
      <c r="L7" s="30">
        <v>10</v>
      </c>
      <c r="M7" s="30">
        <f t="shared" si="7"/>
        <v>0</v>
      </c>
      <c r="N7" s="30">
        <f t="shared" si="8"/>
        <v>5</v>
      </c>
    </row>
    <row r="8" spans="1:14">
      <c r="A8" s="40">
        <v>202</v>
      </c>
      <c r="B8" s="46">
        <v>3.8952</v>
      </c>
      <c r="C8" s="30">
        <f t="shared" si="0"/>
        <v>0</v>
      </c>
      <c r="D8" s="30">
        <f t="shared" si="1"/>
        <v>0</v>
      </c>
      <c r="E8" s="30">
        <f t="shared" si="2"/>
        <v>6</v>
      </c>
      <c r="F8" s="30">
        <f t="shared" si="3"/>
        <v>11</v>
      </c>
      <c r="G8" s="30">
        <f t="shared" si="4"/>
        <v>7</v>
      </c>
      <c r="H8" s="30">
        <f t="shared" si="5"/>
        <v>2</v>
      </c>
      <c r="I8" s="30">
        <f t="shared" si="6"/>
        <v>8</v>
      </c>
      <c r="J8" s="30">
        <f>VLOOKUP(9*$H8+$I8,FPGAMap!$A$2:$F$37,5)</f>
        <v>1</v>
      </c>
      <c r="K8" s="30">
        <f>VLOOKUP(9*$H8+$I8,FPGAMap!$A$2:$F$37,6)</f>
        <v>2</v>
      </c>
      <c r="L8" s="30">
        <v>10</v>
      </c>
      <c r="M8" s="30">
        <f t="shared" si="7"/>
        <v>0</v>
      </c>
      <c r="N8" s="30">
        <f t="shared" si="8"/>
        <v>6</v>
      </c>
    </row>
    <row r="9" spans="1:14">
      <c r="A9" s="40">
        <v>203</v>
      </c>
      <c r="B9" s="46">
        <v>4.7588400000000002</v>
      </c>
      <c r="C9" s="30">
        <f t="shared" si="0"/>
        <v>0</v>
      </c>
      <c r="D9" s="30">
        <f t="shared" si="1"/>
        <v>0</v>
      </c>
      <c r="E9" s="30">
        <f t="shared" si="2"/>
        <v>7</v>
      </c>
      <c r="F9" s="30">
        <f t="shared" si="3"/>
        <v>5</v>
      </c>
      <c r="G9" s="30">
        <f t="shared" si="4"/>
        <v>12</v>
      </c>
      <c r="H9" s="30">
        <f t="shared" si="5"/>
        <v>1</v>
      </c>
      <c r="I9" s="30">
        <f t="shared" si="6"/>
        <v>6</v>
      </c>
      <c r="J9" s="30">
        <f>VLOOKUP(9*$H9+$I9,FPGAMap!$A$2:$F$37,5)</f>
        <v>0</v>
      </c>
      <c r="K9" s="30">
        <f>VLOOKUP(9*$H9+$I9,FPGAMap!$A$2:$F$37,6)</f>
        <v>3</v>
      </c>
      <c r="L9" s="30">
        <v>10</v>
      </c>
      <c r="M9" s="30">
        <f t="shared" si="7"/>
        <v>0</v>
      </c>
      <c r="N9" s="30">
        <f t="shared" si="8"/>
        <v>7</v>
      </c>
    </row>
    <row r="10" spans="1:14">
      <c r="A10" s="40">
        <v>204</v>
      </c>
      <c r="B10" s="46">
        <v>4.2209599999999998</v>
      </c>
      <c r="C10" s="30">
        <f t="shared" si="0"/>
        <v>0</v>
      </c>
      <c r="D10" s="30">
        <f t="shared" si="1"/>
        <v>0</v>
      </c>
      <c r="E10" s="30">
        <f t="shared" si="2"/>
        <v>8</v>
      </c>
      <c r="F10" s="30">
        <f t="shared" si="3"/>
        <v>5</v>
      </c>
      <c r="G10" s="30">
        <f t="shared" si="4"/>
        <v>12</v>
      </c>
      <c r="H10" s="30">
        <f t="shared" si="5"/>
        <v>1</v>
      </c>
      <c r="I10" s="30">
        <f t="shared" si="6"/>
        <v>7</v>
      </c>
      <c r="J10" s="30">
        <f>VLOOKUP(9*$H10+$I10,FPGAMap!$A$2:$F$37,5)</f>
        <v>0</v>
      </c>
      <c r="K10" s="30">
        <f>VLOOKUP(9*$H10+$I10,FPGAMap!$A$2:$F$37,6)</f>
        <v>4</v>
      </c>
      <c r="L10" s="30">
        <v>10</v>
      </c>
      <c r="M10" s="30">
        <f t="shared" si="7"/>
        <v>0</v>
      </c>
      <c r="N10" s="30">
        <f t="shared" si="8"/>
        <v>8</v>
      </c>
    </row>
    <row r="11" spans="1:14">
      <c r="A11" s="40">
        <v>205</v>
      </c>
      <c r="B11" s="46">
        <v>4.1919199999999996</v>
      </c>
      <c r="C11" s="30">
        <f t="shared" si="0"/>
        <v>0</v>
      </c>
      <c r="D11" s="30">
        <f t="shared" si="1"/>
        <v>0</v>
      </c>
      <c r="E11" s="30">
        <f t="shared" si="2"/>
        <v>9</v>
      </c>
      <c r="F11" s="30">
        <f t="shared" si="3"/>
        <v>5</v>
      </c>
      <c r="G11" s="30">
        <f t="shared" si="4"/>
        <v>12</v>
      </c>
      <c r="H11" s="30">
        <f t="shared" si="5"/>
        <v>1</v>
      </c>
      <c r="I11" s="30">
        <f t="shared" si="6"/>
        <v>8</v>
      </c>
      <c r="J11" s="30">
        <f>VLOOKUP(9*$H11+$I11,FPGAMap!$A$2:$F$37,5)</f>
        <v>0</v>
      </c>
      <c r="K11" s="30">
        <f>VLOOKUP(9*$H11+$I11,FPGAMap!$A$2:$F$37,6)</f>
        <v>5</v>
      </c>
      <c r="L11" s="30">
        <v>10</v>
      </c>
      <c r="M11" s="30">
        <f t="shared" si="7"/>
        <v>0</v>
      </c>
      <c r="N11" s="30">
        <f t="shared" si="8"/>
        <v>9</v>
      </c>
    </row>
    <row r="12" spans="1:14">
      <c r="A12" s="40">
        <v>206</v>
      </c>
      <c r="B12" s="46">
        <v>3.5517699999999999</v>
      </c>
      <c r="C12" s="30">
        <f t="shared" si="0"/>
        <v>0</v>
      </c>
      <c r="D12" s="30">
        <f t="shared" si="1"/>
        <v>0</v>
      </c>
      <c r="E12" s="30">
        <f t="shared" si="2"/>
        <v>10</v>
      </c>
      <c r="F12" s="30">
        <f t="shared" si="3"/>
        <v>11</v>
      </c>
      <c r="G12" s="30">
        <f t="shared" si="4"/>
        <v>7</v>
      </c>
      <c r="H12" s="30">
        <f t="shared" si="5"/>
        <v>1</v>
      </c>
      <c r="I12" s="30">
        <f t="shared" si="6"/>
        <v>2</v>
      </c>
      <c r="J12" s="30">
        <f>VLOOKUP(9*$H12+$I12,FPGAMap!$A$2:$F$37,5)</f>
        <v>1</v>
      </c>
      <c r="K12" s="30">
        <f>VLOOKUP(9*$H12+$I12,FPGAMap!$A$2:$F$37,6)</f>
        <v>6</v>
      </c>
      <c r="L12" s="30">
        <v>10</v>
      </c>
      <c r="M12" s="30">
        <f t="shared" si="7"/>
        <v>0</v>
      </c>
      <c r="N12" s="30">
        <f t="shared" si="8"/>
        <v>10</v>
      </c>
    </row>
    <row r="13" spans="1:14">
      <c r="A13" s="40">
        <v>207</v>
      </c>
      <c r="B13" s="46">
        <v>2.86869</v>
      </c>
      <c r="C13" s="30">
        <f t="shared" si="0"/>
        <v>0</v>
      </c>
      <c r="D13" s="30">
        <f t="shared" si="1"/>
        <v>0</v>
      </c>
      <c r="E13" s="30">
        <f t="shared" si="2"/>
        <v>11</v>
      </c>
      <c r="F13" s="30">
        <f t="shared" si="3"/>
        <v>11</v>
      </c>
      <c r="G13" s="30">
        <f t="shared" si="4"/>
        <v>7</v>
      </c>
      <c r="H13" s="30">
        <f t="shared" si="5"/>
        <v>1</v>
      </c>
      <c r="I13" s="30">
        <f t="shared" si="6"/>
        <v>1</v>
      </c>
      <c r="J13" s="30">
        <f>VLOOKUP(9*$H13+$I13,FPGAMap!$A$2:$F$37,5)</f>
        <v>1</v>
      </c>
      <c r="K13" s="30">
        <f>VLOOKUP(9*$H13+$I13,FPGAMap!$A$2:$F$37,6)</f>
        <v>7</v>
      </c>
      <c r="L13" s="30">
        <v>1</v>
      </c>
      <c r="M13" s="30">
        <f t="shared" si="7"/>
        <v>0</v>
      </c>
      <c r="N13" s="30">
        <f t="shared" si="8"/>
        <v>11</v>
      </c>
    </row>
    <row r="14" spans="1:14">
      <c r="A14" s="40">
        <v>208</v>
      </c>
      <c r="B14" s="46">
        <v>2.2373699999999999</v>
      </c>
      <c r="C14" s="30">
        <f>QUOTIENT($A14-196,144)</f>
        <v>0</v>
      </c>
      <c r="D14" s="30">
        <f>MOD(QUOTIENT($A14-196,16),9)</f>
        <v>0</v>
      </c>
      <c r="E14" s="30">
        <f>MOD($A14-196,16)</f>
        <v>12</v>
      </c>
      <c r="F14" s="30">
        <f t="shared" si="3"/>
        <v>11</v>
      </c>
      <c r="G14" s="30">
        <f t="shared" si="4"/>
        <v>7</v>
      </c>
      <c r="H14" s="30">
        <f t="shared" si="5"/>
        <v>1</v>
      </c>
      <c r="I14" s="30">
        <f t="shared" si="6"/>
        <v>0</v>
      </c>
      <c r="J14" s="30">
        <f>VLOOKUP(9*$H14+$I14,FPGAMap!$A$2:$F$37,5)</f>
        <v>1</v>
      </c>
      <c r="K14" s="30">
        <f>VLOOKUP(9*$H14+$I14,FPGAMap!$A$2:$F$37,6)</f>
        <v>8</v>
      </c>
      <c r="L14" s="30">
        <v>1</v>
      </c>
      <c r="M14" s="30">
        <f>QUOTIENT($E14,12)</f>
        <v>1</v>
      </c>
      <c r="N14" s="30">
        <f t="shared" si="8"/>
        <v>0</v>
      </c>
    </row>
    <row r="15" spans="1:14">
      <c r="A15" s="40">
        <v>209</v>
      </c>
      <c r="B15" s="46">
        <v>2.45581</v>
      </c>
      <c r="C15" s="30">
        <f>QUOTIENT($A15-196,144)</f>
        <v>0</v>
      </c>
      <c r="D15" s="30">
        <f>MOD(QUOTIENT($A15-196,16),9)</f>
        <v>0</v>
      </c>
      <c r="E15" s="30">
        <f>MOD($A15-196,16)</f>
        <v>13</v>
      </c>
      <c r="F15" s="30">
        <f t="shared" si="3"/>
        <v>5</v>
      </c>
      <c r="G15" s="30">
        <f t="shared" si="4"/>
        <v>12</v>
      </c>
      <c r="H15" s="30">
        <f t="shared" si="5"/>
        <v>0</v>
      </c>
      <c r="I15" s="30">
        <f t="shared" si="6"/>
        <v>0</v>
      </c>
      <c r="J15" s="30">
        <f>VLOOKUP(9*$H15+$I15,FPGAMap!$A$2:$F$37,5)</f>
        <v>0</v>
      </c>
      <c r="K15" s="30">
        <f>VLOOKUP(9*$H15+$I15,FPGAMap!$A$2:$F$37,6)</f>
        <v>9</v>
      </c>
      <c r="L15" s="30">
        <v>1</v>
      </c>
      <c r="M15" s="30">
        <f>QUOTIENT($E15,12)</f>
        <v>1</v>
      </c>
      <c r="N15" s="30">
        <f t="shared" si="8"/>
        <v>1</v>
      </c>
    </row>
    <row r="16" spans="1:14">
      <c r="A16" s="40">
        <v>210</v>
      </c>
      <c r="B16" s="46">
        <v>2.0479799999999999</v>
      </c>
      <c r="C16" s="30">
        <f>QUOTIENT($A16-196,144)</f>
        <v>0</v>
      </c>
      <c r="D16" s="30">
        <f>MOD(QUOTIENT($A16-196,16),9)</f>
        <v>0</v>
      </c>
      <c r="E16" s="30">
        <f>MOD($A16-196,16)</f>
        <v>14</v>
      </c>
      <c r="F16" s="30">
        <f t="shared" si="3"/>
        <v>5</v>
      </c>
      <c r="G16" s="30">
        <f t="shared" si="4"/>
        <v>12</v>
      </c>
      <c r="H16" s="30">
        <f t="shared" si="5"/>
        <v>0</v>
      </c>
      <c r="I16" s="30">
        <f t="shared" si="6"/>
        <v>1</v>
      </c>
      <c r="J16" s="30">
        <f>VLOOKUP(9*$H16+$I16,FPGAMap!$A$2:$F$37,5)</f>
        <v>0</v>
      </c>
      <c r="K16" s="30">
        <f>VLOOKUP(9*$H16+$I16,FPGAMap!$A$2:$F$37,6)</f>
        <v>10</v>
      </c>
      <c r="L16" s="30">
        <v>1</v>
      </c>
      <c r="M16" s="30">
        <f>QUOTIENT($E16,12)</f>
        <v>1</v>
      </c>
      <c r="N16" s="30">
        <f t="shared" si="8"/>
        <v>2</v>
      </c>
    </row>
    <row r="17" spans="1:14">
      <c r="A17" s="40">
        <v>211</v>
      </c>
      <c r="B17" s="46">
        <v>0</v>
      </c>
      <c r="C17" s="30">
        <f>QUOTIENT($A17-196,144)</f>
        <v>0</v>
      </c>
      <c r="D17" s="30">
        <f>MOD(QUOTIENT($A17-196,16),9)</f>
        <v>0</v>
      </c>
      <c r="E17" s="30">
        <f>MOD($A17-196,16)</f>
        <v>15</v>
      </c>
      <c r="F17" s="30">
        <f t="shared" si="3"/>
        <v>5</v>
      </c>
      <c r="G17" s="30">
        <f t="shared" si="4"/>
        <v>12</v>
      </c>
      <c r="H17" s="30">
        <f t="shared" si="5"/>
        <v>0</v>
      </c>
      <c r="I17" s="30">
        <f t="shared" si="6"/>
        <v>2</v>
      </c>
      <c r="J17" s="30">
        <f>VLOOKUP(9*$H17+$I17,FPGAMap!$A$2:$F$37,5)</f>
        <v>0</v>
      </c>
      <c r="K17" s="30">
        <f>VLOOKUP(9*$H17+$I17,FPGAMap!$A$2:$F$37,6)</f>
        <v>11</v>
      </c>
      <c r="L17" s="30">
        <v>1</v>
      </c>
      <c r="M17" s="30">
        <f>QUOTIENT($E17,12)</f>
        <v>1</v>
      </c>
      <c r="N17" s="30">
        <f t="shared" si="8"/>
        <v>3</v>
      </c>
    </row>
    <row r="18" spans="1:14">
      <c r="A18" s="40">
        <v>212</v>
      </c>
      <c r="B18" s="46">
        <v>0</v>
      </c>
      <c r="C18" s="30">
        <f t="shared" ref="C18:C29" si="9">QUOTIENT($A18-196,144)</f>
        <v>0</v>
      </c>
      <c r="D18" s="30">
        <f t="shared" ref="D18:D29" si="10">MOD(QUOTIENT($A18-196,16),9)</f>
        <v>1</v>
      </c>
      <c r="E18" s="30">
        <f t="shared" ref="E18:E29" si="11">MOD($A18-196,16)</f>
        <v>0</v>
      </c>
      <c r="F18" s="30">
        <f t="shared" si="3"/>
        <v>11</v>
      </c>
      <c r="G18" s="30">
        <f t="shared" si="4"/>
        <v>7</v>
      </c>
      <c r="H18" s="30">
        <f t="shared" si="5"/>
        <v>3</v>
      </c>
      <c r="I18" s="30">
        <f t="shared" si="6"/>
        <v>4</v>
      </c>
      <c r="J18" s="30">
        <f>VLOOKUP(9*$H18+$I18,FPGAMap!$A$2:$F$37,5)</f>
        <v>2</v>
      </c>
      <c r="K18" s="30">
        <f>VLOOKUP(9*$H18+$I18,FPGAMap!$A$2:$F$37,6)</f>
        <v>4</v>
      </c>
      <c r="L18" s="30">
        <v>1</v>
      </c>
      <c r="M18" s="30">
        <f t="shared" ref="M18:M29" si="12">QUOTIENT($E18,12)</f>
        <v>0</v>
      </c>
      <c r="N18" s="30">
        <f t="shared" si="8"/>
        <v>0</v>
      </c>
    </row>
    <row r="19" spans="1:14">
      <c r="A19" s="40">
        <v>213</v>
      </c>
      <c r="B19" s="46">
        <v>2.625</v>
      </c>
      <c r="C19" s="30">
        <f t="shared" si="9"/>
        <v>0</v>
      </c>
      <c r="D19" s="30">
        <f t="shared" si="10"/>
        <v>1</v>
      </c>
      <c r="E19" s="30">
        <f t="shared" si="11"/>
        <v>1</v>
      </c>
      <c r="F19" s="30">
        <f t="shared" si="3"/>
        <v>11</v>
      </c>
      <c r="G19" s="30">
        <f t="shared" si="4"/>
        <v>7</v>
      </c>
      <c r="H19" s="30">
        <f t="shared" si="5"/>
        <v>3</v>
      </c>
      <c r="I19" s="30">
        <f t="shared" si="6"/>
        <v>5</v>
      </c>
      <c r="J19" s="30">
        <f>VLOOKUP(9*$H19+$I19,FPGAMap!$A$2:$F$37,5)</f>
        <v>2</v>
      </c>
      <c r="K19" s="30">
        <f>VLOOKUP(9*$H19+$I19,FPGAMap!$A$2:$F$37,6)</f>
        <v>5</v>
      </c>
      <c r="L19" s="30">
        <v>1</v>
      </c>
      <c r="M19" s="30">
        <f t="shared" si="12"/>
        <v>0</v>
      </c>
      <c r="N19" s="30">
        <f t="shared" si="8"/>
        <v>1</v>
      </c>
    </row>
    <row r="20" spans="1:14">
      <c r="A20" s="40">
        <v>214</v>
      </c>
      <c r="B20" s="46">
        <v>3.39899</v>
      </c>
      <c r="C20" s="30">
        <f t="shared" si="9"/>
        <v>0</v>
      </c>
      <c r="D20" s="30">
        <f t="shared" si="10"/>
        <v>1</v>
      </c>
      <c r="E20" s="30">
        <f t="shared" si="11"/>
        <v>2</v>
      </c>
      <c r="F20" s="30">
        <f t="shared" si="3"/>
        <v>6</v>
      </c>
      <c r="G20" s="30">
        <f t="shared" si="4"/>
        <v>4</v>
      </c>
      <c r="H20" s="30">
        <f t="shared" si="5"/>
        <v>3</v>
      </c>
      <c r="I20" s="30">
        <f t="shared" si="6"/>
        <v>6</v>
      </c>
      <c r="J20" s="30">
        <f>VLOOKUP(9*$H20+$I20,FPGAMap!$A$2:$F$37,5)</f>
        <v>2</v>
      </c>
      <c r="K20" s="30">
        <f>VLOOKUP(9*$H20+$I20,FPGAMap!$A$2:$F$37,6)</f>
        <v>6</v>
      </c>
      <c r="L20" s="30">
        <v>1</v>
      </c>
      <c r="M20" s="30">
        <f t="shared" si="12"/>
        <v>0</v>
      </c>
      <c r="N20" s="30">
        <f t="shared" si="8"/>
        <v>2</v>
      </c>
    </row>
    <row r="21" spans="1:14">
      <c r="A21" s="40">
        <v>215</v>
      </c>
      <c r="B21" s="46">
        <v>2.7032799999999999</v>
      </c>
      <c r="C21" s="30">
        <f t="shared" si="9"/>
        <v>0</v>
      </c>
      <c r="D21" s="30">
        <f t="shared" si="10"/>
        <v>1</v>
      </c>
      <c r="E21" s="30">
        <f t="shared" si="11"/>
        <v>3</v>
      </c>
      <c r="F21" s="30">
        <f t="shared" si="3"/>
        <v>6</v>
      </c>
      <c r="G21" s="30">
        <f t="shared" si="4"/>
        <v>4</v>
      </c>
      <c r="H21" s="30">
        <f t="shared" si="5"/>
        <v>3</v>
      </c>
      <c r="I21" s="30">
        <f t="shared" si="6"/>
        <v>7</v>
      </c>
      <c r="J21" s="30">
        <f>VLOOKUP(9*$H21+$I21,FPGAMap!$A$2:$F$37,5)</f>
        <v>2</v>
      </c>
      <c r="K21" s="30">
        <f>VLOOKUP(9*$H21+$I21,FPGAMap!$A$2:$F$37,6)</f>
        <v>7</v>
      </c>
      <c r="L21" s="30">
        <v>1</v>
      </c>
      <c r="M21" s="30">
        <f t="shared" si="12"/>
        <v>0</v>
      </c>
      <c r="N21" s="30">
        <f t="shared" si="8"/>
        <v>3</v>
      </c>
    </row>
    <row r="22" spans="1:14">
      <c r="A22" s="40">
        <v>216</v>
      </c>
      <c r="B22" s="46">
        <v>4.0315700000000003</v>
      </c>
      <c r="C22" s="30">
        <f t="shared" si="9"/>
        <v>0</v>
      </c>
      <c r="D22" s="30">
        <f t="shared" si="10"/>
        <v>1</v>
      </c>
      <c r="E22" s="30">
        <f t="shared" si="11"/>
        <v>4</v>
      </c>
      <c r="F22" s="30">
        <f t="shared" si="3"/>
        <v>12</v>
      </c>
      <c r="G22" s="30">
        <f t="shared" si="4"/>
        <v>2</v>
      </c>
      <c r="H22" s="30">
        <f t="shared" si="5"/>
        <v>0</v>
      </c>
      <c r="I22" s="30">
        <f t="shared" si="6"/>
        <v>3</v>
      </c>
      <c r="J22" s="30">
        <f>VLOOKUP(9*$H22+$I22,FPGAMap!$A$2:$F$37,5)</f>
        <v>0</v>
      </c>
      <c r="K22" s="30">
        <f>VLOOKUP(9*$H22+$I22,FPGAMap!$A$2:$F$37,6)</f>
        <v>0</v>
      </c>
      <c r="L22" s="30">
        <v>1</v>
      </c>
      <c r="M22" s="30">
        <f t="shared" si="12"/>
        <v>0</v>
      </c>
      <c r="N22" s="30">
        <f t="shared" si="8"/>
        <v>4</v>
      </c>
    </row>
    <row r="23" spans="1:14">
      <c r="A23" s="40">
        <v>217</v>
      </c>
      <c r="B23" s="46">
        <v>4.1856099999999996</v>
      </c>
      <c r="C23" s="30">
        <f t="shared" si="9"/>
        <v>0</v>
      </c>
      <c r="D23" s="30">
        <f t="shared" si="10"/>
        <v>1</v>
      </c>
      <c r="E23" s="30">
        <f t="shared" si="11"/>
        <v>5</v>
      </c>
      <c r="F23" s="30">
        <f t="shared" si="3"/>
        <v>12</v>
      </c>
      <c r="G23" s="30">
        <f t="shared" si="4"/>
        <v>2</v>
      </c>
      <c r="H23" s="30">
        <f t="shared" si="5"/>
        <v>0</v>
      </c>
      <c r="I23" s="30">
        <f t="shared" si="6"/>
        <v>4</v>
      </c>
      <c r="J23" s="30">
        <f>VLOOKUP(9*$H23+$I23,FPGAMap!$A$2:$F$37,5)</f>
        <v>0</v>
      </c>
      <c r="K23" s="30">
        <f>VLOOKUP(9*$H23+$I23,FPGAMap!$A$2:$F$37,6)</f>
        <v>1</v>
      </c>
      <c r="L23" s="30">
        <v>10</v>
      </c>
      <c r="M23" s="30">
        <f t="shared" si="12"/>
        <v>0</v>
      </c>
      <c r="N23" s="30">
        <f t="shared" si="8"/>
        <v>5</v>
      </c>
    </row>
    <row r="24" spans="1:14">
      <c r="A24" s="40">
        <v>218</v>
      </c>
      <c r="B24" s="46">
        <v>5.3762600000000003</v>
      </c>
      <c r="C24" s="30">
        <f t="shared" si="9"/>
        <v>0</v>
      </c>
      <c r="D24" s="30">
        <f t="shared" si="10"/>
        <v>1</v>
      </c>
      <c r="E24" s="30">
        <f t="shared" si="11"/>
        <v>6</v>
      </c>
      <c r="F24" s="30">
        <f t="shared" si="3"/>
        <v>12</v>
      </c>
      <c r="G24" s="30">
        <f t="shared" si="4"/>
        <v>2</v>
      </c>
      <c r="H24" s="30">
        <f t="shared" si="5"/>
        <v>0</v>
      </c>
      <c r="I24" s="30">
        <f t="shared" si="6"/>
        <v>5</v>
      </c>
      <c r="J24" s="30">
        <f>VLOOKUP(9*$H24+$I24,FPGAMap!$A$2:$F$37,5)</f>
        <v>0</v>
      </c>
      <c r="K24" s="30">
        <f>VLOOKUP(9*$H24+$I24,FPGAMap!$A$2:$F$37,6)</f>
        <v>2</v>
      </c>
      <c r="L24" s="30">
        <v>10</v>
      </c>
      <c r="M24" s="30">
        <f t="shared" si="12"/>
        <v>0</v>
      </c>
      <c r="N24" s="30">
        <f t="shared" si="8"/>
        <v>6</v>
      </c>
    </row>
    <row r="25" spans="1:14">
      <c r="A25" s="40">
        <v>219</v>
      </c>
      <c r="B25" s="46">
        <v>4.6540400000000002</v>
      </c>
      <c r="C25" s="30">
        <f t="shared" si="9"/>
        <v>0</v>
      </c>
      <c r="D25" s="30">
        <f t="shared" si="10"/>
        <v>1</v>
      </c>
      <c r="E25" s="30">
        <f t="shared" si="11"/>
        <v>7</v>
      </c>
      <c r="F25" s="30">
        <f t="shared" si="3"/>
        <v>5</v>
      </c>
      <c r="G25" s="30">
        <f t="shared" si="4"/>
        <v>12</v>
      </c>
      <c r="H25" s="30">
        <f t="shared" si="5"/>
        <v>2</v>
      </c>
      <c r="I25" s="30">
        <f t="shared" si="6"/>
        <v>0</v>
      </c>
      <c r="J25" s="30">
        <f>VLOOKUP(9*$H25+$I25,FPGAMap!$A$2:$F$37,5)</f>
        <v>1</v>
      </c>
      <c r="K25" s="30">
        <f>VLOOKUP(9*$H25+$I25,FPGAMap!$A$2:$F$37,6)</f>
        <v>3</v>
      </c>
      <c r="L25" s="30">
        <v>10</v>
      </c>
      <c r="M25" s="30">
        <f t="shared" si="12"/>
        <v>0</v>
      </c>
      <c r="N25" s="30">
        <f t="shared" si="8"/>
        <v>7</v>
      </c>
    </row>
    <row r="26" spans="1:14">
      <c r="A26" s="40">
        <v>220</v>
      </c>
      <c r="B26" s="46">
        <v>6.1944400000000002</v>
      </c>
      <c r="C26" s="30">
        <f t="shared" si="9"/>
        <v>0</v>
      </c>
      <c r="D26" s="30">
        <f t="shared" si="10"/>
        <v>1</v>
      </c>
      <c r="E26" s="30">
        <f t="shared" si="11"/>
        <v>8</v>
      </c>
      <c r="F26" s="30">
        <f t="shared" si="3"/>
        <v>5</v>
      </c>
      <c r="G26" s="30">
        <f t="shared" si="4"/>
        <v>12</v>
      </c>
      <c r="H26" s="30">
        <f t="shared" si="5"/>
        <v>2</v>
      </c>
      <c r="I26" s="30">
        <f t="shared" si="6"/>
        <v>1</v>
      </c>
      <c r="J26" s="30">
        <f>VLOOKUP(9*$H26+$I26,FPGAMap!$A$2:$F$37,5)</f>
        <v>1</v>
      </c>
      <c r="K26" s="30">
        <f>VLOOKUP(9*$H26+$I26,FPGAMap!$A$2:$F$37,6)</f>
        <v>4</v>
      </c>
      <c r="L26" s="30">
        <v>10</v>
      </c>
      <c r="M26" s="30">
        <f t="shared" si="12"/>
        <v>0</v>
      </c>
      <c r="N26" s="30">
        <f t="shared" si="8"/>
        <v>8</v>
      </c>
    </row>
    <row r="27" spans="1:14">
      <c r="A27" s="40">
        <v>221</v>
      </c>
      <c r="B27" s="46">
        <v>5.8522699999999999</v>
      </c>
      <c r="C27" s="30">
        <f t="shared" si="9"/>
        <v>0</v>
      </c>
      <c r="D27" s="30">
        <f t="shared" si="10"/>
        <v>1</v>
      </c>
      <c r="E27" s="30">
        <f t="shared" si="11"/>
        <v>9</v>
      </c>
      <c r="F27" s="30">
        <f t="shared" si="3"/>
        <v>5</v>
      </c>
      <c r="G27" s="30">
        <f t="shared" si="4"/>
        <v>12</v>
      </c>
      <c r="H27" s="30">
        <f t="shared" si="5"/>
        <v>2</v>
      </c>
      <c r="I27" s="30">
        <f t="shared" si="6"/>
        <v>2</v>
      </c>
      <c r="J27" s="30">
        <f>VLOOKUP(9*$H27+$I27,FPGAMap!$A$2:$F$37,5)</f>
        <v>1</v>
      </c>
      <c r="K27" s="30">
        <f>VLOOKUP(9*$H27+$I27,FPGAMap!$A$2:$F$37,6)</f>
        <v>5</v>
      </c>
      <c r="L27" s="30">
        <v>10</v>
      </c>
      <c r="M27" s="30">
        <f t="shared" si="12"/>
        <v>0</v>
      </c>
      <c r="N27" s="30">
        <f t="shared" si="8"/>
        <v>9</v>
      </c>
    </row>
    <row r="28" spans="1:14">
      <c r="A28" s="40">
        <v>222</v>
      </c>
      <c r="B28" s="46">
        <v>5.0164099999999996</v>
      </c>
      <c r="C28" s="30">
        <f t="shared" si="9"/>
        <v>0</v>
      </c>
      <c r="D28" s="30">
        <f t="shared" si="10"/>
        <v>1</v>
      </c>
      <c r="E28" s="30">
        <f t="shared" si="11"/>
        <v>10</v>
      </c>
      <c r="F28" s="30">
        <f t="shared" si="3"/>
        <v>12</v>
      </c>
      <c r="G28" s="30">
        <f t="shared" si="4"/>
        <v>2</v>
      </c>
      <c r="H28" s="30">
        <f t="shared" si="5"/>
        <v>0</v>
      </c>
      <c r="I28" s="30">
        <f t="shared" si="6"/>
        <v>8</v>
      </c>
      <c r="J28" s="30">
        <f>VLOOKUP(9*$H28+$I28,FPGAMap!$A$2:$F$37,5)</f>
        <v>0</v>
      </c>
      <c r="K28" s="30">
        <f>VLOOKUP(9*$H28+$I28,FPGAMap!$A$2:$F$37,6)</f>
        <v>6</v>
      </c>
      <c r="L28" s="30">
        <v>10</v>
      </c>
      <c r="M28" s="30">
        <f t="shared" si="12"/>
        <v>0</v>
      </c>
      <c r="N28" s="30">
        <f t="shared" si="8"/>
        <v>10</v>
      </c>
    </row>
    <row r="29" spans="1:14">
      <c r="A29" s="40">
        <v>223</v>
      </c>
      <c r="B29" s="46">
        <v>3.4886400000000002</v>
      </c>
      <c r="C29" s="30">
        <f t="shared" si="9"/>
        <v>0</v>
      </c>
      <c r="D29" s="30">
        <f t="shared" si="10"/>
        <v>1</v>
      </c>
      <c r="E29" s="30">
        <f t="shared" si="11"/>
        <v>11</v>
      </c>
      <c r="F29" s="30">
        <f t="shared" si="3"/>
        <v>12</v>
      </c>
      <c r="G29" s="30">
        <f t="shared" si="4"/>
        <v>2</v>
      </c>
      <c r="H29" s="30">
        <f t="shared" si="5"/>
        <v>0</v>
      </c>
      <c r="I29" s="30">
        <f t="shared" si="6"/>
        <v>7</v>
      </c>
      <c r="J29" s="30">
        <f>VLOOKUP(9*$H29+$I29,FPGAMap!$A$2:$F$37,5)</f>
        <v>0</v>
      </c>
      <c r="K29" s="30">
        <f>VLOOKUP(9*$H29+$I29,FPGAMap!$A$2:$F$37,6)</f>
        <v>7</v>
      </c>
      <c r="L29" s="30">
        <v>10</v>
      </c>
      <c r="M29" s="30">
        <f t="shared" si="12"/>
        <v>0</v>
      </c>
      <c r="N29" s="30">
        <f t="shared" si="8"/>
        <v>11</v>
      </c>
    </row>
    <row r="30" spans="1:14">
      <c r="A30" s="40">
        <v>224</v>
      </c>
      <c r="B30" s="46">
        <v>2.6136400000000002</v>
      </c>
      <c r="C30" s="30">
        <f>QUOTIENT($A30-196,144)</f>
        <v>0</v>
      </c>
      <c r="D30" s="30">
        <f>MOD(QUOTIENT($A30-196,16),9)</f>
        <v>1</v>
      </c>
      <c r="E30" s="30">
        <f>MOD($A30-196,16)</f>
        <v>12</v>
      </c>
      <c r="F30" s="30">
        <f t="shared" si="3"/>
        <v>12</v>
      </c>
      <c r="G30" s="30">
        <f t="shared" si="4"/>
        <v>2</v>
      </c>
      <c r="H30" s="30">
        <f t="shared" si="5"/>
        <v>0</v>
      </c>
      <c r="I30" s="30">
        <f t="shared" si="6"/>
        <v>6</v>
      </c>
      <c r="J30" s="30">
        <f>VLOOKUP(9*$H30+$I30,FPGAMap!$A$2:$F$37,5)</f>
        <v>0</v>
      </c>
      <c r="K30" s="30">
        <f>VLOOKUP(9*$H30+$I30,FPGAMap!$A$2:$F$37,6)</f>
        <v>8</v>
      </c>
      <c r="L30" s="30">
        <v>1</v>
      </c>
      <c r="M30" s="30">
        <f>QUOTIENT($E30,12)</f>
        <v>1</v>
      </c>
      <c r="N30" s="30">
        <f t="shared" si="8"/>
        <v>0</v>
      </c>
    </row>
    <row r="31" spans="1:14">
      <c r="A31" s="40">
        <v>225</v>
      </c>
      <c r="B31" s="46">
        <v>2.6957100000000001</v>
      </c>
      <c r="C31" s="30">
        <f>QUOTIENT($A31-196,144)</f>
        <v>0</v>
      </c>
      <c r="D31" s="30">
        <f>MOD(QUOTIENT($A31-196,16),9)</f>
        <v>1</v>
      </c>
      <c r="E31" s="30">
        <f>MOD($A31-196,16)</f>
        <v>13</v>
      </c>
      <c r="F31" s="30">
        <f t="shared" si="3"/>
        <v>5</v>
      </c>
      <c r="G31" s="30">
        <f t="shared" si="4"/>
        <v>12</v>
      </c>
      <c r="H31" s="30">
        <f t="shared" si="5"/>
        <v>1</v>
      </c>
      <c r="I31" s="30">
        <f t="shared" si="6"/>
        <v>3</v>
      </c>
      <c r="J31" s="30">
        <f>VLOOKUP(9*$H31+$I31,FPGAMap!$A$2:$F$37,5)</f>
        <v>1</v>
      </c>
      <c r="K31" s="30">
        <f>VLOOKUP(9*$H31+$I31,FPGAMap!$A$2:$F$37,6)</f>
        <v>9</v>
      </c>
      <c r="L31" s="30">
        <v>1</v>
      </c>
      <c r="M31" s="30">
        <f>QUOTIENT($E31,12)</f>
        <v>1</v>
      </c>
      <c r="N31" s="30">
        <f t="shared" si="8"/>
        <v>1</v>
      </c>
    </row>
    <row r="32" spans="1:14">
      <c r="A32" s="40">
        <v>226</v>
      </c>
      <c r="B32" s="46">
        <v>2.7032799999999999</v>
      </c>
      <c r="C32" s="30">
        <f>QUOTIENT($A32-196,144)</f>
        <v>0</v>
      </c>
      <c r="D32" s="30">
        <f>MOD(QUOTIENT($A32-196,16),9)</f>
        <v>1</v>
      </c>
      <c r="E32" s="30">
        <f>MOD($A32-196,16)</f>
        <v>14</v>
      </c>
      <c r="F32" s="30">
        <f t="shared" si="3"/>
        <v>5</v>
      </c>
      <c r="G32" s="30">
        <f t="shared" si="4"/>
        <v>12</v>
      </c>
      <c r="H32" s="30">
        <f t="shared" si="5"/>
        <v>1</v>
      </c>
      <c r="I32" s="30">
        <f t="shared" si="6"/>
        <v>4</v>
      </c>
      <c r="J32" s="30">
        <f>VLOOKUP(9*$H32+$I32,FPGAMap!$A$2:$F$37,5)</f>
        <v>1</v>
      </c>
      <c r="K32" s="30">
        <f>VLOOKUP(9*$H32+$I32,FPGAMap!$A$2:$F$37,6)</f>
        <v>10</v>
      </c>
      <c r="L32" s="30">
        <v>1</v>
      </c>
      <c r="M32" s="30">
        <f>QUOTIENT($E32,12)</f>
        <v>1</v>
      </c>
      <c r="N32" s="30">
        <f t="shared" si="8"/>
        <v>2</v>
      </c>
    </row>
    <row r="33" spans="1:14">
      <c r="A33" s="40">
        <v>227</v>
      </c>
      <c r="B33" s="46">
        <v>2.4078300000000001</v>
      </c>
      <c r="C33" s="30">
        <f>QUOTIENT($A33-196,144)</f>
        <v>0</v>
      </c>
      <c r="D33" s="30">
        <f>MOD(QUOTIENT($A33-196,16),9)</f>
        <v>1</v>
      </c>
      <c r="E33" s="30">
        <f>MOD($A33-196,16)</f>
        <v>15</v>
      </c>
      <c r="F33" s="30">
        <f t="shared" si="3"/>
        <v>5</v>
      </c>
      <c r="G33" s="30">
        <f t="shared" si="4"/>
        <v>12</v>
      </c>
      <c r="H33" s="30">
        <f t="shared" si="5"/>
        <v>1</v>
      </c>
      <c r="I33" s="30">
        <f t="shared" si="6"/>
        <v>5</v>
      </c>
      <c r="J33" s="30">
        <f>VLOOKUP(9*$H33+$I33,FPGAMap!$A$2:$F$37,5)</f>
        <v>1</v>
      </c>
      <c r="K33" s="30">
        <f>VLOOKUP(9*$H33+$I33,FPGAMap!$A$2:$F$37,6)</f>
        <v>11</v>
      </c>
      <c r="L33" s="30">
        <v>1</v>
      </c>
      <c r="M33" s="30">
        <f>QUOTIENT($E33,12)</f>
        <v>1</v>
      </c>
      <c r="N33" s="30">
        <f t="shared" si="8"/>
        <v>3</v>
      </c>
    </row>
    <row r="34" spans="1:14">
      <c r="A34" s="40">
        <v>228</v>
      </c>
      <c r="B34" s="46">
        <v>0</v>
      </c>
      <c r="C34" s="30">
        <f t="shared" ref="C34:C45" si="13">QUOTIENT($A34-196,144)</f>
        <v>0</v>
      </c>
      <c r="D34" s="30">
        <f t="shared" ref="D34:D45" si="14">MOD(QUOTIENT($A34-196,16),9)</f>
        <v>2</v>
      </c>
      <c r="E34" s="30">
        <f t="shared" ref="E34:E45" si="15">MOD($A34-196,16)</f>
        <v>0</v>
      </c>
      <c r="F34" s="30">
        <f t="shared" si="3"/>
        <v>11</v>
      </c>
      <c r="G34" s="30">
        <f t="shared" si="4"/>
        <v>7</v>
      </c>
      <c r="H34" s="30">
        <f t="shared" si="5"/>
        <v>3</v>
      </c>
      <c r="I34" s="30">
        <f t="shared" si="6"/>
        <v>8</v>
      </c>
      <c r="J34" s="30">
        <f>VLOOKUP(9*$H34+$I34,FPGAMap!$A$2:$F$37,5)</f>
        <v>2</v>
      </c>
      <c r="K34" s="30">
        <f>VLOOKUP(9*$H34+$I34,FPGAMap!$A$2:$F$37,6)</f>
        <v>8</v>
      </c>
      <c r="L34" s="30">
        <v>1</v>
      </c>
      <c r="M34" s="30">
        <f t="shared" ref="M34:M45" si="16">QUOTIENT($E34,12)</f>
        <v>0</v>
      </c>
      <c r="N34" s="30">
        <f t="shared" si="8"/>
        <v>0</v>
      </c>
    </row>
    <row r="35" spans="1:14">
      <c r="A35" s="40">
        <v>229</v>
      </c>
      <c r="B35" s="46">
        <v>2.98611</v>
      </c>
      <c r="C35" s="30">
        <f t="shared" si="13"/>
        <v>0</v>
      </c>
      <c r="D35" s="30">
        <f t="shared" si="14"/>
        <v>2</v>
      </c>
      <c r="E35" s="30">
        <f t="shared" si="15"/>
        <v>1</v>
      </c>
      <c r="F35" s="30">
        <f t="shared" si="3"/>
        <v>11</v>
      </c>
      <c r="G35" s="30">
        <f t="shared" si="4"/>
        <v>7</v>
      </c>
      <c r="H35" s="30">
        <f t="shared" si="5"/>
        <v>2</v>
      </c>
      <c r="I35" s="30">
        <f t="shared" si="6"/>
        <v>5</v>
      </c>
      <c r="J35" s="30">
        <f>VLOOKUP(9*$H35+$I35,FPGAMap!$A$2:$F$37,5)</f>
        <v>2</v>
      </c>
      <c r="K35" s="30">
        <f>VLOOKUP(9*$H35+$I35,FPGAMap!$A$2:$F$37,6)</f>
        <v>9</v>
      </c>
      <c r="L35" s="30">
        <v>1</v>
      </c>
      <c r="M35" s="30">
        <f t="shared" si="16"/>
        <v>0</v>
      </c>
      <c r="N35" s="30">
        <f t="shared" si="8"/>
        <v>1</v>
      </c>
    </row>
    <row r="36" spans="1:14">
      <c r="A36" s="40">
        <v>230</v>
      </c>
      <c r="B36" s="46">
        <v>2.86869</v>
      </c>
      <c r="C36" s="30">
        <f t="shared" si="13"/>
        <v>0</v>
      </c>
      <c r="D36" s="30">
        <f t="shared" si="14"/>
        <v>2</v>
      </c>
      <c r="E36" s="30">
        <f t="shared" si="15"/>
        <v>2</v>
      </c>
      <c r="F36" s="30">
        <f t="shared" si="3"/>
        <v>6</v>
      </c>
      <c r="G36" s="30">
        <f t="shared" si="4"/>
        <v>4</v>
      </c>
      <c r="H36" s="30">
        <f t="shared" si="5"/>
        <v>2</v>
      </c>
      <c r="I36" s="30">
        <f t="shared" si="6"/>
        <v>4</v>
      </c>
      <c r="J36" s="30">
        <f>VLOOKUP(9*$H36+$I36,FPGAMap!$A$2:$F$37,5)</f>
        <v>2</v>
      </c>
      <c r="K36" s="30">
        <f>VLOOKUP(9*$H36+$I36,FPGAMap!$A$2:$F$37,6)</f>
        <v>10</v>
      </c>
      <c r="L36" s="30">
        <v>1</v>
      </c>
      <c r="M36" s="30">
        <f t="shared" si="16"/>
        <v>0</v>
      </c>
      <c r="N36" s="30">
        <f t="shared" si="8"/>
        <v>2</v>
      </c>
    </row>
    <row r="37" spans="1:14">
      <c r="A37" s="40">
        <v>231</v>
      </c>
      <c r="B37" s="46">
        <v>3.4457100000000001</v>
      </c>
      <c r="C37" s="30">
        <f t="shared" si="13"/>
        <v>0</v>
      </c>
      <c r="D37" s="30">
        <f t="shared" si="14"/>
        <v>2</v>
      </c>
      <c r="E37" s="30">
        <f t="shared" si="15"/>
        <v>3</v>
      </c>
      <c r="F37" s="30">
        <f t="shared" si="3"/>
        <v>6</v>
      </c>
      <c r="G37" s="30">
        <f t="shared" si="4"/>
        <v>4</v>
      </c>
      <c r="H37" s="30">
        <f t="shared" si="5"/>
        <v>2</v>
      </c>
      <c r="I37" s="30">
        <f t="shared" si="6"/>
        <v>3</v>
      </c>
      <c r="J37" s="30">
        <f>VLOOKUP(9*$H37+$I37,FPGAMap!$A$2:$F$37,5)</f>
        <v>2</v>
      </c>
      <c r="K37" s="30">
        <f>VLOOKUP(9*$H37+$I37,FPGAMap!$A$2:$F$37,6)</f>
        <v>11</v>
      </c>
      <c r="L37" s="30">
        <v>1</v>
      </c>
      <c r="M37" s="30">
        <f t="shared" si="16"/>
        <v>0</v>
      </c>
      <c r="N37" s="30">
        <f t="shared" si="8"/>
        <v>3</v>
      </c>
    </row>
    <row r="38" spans="1:14">
      <c r="A38" s="40">
        <v>232</v>
      </c>
      <c r="B38" s="46">
        <v>4.2904</v>
      </c>
      <c r="C38" s="30">
        <f t="shared" si="13"/>
        <v>0</v>
      </c>
      <c r="D38" s="30">
        <f t="shared" si="14"/>
        <v>2</v>
      </c>
      <c r="E38" s="30">
        <f t="shared" si="15"/>
        <v>4</v>
      </c>
      <c r="F38" s="30">
        <f t="shared" si="3"/>
        <v>10</v>
      </c>
      <c r="G38" s="30">
        <f t="shared" si="4"/>
        <v>24</v>
      </c>
      <c r="H38" s="30">
        <f t="shared" si="5"/>
        <v>1</v>
      </c>
      <c r="I38" s="30">
        <f t="shared" si="6"/>
        <v>5</v>
      </c>
      <c r="J38" s="30">
        <f>VLOOKUP(9*$H38+$I38,FPGAMap!$A$2:$F$37,5)</f>
        <v>1</v>
      </c>
      <c r="K38" s="30">
        <f>VLOOKUP(9*$H38+$I38,FPGAMap!$A$2:$F$37,6)</f>
        <v>11</v>
      </c>
      <c r="L38" s="30">
        <v>10</v>
      </c>
      <c r="M38" s="30">
        <f t="shared" si="16"/>
        <v>0</v>
      </c>
      <c r="N38" s="30">
        <f t="shared" si="8"/>
        <v>4</v>
      </c>
    </row>
    <row r="39" spans="1:14">
      <c r="A39" s="40">
        <v>233</v>
      </c>
      <c r="B39" s="46">
        <v>5.1755100000000001</v>
      </c>
      <c r="C39" s="30">
        <f t="shared" si="13"/>
        <v>0</v>
      </c>
      <c r="D39" s="30">
        <f t="shared" si="14"/>
        <v>2</v>
      </c>
      <c r="E39" s="30">
        <f t="shared" si="15"/>
        <v>5</v>
      </c>
      <c r="F39" s="30">
        <f t="shared" si="3"/>
        <v>11</v>
      </c>
      <c r="G39" s="30">
        <f t="shared" si="4"/>
        <v>7</v>
      </c>
      <c r="H39" s="30">
        <f t="shared" si="5"/>
        <v>2</v>
      </c>
      <c r="I39" s="30">
        <f t="shared" si="6"/>
        <v>0</v>
      </c>
      <c r="J39" s="30">
        <f>VLOOKUP(9*$H39+$I39,FPGAMap!$A$2:$F$37,5)</f>
        <v>1</v>
      </c>
      <c r="K39" s="30">
        <f>VLOOKUP(9*$H39+$I39,FPGAMap!$A$2:$F$37,6)</f>
        <v>3</v>
      </c>
      <c r="L39" s="30">
        <v>10</v>
      </c>
      <c r="M39" s="30">
        <f t="shared" si="16"/>
        <v>0</v>
      </c>
      <c r="N39" s="30">
        <f t="shared" si="8"/>
        <v>5</v>
      </c>
    </row>
    <row r="40" spans="1:14">
      <c r="A40" s="40">
        <v>234</v>
      </c>
      <c r="B40" s="46">
        <v>5.6489900000000004</v>
      </c>
      <c r="C40" s="30">
        <f t="shared" si="13"/>
        <v>0</v>
      </c>
      <c r="D40" s="30">
        <f t="shared" si="14"/>
        <v>2</v>
      </c>
      <c r="E40" s="30">
        <f t="shared" si="15"/>
        <v>6</v>
      </c>
      <c r="F40" s="30">
        <f t="shared" si="3"/>
        <v>11</v>
      </c>
      <c r="G40" s="30">
        <f t="shared" si="4"/>
        <v>7</v>
      </c>
      <c r="H40" s="30">
        <f t="shared" si="5"/>
        <v>2</v>
      </c>
      <c r="I40" s="30">
        <f t="shared" si="6"/>
        <v>2</v>
      </c>
      <c r="J40" s="30">
        <f>VLOOKUP(9*$H40+$I40,FPGAMap!$A$2:$F$37,5)</f>
        <v>1</v>
      </c>
      <c r="K40" s="30">
        <f>VLOOKUP(9*$H40+$I40,FPGAMap!$A$2:$F$37,6)</f>
        <v>5</v>
      </c>
      <c r="L40" s="30">
        <v>10</v>
      </c>
      <c r="M40" s="30">
        <f t="shared" si="16"/>
        <v>0</v>
      </c>
      <c r="N40" s="30">
        <f t="shared" si="8"/>
        <v>6</v>
      </c>
    </row>
    <row r="41" spans="1:14">
      <c r="A41" s="40">
        <v>235</v>
      </c>
      <c r="B41" s="46">
        <v>7.7096</v>
      </c>
      <c r="C41" s="30">
        <f t="shared" si="13"/>
        <v>0</v>
      </c>
      <c r="D41" s="30">
        <f t="shared" si="14"/>
        <v>2</v>
      </c>
      <c r="E41" s="30">
        <f t="shared" si="15"/>
        <v>7</v>
      </c>
      <c r="F41" s="30">
        <f t="shared" si="3"/>
        <v>5</v>
      </c>
      <c r="G41" s="30">
        <f t="shared" si="4"/>
        <v>12</v>
      </c>
      <c r="H41" s="30">
        <f t="shared" si="5"/>
        <v>3</v>
      </c>
      <c r="I41" s="30">
        <f t="shared" si="6"/>
        <v>3</v>
      </c>
      <c r="J41" s="30">
        <f>VLOOKUP(9*$H41+$I41,FPGAMap!$A$2:$F$37,5)</f>
        <v>2</v>
      </c>
      <c r="K41" s="30">
        <f>VLOOKUP(9*$H41+$I41,FPGAMap!$A$2:$F$37,6)</f>
        <v>3</v>
      </c>
      <c r="L41" s="30">
        <v>10</v>
      </c>
      <c r="M41" s="30">
        <f t="shared" si="16"/>
        <v>0</v>
      </c>
      <c r="N41" s="30">
        <f t="shared" si="8"/>
        <v>7</v>
      </c>
    </row>
    <row r="42" spans="1:14">
      <c r="A42" s="40">
        <v>236</v>
      </c>
      <c r="B42" s="46">
        <v>6.9482299999999997</v>
      </c>
      <c r="C42" s="30">
        <f t="shared" si="13"/>
        <v>0</v>
      </c>
      <c r="D42" s="30">
        <f t="shared" si="14"/>
        <v>2</v>
      </c>
      <c r="E42" s="30">
        <f t="shared" si="15"/>
        <v>8</v>
      </c>
      <c r="F42" s="30">
        <f t="shared" si="3"/>
        <v>5</v>
      </c>
      <c r="G42" s="30">
        <f t="shared" si="4"/>
        <v>12</v>
      </c>
      <c r="H42" s="30">
        <f t="shared" si="5"/>
        <v>3</v>
      </c>
      <c r="I42" s="30">
        <f t="shared" si="6"/>
        <v>4</v>
      </c>
      <c r="J42" s="30">
        <f>VLOOKUP(9*$H42+$I42,FPGAMap!$A$2:$F$37,5)</f>
        <v>2</v>
      </c>
      <c r="K42" s="30">
        <f>VLOOKUP(9*$H42+$I42,FPGAMap!$A$2:$F$37,6)</f>
        <v>4</v>
      </c>
      <c r="L42" s="30">
        <v>10</v>
      </c>
      <c r="M42" s="30">
        <f t="shared" si="16"/>
        <v>0</v>
      </c>
      <c r="N42" s="30">
        <f t="shared" si="8"/>
        <v>8</v>
      </c>
    </row>
    <row r="43" spans="1:14">
      <c r="A43" s="40">
        <v>237</v>
      </c>
      <c r="B43" s="46">
        <v>6.0429300000000001</v>
      </c>
      <c r="C43" s="30">
        <f t="shared" si="13"/>
        <v>0</v>
      </c>
      <c r="D43" s="30">
        <f t="shared" si="14"/>
        <v>2</v>
      </c>
      <c r="E43" s="30">
        <f t="shared" si="15"/>
        <v>9</v>
      </c>
      <c r="F43" s="30">
        <f t="shared" si="3"/>
        <v>5</v>
      </c>
      <c r="G43" s="30">
        <f t="shared" si="4"/>
        <v>12</v>
      </c>
      <c r="H43" s="30">
        <f t="shared" si="5"/>
        <v>3</v>
      </c>
      <c r="I43" s="30">
        <f t="shared" si="6"/>
        <v>5</v>
      </c>
      <c r="J43" s="30">
        <f>VLOOKUP(9*$H43+$I43,FPGAMap!$A$2:$F$37,5)</f>
        <v>2</v>
      </c>
      <c r="K43" s="30">
        <f>VLOOKUP(9*$H43+$I43,FPGAMap!$A$2:$F$37,6)</f>
        <v>5</v>
      </c>
      <c r="L43" s="30">
        <v>10</v>
      </c>
      <c r="M43" s="30">
        <f t="shared" si="16"/>
        <v>0</v>
      </c>
      <c r="N43" s="30">
        <f t="shared" si="8"/>
        <v>9</v>
      </c>
    </row>
    <row r="44" spans="1:14">
      <c r="A44" s="40">
        <v>238</v>
      </c>
      <c r="B44" s="46">
        <v>4.3876299999999997</v>
      </c>
      <c r="C44" s="30">
        <f t="shared" si="13"/>
        <v>0</v>
      </c>
      <c r="D44" s="30">
        <f t="shared" si="14"/>
        <v>2</v>
      </c>
      <c r="E44" s="30">
        <f t="shared" si="15"/>
        <v>10</v>
      </c>
      <c r="F44" s="30">
        <f t="shared" si="3"/>
        <v>10</v>
      </c>
      <c r="G44" s="30">
        <f t="shared" si="4"/>
        <v>24</v>
      </c>
      <c r="H44" s="30">
        <f t="shared" si="5"/>
        <v>1</v>
      </c>
      <c r="I44" s="30">
        <f t="shared" si="6"/>
        <v>2</v>
      </c>
      <c r="J44" s="30">
        <f>VLOOKUP(9*$H44+$I44,FPGAMap!$A$2:$F$37,5)</f>
        <v>1</v>
      </c>
      <c r="K44" s="30">
        <f>VLOOKUP(9*$H44+$I44,FPGAMap!$A$2:$F$37,6)</f>
        <v>6</v>
      </c>
      <c r="L44" s="30">
        <v>10</v>
      </c>
      <c r="M44" s="30">
        <f t="shared" si="16"/>
        <v>0</v>
      </c>
      <c r="N44" s="30">
        <f t="shared" si="8"/>
        <v>10</v>
      </c>
    </row>
    <row r="45" spans="1:14">
      <c r="A45" s="40">
        <v>239</v>
      </c>
      <c r="B45" s="46">
        <v>4.2007599999999998</v>
      </c>
      <c r="C45" s="30">
        <f t="shared" si="13"/>
        <v>0</v>
      </c>
      <c r="D45" s="30">
        <f t="shared" si="14"/>
        <v>2</v>
      </c>
      <c r="E45" s="30">
        <f t="shared" si="15"/>
        <v>11</v>
      </c>
      <c r="F45" s="30">
        <f t="shared" si="3"/>
        <v>10</v>
      </c>
      <c r="G45" s="30">
        <f t="shared" si="4"/>
        <v>24</v>
      </c>
      <c r="H45" s="30">
        <f t="shared" si="5"/>
        <v>1</v>
      </c>
      <c r="I45" s="30">
        <f t="shared" si="6"/>
        <v>1</v>
      </c>
      <c r="J45" s="30">
        <f>VLOOKUP(9*$H45+$I45,FPGAMap!$A$2:$F$37,5)</f>
        <v>1</v>
      </c>
      <c r="K45" s="30">
        <f>VLOOKUP(9*$H45+$I45,FPGAMap!$A$2:$F$37,6)</f>
        <v>7</v>
      </c>
      <c r="L45" s="30">
        <v>10</v>
      </c>
      <c r="M45" s="30">
        <f t="shared" si="16"/>
        <v>0</v>
      </c>
      <c r="N45" s="30">
        <f t="shared" si="8"/>
        <v>11</v>
      </c>
    </row>
    <row r="46" spans="1:14">
      <c r="A46" s="40">
        <v>240</v>
      </c>
      <c r="B46" s="46">
        <v>2.7045499999999998</v>
      </c>
      <c r="C46" s="30">
        <f>QUOTIENT($A46-196,144)</f>
        <v>0</v>
      </c>
      <c r="D46" s="30">
        <f>MOD(QUOTIENT($A46-196,16),9)</f>
        <v>2</v>
      </c>
      <c r="E46" s="30">
        <f>MOD($A46-196,16)</f>
        <v>12</v>
      </c>
      <c r="F46" s="30">
        <f t="shared" si="3"/>
        <v>10</v>
      </c>
      <c r="G46" s="30">
        <f t="shared" si="4"/>
        <v>24</v>
      </c>
      <c r="H46" s="30">
        <f t="shared" si="5"/>
        <v>1</v>
      </c>
      <c r="I46" s="30">
        <f t="shared" si="6"/>
        <v>4</v>
      </c>
      <c r="J46" s="30">
        <f>VLOOKUP(9*$H46+$I46,FPGAMap!$A$2:$F$37,5)</f>
        <v>1</v>
      </c>
      <c r="K46" s="30">
        <f>VLOOKUP(9*$H46+$I46,FPGAMap!$A$2:$F$37,6)</f>
        <v>10</v>
      </c>
      <c r="L46" s="30">
        <v>1</v>
      </c>
      <c r="M46" s="30">
        <f>QUOTIENT($E46,12)</f>
        <v>1</v>
      </c>
      <c r="N46" s="30">
        <f t="shared" si="8"/>
        <v>0</v>
      </c>
    </row>
    <row r="47" spans="1:14">
      <c r="A47" s="40">
        <v>241</v>
      </c>
      <c r="B47" s="46">
        <v>3.1881300000000001</v>
      </c>
      <c r="C47" s="30">
        <f>QUOTIENT($A47-196,144)</f>
        <v>0</v>
      </c>
      <c r="D47" s="30">
        <f>MOD(QUOTIENT($A47-196,16),9)</f>
        <v>2</v>
      </c>
      <c r="E47" s="30">
        <f>MOD($A47-196,16)</f>
        <v>13</v>
      </c>
      <c r="F47" s="30">
        <f t="shared" si="3"/>
        <v>5</v>
      </c>
      <c r="G47" s="30">
        <f t="shared" si="4"/>
        <v>12</v>
      </c>
      <c r="H47" s="30">
        <f t="shared" si="5"/>
        <v>2</v>
      </c>
      <c r="I47" s="30">
        <f t="shared" si="6"/>
        <v>5</v>
      </c>
      <c r="J47" s="30">
        <f>VLOOKUP(9*$H47+$I47,FPGAMap!$A$2:$F$37,5)</f>
        <v>2</v>
      </c>
      <c r="K47" s="30">
        <f>VLOOKUP(9*$H47+$I47,FPGAMap!$A$2:$F$37,6)</f>
        <v>9</v>
      </c>
      <c r="L47" s="30">
        <v>1</v>
      </c>
      <c r="M47" s="30">
        <f>QUOTIENT($E47,12)</f>
        <v>1</v>
      </c>
      <c r="N47" s="30">
        <f t="shared" si="8"/>
        <v>1</v>
      </c>
    </row>
    <row r="48" spans="1:14">
      <c r="A48" s="40">
        <v>242</v>
      </c>
      <c r="B48" s="46">
        <v>2.7853500000000002</v>
      </c>
      <c r="C48" s="30">
        <f>QUOTIENT($A48-196,144)</f>
        <v>0</v>
      </c>
      <c r="D48" s="30">
        <f>MOD(QUOTIENT($A48-196,16),9)</f>
        <v>2</v>
      </c>
      <c r="E48" s="30">
        <f>MOD($A48-196,16)</f>
        <v>14</v>
      </c>
      <c r="F48" s="30">
        <f t="shared" si="3"/>
        <v>5</v>
      </c>
      <c r="G48" s="30">
        <f t="shared" si="4"/>
        <v>12</v>
      </c>
      <c r="H48" s="30">
        <f t="shared" si="5"/>
        <v>2</v>
      </c>
      <c r="I48" s="30">
        <f t="shared" si="6"/>
        <v>4</v>
      </c>
      <c r="J48" s="30">
        <f>VLOOKUP(9*$H48+$I48,FPGAMap!$A$2:$F$37,5)</f>
        <v>2</v>
      </c>
      <c r="K48" s="30">
        <f>VLOOKUP(9*$H48+$I48,FPGAMap!$A$2:$F$37,6)</f>
        <v>10</v>
      </c>
      <c r="L48" s="30">
        <v>1</v>
      </c>
      <c r="M48" s="30">
        <f>QUOTIENT($E48,12)</f>
        <v>1</v>
      </c>
      <c r="N48" s="30">
        <f t="shared" si="8"/>
        <v>2</v>
      </c>
    </row>
    <row r="49" spans="1:14">
      <c r="A49" s="40">
        <v>243</v>
      </c>
      <c r="B49" s="46">
        <v>0</v>
      </c>
      <c r="C49" s="30">
        <f>QUOTIENT($A49-196,144)</f>
        <v>0</v>
      </c>
      <c r="D49" s="30">
        <f>MOD(QUOTIENT($A49-196,16),9)</f>
        <v>2</v>
      </c>
      <c r="E49" s="30">
        <f>MOD($A49-196,16)</f>
        <v>15</v>
      </c>
      <c r="F49" s="30">
        <f t="shared" si="3"/>
        <v>5</v>
      </c>
      <c r="G49" s="30">
        <f t="shared" si="4"/>
        <v>12</v>
      </c>
      <c r="H49" s="30">
        <f t="shared" si="5"/>
        <v>2</v>
      </c>
      <c r="I49" s="30">
        <f t="shared" si="6"/>
        <v>3</v>
      </c>
      <c r="J49" s="30">
        <f>VLOOKUP(9*$H49+$I49,FPGAMap!$A$2:$F$37,5)</f>
        <v>2</v>
      </c>
      <c r="K49" s="30">
        <f>VLOOKUP(9*$H49+$I49,FPGAMap!$A$2:$F$37,6)</f>
        <v>11</v>
      </c>
      <c r="L49" s="30">
        <v>1</v>
      </c>
      <c r="M49" s="30">
        <f>QUOTIENT($E49,12)</f>
        <v>1</v>
      </c>
      <c r="N49" s="30">
        <f t="shared" si="8"/>
        <v>3</v>
      </c>
    </row>
    <row r="50" spans="1:14">
      <c r="A50" s="40">
        <v>244</v>
      </c>
      <c r="B50" s="46">
        <v>0</v>
      </c>
      <c r="C50" s="30">
        <f t="shared" ref="C50:C61" si="17">QUOTIENT($A50-196,144)</f>
        <v>0</v>
      </c>
      <c r="D50" s="30">
        <f t="shared" ref="D50:D61" si="18">MOD(QUOTIENT($A50-196,16),9)</f>
        <v>3</v>
      </c>
      <c r="E50" s="30">
        <f t="shared" ref="E50:E61" si="19">MOD($A50-196,16)</f>
        <v>0</v>
      </c>
      <c r="F50" s="30">
        <f t="shared" si="3"/>
        <v>10</v>
      </c>
      <c r="G50" s="30">
        <f t="shared" si="4"/>
        <v>24</v>
      </c>
      <c r="H50" s="30">
        <f t="shared" si="5"/>
        <v>0</v>
      </c>
      <c r="I50" s="30">
        <f t="shared" si="6"/>
        <v>2</v>
      </c>
      <c r="J50" s="30">
        <f>VLOOKUP(9*$H50+$I50,FPGAMap!$A$2:$F$37,5)</f>
        <v>0</v>
      </c>
      <c r="K50" s="30">
        <f>VLOOKUP(9*$H50+$I50,FPGAMap!$A$2:$F$37,6)</f>
        <v>11</v>
      </c>
      <c r="L50" s="30">
        <v>1</v>
      </c>
      <c r="M50" s="30">
        <f t="shared" ref="M50:M61" si="20">QUOTIENT($E50,12)</f>
        <v>0</v>
      </c>
      <c r="N50" s="30">
        <f t="shared" si="8"/>
        <v>0</v>
      </c>
    </row>
    <row r="51" spans="1:14">
      <c r="A51" s="40">
        <v>245</v>
      </c>
      <c r="B51" s="46">
        <v>3.3320699999999999</v>
      </c>
      <c r="C51" s="30">
        <f t="shared" si="17"/>
        <v>0</v>
      </c>
      <c r="D51" s="30">
        <f t="shared" si="18"/>
        <v>3</v>
      </c>
      <c r="E51" s="30">
        <f t="shared" si="19"/>
        <v>1</v>
      </c>
      <c r="F51" s="30">
        <f t="shared" si="3"/>
        <v>10</v>
      </c>
      <c r="G51" s="30">
        <f t="shared" si="4"/>
        <v>24</v>
      </c>
      <c r="H51" s="30">
        <f t="shared" si="5"/>
        <v>1</v>
      </c>
      <c r="I51" s="30">
        <f t="shared" si="6"/>
        <v>6</v>
      </c>
      <c r="J51" s="30">
        <f>VLOOKUP(9*$H51+$I51,FPGAMap!$A$2:$F$37,5)</f>
        <v>0</v>
      </c>
      <c r="K51" s="30">
        <f>VLOOKUP(9*$H51+$I51,FPGAMap!$A$2:$F$37,6)</f>
        <v>3</v>
      </c>
      <c r="L51" s="30">
        <v>1</v>
      </c>
      <c r="M51" s="30">
        <f t="shared" si="20"/>
        <v>0</v>
      </c>
      <c r="N51" s="30">
        <f t="shared" si="8"/>
        <v>1</v>
      </c>
    </row>
    <row r="52" spans="1:14">
      <c r="A52" s="40">
        <v>246</v>
      </c>
      <c r="B52" s="46">
        <v>3.3068200000000001</v>
      </c>
      <c r="C52" s="30">
        <f t="shared" si="17"/>
        <v>0</v>
      </c>
      <c r="D52" s="30">
        <f t="shared" si="18"/>
        <v>3</v>
      </c>
      <c r="E52" s="30">
        <f t="shared" si="19"/>
        <v>2</v>
      </c>
      <c r="F52" s="30">
        <f t="shared" si="3"/>
        <v>7</v>
      </c>
      <c r="G52" s="30">
        <f t="shared" si="4"/>
        <v>5</v>
      </c>
      <c r="H52" s="30">
        <f t="shared" si="5"/>
        <v>0</v>
      </c>
      <c r="I52" s="30">
        <f t="shared" si="6"/>
        <v>5</v>
      </c>
      <c r="J52" s="30">
        <f>VLOOKUP(9*$H52+$I52,FPGAMap!$A$2:$F$37,5)</f>
        <v>0</v>
      </c>
      <c r="K52" s="30">
        <f>VLOOKUP(9*$H52+$I52,FPGAMap!$A$2:$F$37,6)</f>
        <v>2</v>
      </c>
      <c r="L52" s="30">
        <v>1</v>
      </c>
      <c r="M52" s="30">
        <f t="shared" si="20"/>
        <v>0</v>
      </c>
      <c r="N52" s="30">
        <f t="shared" si="8"/>
        <v>2</v>
      </c>
    </row>
    <row r="53" spans="1:14">
      <c r="A53" s="40">
        <v>247</v>
      </c>
      <c r="B53" s="46">
        <v>3.73611</v>
      </c>
      <c r="C53" s="30">
        <f t="shared" si="17"/>
        <v>0</v>
      </c>
      <c r="D53" s="30">
        <f t="shared" si="18"/>
        <v>3</v>
      </c>
      <c r="E53" s="30">
        <f t="shared" si="19"/>
        <v>3</v>
      </c>
      <c r="F53" s="30">
        <f t="shared" si="3"/>
        <v>7</v>
      </c>
      <c r="G53" s="30">
        <f t="shared" si="4"/>
        <v>5</v>
      </c>
      <c r="H53" s="30">
        <f t="shared" si="5"/>
        <v>1</v>
      </c>
      <c r="I53" s="30">
        <f t="shared" si="6"/>
        <v>6</v>
      </c>
      <c r="J53" s="30">
        <f>VLOOKUP(9*$H53+$I53,FPGAMap!$A$2:$F$37,5)</f>
        <v>0</v>
      </c>
      <c r="K53" s="30">
        <f>VLOOKUP(9*$H53+$I53,FPGAMap!$A$2:$F$37,6)</f>
        <v>3</v>
      </c>
      <c r="L53" s="30">
        <v>1</v>
      </c>
      <c r="M53" s="30">
        <f t="shared" si="20"/>
        <v>0</v>
      </c>
      <c r="N53" s="30">
        <f t="shared" si="8"/>
        <v>3</v>
      </c>
    </row>
    <row r="54" spans="1:14">
      <c r="A54" s="40">
        <v>248</v>
      </c>
      <c r="B54" s="46">
        <v>4.3131300000000001</v>
      </c>
      <c r="C54" s="30">
        <f t="shared" si="17"/>
        <v>0</v>
      </c>
      <c r="D54" s="30">
        <f t="shared" si="18"/>
        <v>3</v>
      </c>
      <c r="E54" s="30">
        <f t="shared" si="19"/>
        <v>4</v>
      </c>
      <c r="F54" s="30">
        <f t="shared" si="3"/>
        <v>11</v>
      </c>
      <c r="G54" s="30">
        <f t="shared" si="4"/>
        <v>7</v>
      </c>
      <c r="H54" s="30">
        <f t="shared" si="5"/>
        <v>2</v>
      </c>
      <c r="I54" s="30">
        <f t="shared" si="6"/>
        <v>3</v>
      </c>
      <c r="J54" s="30">
        <f>VLOOKUP(9*$H54+$I54,FPGAMap!$A$2:$F$37,5)</f>
        <v>2</v>
      </c>
      <c r="K54" s="30">
        <f>VLOOKUP(9*$H54+$I54,FPGAMap!$A$2:$F$37,6)</f>
        <v>11</v>
      </c>
      <c r="L54" s="30">
        <v>10</v>
      </c>
      <c r="M54" s="30">
        <f t="shared" si="20"/>
        <v>0</v>
      </c>
      <c r="N54" s="30">
        <f t="shared" si="8"/>
        <v>4</v>
      </c>
    </row>
    <row r="55" spans="1:14">
      <c r="A55" s="40">
        <v>249</v>
      </c>
      <c r="B55" s="46">
        <v>5.5416699999999999</v>
      </c>
      <c r="C55" s="30">
        <f t="shared" si="17"/>
        <v>0</v>
      </c>
      <c r="D55" s="30">
        <f t="shared" si="18"/>
        <v>3</v>
      </c>
      <c r="E55" s="30">
        <f t="shared" si="19"/>
        <v>5</v>
      </c>
      <c r="F55" s="30">
        <f t="shared" si="3"/>
        <v>11</v>
      </c>
      <c r="G55" s="30">
        <f t="shared" si="4"/>
        <v>7</v>
      </c>
      <c r="H55" s="30">
        <f t="shared" si="5"/>
        <v>3</v>
      </c>
      <c r="I55" s="30">
        <f t="shared" si="6"/>
        <v>3</v>
      </c>
      <c r="J55" s="30">
        <f>VLOOKUP(9*$H55+$I55,FPGAMap!$A$2:$F$37,5)</f>
        <v>2</v>
      </c>
      <c r="K55" s="30">
        <f>VLOOKUP(9*$H55+$I55,FPGAMap!$A$2:$F$37,6)</f>
        <v>3</v>
      </c>
      <c r="L55" s="30">
        <v>10</v>
      </c>
      <c r="M55" s="30">
        <f t="shared" si="20"/>
        <v>0</v>
      </c>
      <c r="N55" s="30">
        <f t="shared" si="8"/>
        <v>5</v>
      </c>
    </row>
    <row r="56" spans="1:14">
      <c r="A56" s="40">
        <v>250</v>
      </c>
      <c r="B56" s="46">
        <v>7.99369</v>
      </c>
      <c r="C56" s="30">
        <f t="shared" si="17"/>
        <v>0</v>
      </c>
      <c r="D56" s="30">
        <f t="shared" si="18"/>
        <v>3</v>
      </c>
      <c r="E56" s="30">
        <f t="shared" si="19"/>
        <v>6</v>
      </c>
      <c r="F56" s="30">
        <f t="shared" si="3"/>
        <v>11</v>
      </c>
      <c r="G56" s="30">
        <f t="shared" si="4"/>
        <v>7</v>
      </c>
      <c r="H56" s="30">
        <f t="shared" si="5"/>
        <v>3</v>
      </c>
      <c r="I56" s="30">
        <f t="shared" si="6"/>
        <v>2</v>
      </c>
      <c r="J56" s="30">
        <f>VLOOKUP(9*$H56+$I56,FPGAMap!$A$2:$F$37,5)</f>
        <v>2</v>
      </c>
      <c r="K56" s="30">
        <f>VLOOKUP(9*$H56+$I56,FPGAMap!$A$2:$F$37,6)</f>
        <v>2</v>
      </c>
      <c r="L56" s="30">
        <v>10</v>
      </c>
      <c r="M56" s="30">
        <f t="shared" si="20"/>
        <v>0</v>
      </c>
      <c r="N56" s="30">
        <f t="shared" si="8"/>
        <v>6</v>
      </c>
    </row>
    <row r="57" spans="1:14">
      <c r="A57" s="40">
        <v>251</v>
      </c>
      <c r="B57" s="46">
        <v>8.8472200000000001</v>
      </c>
      <c r="C57" s="30">
        <f t="shared" si="17"/>
        <v>0</v>
      </c>
      <c r="D57" s="30">
        <f t="shared" si="18"/>
        <v>3</v>
      </c>
      <c r="E57" s="30">
        <f t="shared" si="19"/>
        <v>7</v>
      </c>
      <c r="F57" s="30">
        <f t="shared" si="3"/>
        <v>6</v>
      </c>
      <c r="G57" s="30">
        <f t="shared" si="4"/>
        <v>4</v>
      </c>
      <c r="H57" s="30">
        <f t="shared" si="5"/>
        <v>1</v>
      </c>
      <c r="I57" s="30">
        <f t="shared" si="6"/>
        <v>6</v>
      </c>
      <c r="J57" s="30">
        <f>VLOOKUP(9*$H57+$I57,FPGAMap!$A$2:$F$37,5)</f>
        <v>0</v>
      </c>
      <c r="K57" s="30">
        <f>VLOOKUP(9*$H57+$I57,FPGAMap!$A$2:$F$37,6)</f>
        <v>3</v>
      </c>
      <c r="L57" s="30">
        <v>10</v>
      </c>
      <c r="M57" s="30">
        <f t="shared" si="20"/>
        <v>0</v>
      </c>
      <c r="N57" s="30">
        <f t="shared" si="8"/>
        <v>7</v>
      </c>
    </row>
    <row r="58" spans="1:14">
      <c r="A58" s="40">
        <v>252</v>
      </c>
      <c r="B58" s="46">
        <v>9.2840900000000008</v>
      </c>
      <c r="C58" s="30">
        <f t="shared" si="17"/>
        <v>0</v>
      </c>
      <c r="D58" s="30">
        <f t="shared" si="18"/>
        <v>3</v>
      </c>
      <c r="E58" s="30">
        <f t="shared" si="19"/>
        <v>8</v>
      </c>
      <c r="F58" s="30">
        <f t="shared" si="3"/>
        <v>6</v>
      </c>
      <c r="G58" s="30">
        <f t="shared" si="4"/>
        <v>4</v>
      </c>
      <c r="H58" s="30">
        <f t="shared" si="5"/>
        <v>1</v>
      </c>
      <c r="I58" s="30">
        <f t="shared" si="6"/>
        <v>7</v>
      </c>
      <c r="J58" s="30">
        <f>VLOOKUP(9*$H58+$I58,FPGAMap!$A$2:$F$37,5)</f>
        <v>0</v>
      </c>
      <c r="K58" s="30">
        <f>VLOOKUP(9*$H58+$I58,FPGAMap!$A$2:$F$37,6)</f>
        <v>4</v>
      </c>
      <c r="L58" s="30">
        <v>10</v>
      </c>
      <c r="M58" s="30">
        <f t="shared" si="20"/>
        <v>0</v>
      </c>
      <c r="N58" s="30">
        <f t="shared" si="8"/>
        <v>8</v>
      </c>
    </row>
    <row r="59" spans="1:14">
      <c r="A59" s="40">
        <v>253</v>
      </c>
      <c r="B59" s="46">
        <v>8.8914100000000005</v>
      </c>
      <c r="C59" s="30">
        <f t="shared" si="17"/>
        <v>0</v>
      </c>
      <c r="D59" s="30">
        <f t="shared" si="18"/>
        <v>3</v>
      </c>
      <c r="E59" s="30">
        <f t="shared" si="19"/>
        <v>9</v>
      </c>
      <c r="F59" s="30">
        <f t="shared" si="3"/>
        <v>6</v>
      </c>
      <c r="G59" s="30">
        <f t="shared" si="4"/>
        <v>4</v>
      </c>
      <c r="H59" s="30">
        <f t="shared" si="5"/>
        <v>1</v>
      </c>
      <c r="I59" s="30">
        <f t="shared" si="6"/>
        <v>8</v>
      </c>
      <c r="J59" s="30">
        <f>VLOOKUP(9*$H59+$I59,FPGAMap!$A$2:$F$37,5)</f>
        <v>0</v>
      </c>
      <c r="K59" s="30">
        <f>VLOOKUP(9*$H59+$I59,FPGAMap!$A$2:$F$37,6)</f>
        <v>5</v>
      </c>
      <c r="L59" s="30">
        <v>10</v>
      </c>
      <c r="M59" s="30">
        <f t="shared" si="20"/>
        <v>0</v>
      </c>
      <c r="N59" s="30">
        <f t="shared" si="8"/>
        <v>9</v>
      </c>
    </row>
    <row r="60" spans="1:14">
      <c r="A60" s="40">
        <v>254</v>
      </c>
      <c r="B60" s="46">
        <v>5.1919199999999996</v>
      </c>
      <c r="C60" s="30">
        <f t="shared" si="17"/>
        <v>0</v>
      </c>
      <c r="D60" s="30">
        <f t="shared" si="18"/>
        <v>3</v>
      </c>
      <c r="E60" s="30">
        <f t="shared" si="19"/>
        <v>10</v>
      </c>
      <c r="F60" s="30">
        <f t="shared" si="3"/>
        <v>11</v>
      </c>
      <c r="G60" s="30">
        <f t="shared" si="4"/>
        <v>7</v>
      </c>
      <c r="H60" s="30">
        <f t="shared" si="5"/>
        <v>3</v>
      </c>
      <c r="I60" s="30">
        <f t="shared" si="6"/>
        <v>6</v>
      </c>
      <c r="J60" s="30">
        <f>VLOOKUP(9*$H60+$I60,FPGAMap!$A$2:$F$37,5)</f>
        <v>2</v>
      </c>
      <c r="K60" s="30">
        <f>VLOOKUP(9*$H60+$I60,FPGAMap!$A$2:$F$37,6)</f>
        <v>6</v>
      </c>
      <c r="L60" s="30">
        <v>10</v>
      </c>
      <c r="M60" s="30">
        <f t="shared" si="20"/>
        <v>0</v>
      </c>
      <c r="N60" s="30">
        <f t="shared" si="8"/>
        <v>10</v>
      </c>
    </row>
    <row r="61" spans="1:14">
      <c r="A61" s="40">
        <v>255</v>
      </c>
      <c r="B61" s="46">
        <v>2.5782799999999999</v>
      </c>
      <c r="C61" s="30">
        <f t="shared" si="17"/>
        <v>0</v>
      </c>
      <c r="D61" s="30">
        <f t="shared" si="18"/>
        <v>3</v>
      </c>
      <c r="E61" s="30">
        <f t="shared" si="19"/>
        <v>11</v>
      </c>
      <c r="F61" s="30">
        <f t="shared" si="3"/>
        <v>11</v>
      </c>
      <c r="G61" s="30">
        <f t="shared" si="4"/>
        <v>7</v>
      </c>
      <c r="H61" s="30">
        <f t="shared" si="5"/>
        <v>3</v>
      </c>
      <c r="I61" s="30">
        <f t="shared" si="6"/>
        <v>7</v>
      </c>
      <c r="J61" s="30">
        <f>VLOOKUP(9*$H61+$I61,FPGAMap!$A$2:$F$37,5)</f>
        <v>2</v>
      </c>
      <c r="K61" s="30">
        <f>VLOOKUP(9*$H61+$I61,FPGAMap!$A$2:$F$37,6)</f>
        <v>7</v>
      </c>
      <c r="L61" s="30">
        <v>10</v>
      </c>
      <c r="M61" s="30">
        <f t="shared" si="20"/>
        <v>0</v>
      </c>
      <c r="N61" s="30">
        <f t="shared" si="8"/>
        <v>11</v>
      </c>
    </row>
    <row r="62" spans="1:14">
      <c r="A62" s="40">
        <v>256</v>
      </c>
      <c r="B62" s="46">
        <v>3.9356100000000001</v>
      </c>
      <c r="C62" s="30">
        <f>QUOTIENT($A62-196,144)</f>
        <v>0</v>
      </c>
      <c r="D62" s="30">
        <f>MOD(QUOTIENT($A62-196,16),9)</f>
        <v>3</v>
      </c>
      <c r="E62" s="30">
        <f>MOD($A62-196,16)</f>
        <v>12</v>
      </c>
      <c r="F62" s="30">
        <f t="shared" si="3"/>
        <v>11</v>
      </c>
      <c r="G62" s="30">
        <f t="shared" si="4"/>
        <v>7</v>
      </c>
      <c r="H62" s="30">
        <f t="shared" si="5"/>
        <v>2</v>
      </c>
      <c r="I62" s="30">
        <f t="shared" si="6"/>
        <v>4</v>
      </c>
      <c r="J62" s="30">
        <f>VLOOKUP(9*$H62+$I62,FPGAMap!$A$2:$F$37,5)</f>
        <v>2</v>
      </c>
      <c r="K62" s="30">
        <f>VLOOKUP(9*$H62+$I62,FPGAMap!$A$2:$F$37,6)</f>
        <v>10</v>
      </c>
      <c r="L62" s="30">
        <v>10</v>
      </c>
      <c r="M62" s="30">
        <f>QUOTIENT($E62,12)</f>
        <v>1</v>
      </c>
      <c r="N62" s="30">
        <f t="shared" si="8"/>
        <v>0</v>
      </c>
    </row>
    <row r="63" spans="1:14">
      <c r="A63" s="40">
        <v>257</v>
      </c>
      <c r="B63" s="46">
        <v>3.5366200000000001</v>
      </c>
      <c r="C63" s="30">
        <f>QUOTIENT($A63-196,144)</f>
        <v>0</v>
      </c>
      <c r="D63" s="30">
        <f>MOD(QUOTIENT($A63-196,16),9)</f>
        <v>3</v>
      </c>
      <c r="E63" s="30">
        <f>MOD($A63-196,16)</f>
        <v>13</v>
      </c>
      <c r="F63" s="30">
        <f t="shared" si="3"/>
        <v>6</v>
      </c>
      <c r="G63" s="30">
        <f t="shared" si="4"/>
        <v>4</v>
      </c>
      <c r="H63" s="30">
        <f t="shared" si="5"/>
        <v>0</v>
      </c>
      <c r="I63" s="30">
        <f t="shared" si="6"/>
        <v>0</v>
      </c>
      <c r="J63" s="30">
        <f>VLOOKUP(9*$H63+$I63,FPGAMap!$A$2:$F$37,5)</f>
        <v>0</v>
      </c>
      <c r="K63" s="30">
        <f>VLOOKUP(9*$H63+$I63,FPGAMap!$A$2:$F$37,6)</f>
        <v>9</v>
      </c>
      <c r="L63" s="30">
        <v>1</v>
      </c>
      <c r="M63" s="30">
        <f>QUOTIENT($E63,12)</f>
        <v>1</v>
      </c>
      <c r="N63" s="30">
        <f t="shared" si="8"/>
        <v>1</v>
      </c>
    </row>
    <row r="64" spans="1:14">
      <c r="A64" s="40">
        <v>258</v>
      </c>
      <c r="B64" s="46">
        <v>3.0744899999999999</v>
      </c>
      <c r="C64" s="30">
        <f>QUOTIENT($A64-196,144)</f>
        <v>0</v>
      </c>
      <c r="D64" s="30">
        <f>MOD(QUOTIENT($A64-196,16),9)</f>
        <v>3</v>
      </c>
      <c r="E64" s="30">
        <f>MOD($A64-196,16)</f>
        <v>14</v>
      </c>
      <c r="F64" s="30">
        <f t="shared" si="3"/>
        <v>6</v>
      </c>
      <c r="G64" s="30">
        <f t="shared" si="4"/>
        <v>4</v>
      </c>
      <c r="H64" s="30">
        <f t="shared" si="5"/>
        <v>0</v>
      </c>
      <c r="I64" s="30">
        <f t="shared" si="6"/>
        <v>1</v>
      </c>
      <c r="J64" s="30">
        <f>VLOOKUP(9*$H64+$I64,FPGAMap!$A$2:$F$37,5)</f>
        <v>0</v>
      </c>
      <c r="K64" s="30">
        <f>VLOOKUP(9*$H64+$I64,FPGAMap!$A$2:$F$37,6)</f>
        <v>10</v>
      </c>
      <c r="L64" s="30">
        <v>1</v>
      </c>
      <c r="M64" s="30">
        <f>QUOTIENT($E64,12)</f>
        <v>1</v>
      </c>
      <c r="N64" s="30">
        <f t="shared" si="8"/>
        <v>2</v>
      </c>
    </row>
    <row r="65" spans="1:14">
      <c r="A65" s="40">
        <v>259</v>
      </c>
      <c r="B65" s="46">
        <v>0</v>
      </c>
      <c r="C65" s="30">
        <f>QUOTIENT($A65-196,144)</f>
        <v>0</v>
      </c>
      <c r="D65" s="30">
        <f>MOD(QUOTIENT($A65-196,16),9)</f>
        <v>3</v>
      </c>
      <c r="E65" s="30">
        <f>MOD($A65-196,16)</f>
        <v>15</v>
      </c>
      <c r="F65" s="30">
        <f t="shared" si="3"/>
        <v>6</v>
      </c>
      <c r="G65" s="30">
        <f t="shared" si="4"/>
        <v>4</v>
      </c>
      <c r="H65" s="30">
        <f t="shared" si="5"/>
        <v>0</v>
      </c>
      <c r="I65" s="30">
        <f t="shared" si="6"/>
        <v>2</v>
      </c>
      <c r="J65" s="30">
        <f>VLOOKUP(9*$H65+$I65,FPGAMap!$A$2:$F$37,5)</f>
        <v>0</v>
      </c>
      <c r="K65" s="30">
        <f>VLOOKUP(9*$H65+$I65,FPGAMap!$A$2:$F$37,6)</f>
        <v>11</v>
      </c>
      <c r="L65" s="30">
        <v>1</v>
      </c>
      <c r="M65" s="30">
        <f>QUOTIENT($E65,12)</f>
        <v>1</v>
      </c>
      <c r="N65" s="30">
        <f t="shared" si="8"/>
        <v>3</v>
      </c>
    </row>
    <row r="66" spans="1:14">
      <c r="A66" s="40">
        <v>260</v>
      </c>
      <c r="B66" s="46">
        <v>3.2954500000000002</v>
      </c>
      <c r="C66" s="30">
        <f t="shared" ref="C66:C77" si="21">QUOTIENT($A66-196,144)</f>
        <v>0</v>
      </c>
      <c r="D66" s="30">
        <f t="shared" ref="D66:D77" si="22">MOD(QUOTIENT($A66-196,16),9)</f>
        <v>4</v>
      </c>
      <c r="E66" s="30">
        <f t="shared" ref="E66:E77" si="23">MOD($A66-196,16)</f>
        <v>0</v>
      </c>
      <c r="F66" s="30">
        <f t="shared" ref="F66:F129" si="24">VLOOKUP($G66,L1ID,2)</f>
        <v>10</v>
      </c>
      <c r="G66" s="30">
        <f t="shared" ref="G66:G129" si="25">VLOOKUP($A66,DbData,3)</f>
        <v>24</v>
      </c>
      <c r="H66" s="30">
        <f t="shared" ref="H66:H129" si="26">QUOTIENT(VLOOKUP($A66,DbData,4),12)</f>
        <v>1</v>
      </c>
      <c r="I66" s="30">
        <f t="shared" ref="I66:I129" si="27">MOD(VLOOKUP($A66,DbData,4),12)</f>
        <v>7</v>
      </c>
      <c r="J66" s="30">
        <f>VLOOKUP(9*$H66+$I66,FPGAMap!$A$2:$F$37,5)</f>
        <v>0</v>
      </c>
      <c r="K66" s="30">
        <f>VLOOKUP(9*$H66+$I66,FPGAMap!$A$2:$F$37,6)</f>
        <v>4</v>
      </c>
      <c r="L66" s="30">
        <v>1</v>
      </c>
      <c r="M66" s="30">
        <f t="shared" ref="M66:M77" si="28">QUOTIENT($E66,12)</f>
        <v>0</v>
      </c>
      <c r="N66" s="30">
        <f t="shared" ref="N66:N129" si="29">MOD($E66,12)</f>
        <v>0</v>
      </c>
    </row>
    <row r="67" spans="1:14">
      <c r="A67" s="40">
        <v>261</v>
      </c>
      <c r="B67" s="46">
        <v>3.1944400000000002</v>
      </c>
      <c r="C67" s="30">
        <f t="shared" si="21"/>
        <v>0</v>
      </c>
      <c r="D67" s="30">
        <f t="shared" si="22"/>
        <v>4</v>
      </c>
      <c r="E67" s="30">
        <f t="shared" si="23"/>
        <v>1</v>
      </c>
      <c r="F67" s="30">
        <f t="shared" si="24"/>
        <v>10</v>
      </c>
      <c r="G67" s="30">
        <f t="shared" si="25"/>
        <v>24</v>
      </c>
      <c r="H67" s="30">
        <f t="shared" si="26"/>
        <v>1</v>
      </c>
      <c r="I67" s="30">
        <f t="shared" si="27"/>
        <v>8</v>
      </c>
      <c r="J67" s="30">
        <f>VLOOKUP(9*$H67+$I67,FPGAMap!$A$2:$F$37,5)</f>
        <v>0</v>
      </c>
      <c r="K67" s="30">
        <f>VLOOKUP(9*$H67+$I67,FPGAMap!$A$2:$F$37,6)</f>
        <v>5</v>
      </c>
      <c r="L67" s="30">
        <v>1</v>
      </c>
      <c r="M67" s="30">
        <f t="shared" si="28"/>
        <v>0</v>
      </c>
      <c r="N67" s="30">
        <f t="shared" si="29"/>
        <v>1</v>
      </c>
    </row>
    <row r="68" spans="1:14">
      <c r="A68" s="40">
        <v>262</v>
      </c>
      <c r="B68" s="46">
        <v>2.4545499999999998</v>
      </c>
      <c r="C68" s="30">
        <f t="shared" si="21"/>
        <v>0</v>
      </c>
      <c r="D68" s="30">
        <f t="shared" si="22"/>
        <v>4</v>
      </c>
      <c r="E68" s="30">
        <f t="shared" si="23"/>
        <v>2</v>
      </c>
      <c r="F68" s="30">
        <f t="shared" si="24"/>
        <v>7</v>
      </c>
      <c r="G68" s="30">
        <f t="shared" si="25"/>
        <v>5</v>
      </c>
      <c r="H68" s="30">
        <f t="shared" si="26"/>
        <v>0</v>
      </c>
      <c r="I68" s="30">
        <f t="shared" si="27"/>
        <v>8</v>
      </c>
      <c r="J68" s="30">
        <f>VLOOKUP(9*$H68+$I68,FPGAMap!$A$2:$F$37,5)</f>
        <v>0</v>
      </c>
      <c r="K68" s="30">
        <f>VLOOKUP(9*$H68+$I68,FPGAMap!$A$2:$F$37,6)</f>
        <v>6</v>
      </c>
      <c r="L68" s="30">
        <v>1</v>
      </c>
      <c r="M68" s="30">
        <f t="shared" si="28"/>
        <v>0</v>
      </c>
      <c r="N68" s="30">
        <f t="shared" si="29"/>
        <v>2</v>
      </c>
    </row>
    <row r="69" spans="1:14">
      <c r="A69" s="40">
        <v>263</v>
      </c>
      <c r="B69" s="46">
        <v>4.1363599999999998</v>
      </c>
      <c r="C69" s="30">
        <f t="shared" si="21"/>
        <v>0</v>
      </c>
      <c r="D69" s="30">
        <f t="shared" si="22"/>
        <v>4</v>
      </c>
      <c r="E69" s="30">
        <f t="shared" si="23"/>
        <v>3</v>
      </c>
      <c r="F69" s="30">
        <f t="shared" si="24"/>
        <v>7</v>
      </c>
      <c r="G69" s="30">
        <f t="shared" si="25"/>
        <v>5</v>
      </c>
      <c r="H69" s="30">
        <f t="shared" si="26"/>
        <v>0</v>
      </c>
      <c r="I69" s="30">
        <f t="shared" si="27"/>
        <v>7</v>
      </c>
      <c r="J69" s="30">
        <f>VLOOKUP(9*$H69+$I69,FPGAMap!$A$2:$F$37,5)</f>
        <v>0</v>
      </c>
      <c r="K69" s="30">
        <f>VLOOKUP(9*$H69+$I69,FPGAMap!$A$2:$F$37,6)</f>
        <v>7</v>
      </c>
      <c r="L69" s="30">
        <v>10</v>
      </c>
      <c r="M69" s="30">
        <f t="shared" si="28"/>
        <v>0</v>
      </c>
      <c r="N69" s="30">
        <f t="shared" si="29"/>
        <v>3</v>
      </c>
    </row>
    <row r="70" spans="1:14">
      <c r="A70" s="40">
        <v>264</v>
      </c>
      <c r="B70" s="46">
        <v>5.4305599999999998</v>
      </c>
      <c r="C70" s="30">
        <f t="shared" si="21"/>
        <v>0</v>
      </c>
      <c r="D70" s="30">
        <f t="shared" si="22"/>
        <v>4</v>
      </c>
      <c r="E70" s="30">
        <f t="shared" si="23"/>
        <v>4</v>
      </c>
      <c r="F70" s="30">
        <f t="shared" si="24"/>
        <v>9</v>
      </c>
      <c r="G70" s="30">
        <f t="shared" si="25"/>
        <v>22</v>
      </c>
      <c r="H70" s="30">
        <f t="shared" si="26"/>
        <v>0</v>
      </c>
      <c r="I70" s="30">
        <f t="shared" si="27"/>
        <v>2</v>
      </c>
      <c r="J70" s="30">
        <f>VLOOKUP(9*$H70+$I70,FPGAMap!$A$2:$F$37,5)</f>
        <v>0</v>
      </c>
      <c r="K70" s="30">
        <f>VLOOKUP(9*$H70+$I70,FPGAMap!$A$2:$F$37,6)</f>
        <v>11</v>
      </c>
      <c r="L70" s="30">
        <v>10</v>
      </c>
      <c r="M70" s="30">
        <f t="shared" si="28"/>
        <v>0</v>
      </c>
      <c r="N70" s="30">
        <f t="shared" si="29"/>
        <v>4</v>
      </c>
    </row>
    <row r="71" spans="1:14">
      <c r="A71" s="40">
        <v>265</v>
      </c>
      <c r="B71" s="46">
        <v>7.3825799999999999</v>
      </c>
      <c r="C71" s="30">
        <f t="shared" si="21"/>
        <v>0</v>
      </c>
      <c r="D71" s="30">
        <f t="shared" si="22"/>
        <v>4</v>
      </c>
      <c r="E71" s="30">
        <f t="shared" si="23"/>
        <v>5</v>
      </c>
      <c r="F71" s="30">
        <f t="shared" si="24"/>
        <v>9</v>
      </c>
      <c r="G71" s="30">
        <f t="shared" si="25"/>
        <v>22</v>
      </c>
      <c r="H71" s="30">
        <f t="shared" si="26"/>
        <v>1</v>
      </c>
      <c r="I71" s="30">
        <f t="shared" si="27"/>
        <v>6</v>
      </c>
      <c r="J71" s="30">
        <f>VLOOKUP(9*$H71+$I71,FPGAMap!$A$2:$F$37,5)</f>
        <v>0</v>
      </c>
      <c r="K71" s="30">
        <f>VLOOKUP(9*$H71+$I71,FPGAMap!$A$2:$F$37,6)</f>
        <v>3</v>
      </c>
      <c r="L71" s="30">
        <v>10</v>
      </c>
      <c r="M71" s="30">
        <f t="shared" si="28"/>
        <v>0</v>
      </c>
      <c r="N71" s="30">
        <f t="shared" si="29"/>
        <v>5</v>
      </c>
    </row>
    <row r="72" spans="1:14">
      <c r="A72" s="40">
        <v>266</v>
      </c>
      <c r="B72" s="46">
        <v>10.112399999999999</v>
      </c>
      <c r="C72" s="30">
        <f t="shared" si="21"/>
        <v>0</v>
      </c>
      <c r="D72" s="30">
        <f t="shared" si="22"/>
        <v>4</v>
      </c>
      <c r="E72" s="30">
        <f t="shared" si="23"/>
        <v>6</v>
      </c>
      <c r="F72" s="30">
        <f t="shared" si="24"/>
        <v>9</v>
      </c>
      <c r="G72" s="30">
        <f t="shared" si="25"/>
        <v>22</v>
      </c>
      <c r="H72" s="30">
        <f t="shared" si="26"/>
        <v>0</v>
      </c>
      <c r="I72" s="30">
        <f t="shared" si="27"/>
        <v>5</v>
      </c>
      <c r="J72" s="30">
        <f>VLOOKUP(9*$H72+$I72,FPGAMap!$A$2:$F$37,5)</f>
        <v>0</v>
      </c>
      <c r="K72" s="30">
        <f>VLOOKUP(9*$H72+$I72,FPGAMap!$A$2:$F$37,6)</f>
        <v>2</v>
      </c>
      <c r="L72" s="30">
        <v>10</v>
      </c>
      <c r="M72" s="30">
        <f t="shared" si="28"/>
        <v>0</v>
      </c>
      <c r="N72" s="30">
        <f t="shared" si="29"/>
        <v>6</v>
      </c>
    </row>
    <row r="73" spans="1:14">
      <c r="A73" s="40">
        <v>267</v>
      </c>
      <c r="B73" s="46">
        <v>9.9229800000000008</v>
      </c>
      <c r="C73" s="30">
        <f t="shared" si="21"/>
        <v>0</v>
      </c>
      <c r="D73" s="30">
        <f t="shared" si="22"/>
        <v>4</v>
      </c>
      <c r="E73" s="30">
        <f t="shared" si="23"/>
        <v>7</v>
      </c>
      <c r="F73" s="30">
        <f t="shared" si="24"/>
        <v>6</v>
      </c>
      <c r="G73" s="30">
        <f t="shared" si="25"/>
        <v>4</v>
      </c>
      <c r="H73" s="30">
        <f t="shared" si="26"/>
        <v>2</v>
      </c>
      <c r="I73" s="30">
        <f t="shared" si="27"/>
        <v>0</v>
      </c>
      <c r="J73" s="30">
        <f>VLOOKUP(9*$H73+$I73,FPGAMap!$A$2:$F$37,5)</f>
        <v>1</v>
      </c>
      <c r="K73" s="30">
        <f>VLOOKUP(9*$H73+$I73,FPGAMap!$A$2:$F$37,6)</f>
        <v>3</v>
      </c>
      <c r="L73" s="30">
        <v>10</v>
      </c>
      <c r="M73" s="30">
        <f t="shared" si="28"/>
        <v>0</v>
      </c>
      <c r="N73" s="30">
        <f t="shared" si="29"/>
        <v>7</v>
      </c>
    </row>
    <row r="74" spans="1:14">
      <c r="A74" s="40">
        <v>268</v>
      </c>
      <c r="B74" s="46">
        <v>10.7639</v>
      </c>
      <c r="C74" s="30">
        <f t="shared" si="21"/>
        <v>0</v>
      </c>
      <c r="D74" s="30">
        <f t="shared" si="22"/>
        <v>4</v>
      </c>
      <c r="E74" s="30">
        <f t="shared" si="23"/>
        <v>8</v>
      </c>
      <c r="F74" s="30">
        <f t="shared" si="24"/>
        <v>6</v>
      </c>
      <c r="G74" s="30">
        <f t="shared" si="25"/>
        <v>4</v>
      </c>
      <c r="H74" s="30">
        <f t="shared" si="26"/>
        <v>2</v>
      </c>
      <c r="I74" s="30">
        <f t="shared" si="27"/>
        <v>1</v>
      </c>
      <c r="J74" s="30">
        <f>VLOOKUP(9*$H74+$I74,FPGAMap!$A$2:$F$37,5)</f>
        <v>1</v>
      </c>
      <c r="K74" s="30">
        <f>VLOOKUP(9*$H74+$I74,FPGAMap!$A$2:$F$37,6)</f>
        <v>4</v>
      </c>
      <c r="L74" s="30">
        <v>10</v>
      </c>
      <c r="M74" s="30">
        <f t="shared" si="28"/>
        <v>0</v>
      </c>
      <c r="N74" s="30">
        <f t="shared" si="29"/>
        <v>8</v>
      </c>
    </row>
    <row r="75" spans="1:14">
      <c r="A75" s="40">
        <v>269</v>
      </c>
      <c r="B75" s="46">
        <v>6.8762600000000003</v>
      </c>
      <c r="C75" s="30">
        <f t="shared" si="21"/>
        <v>0</v>
      </c>
      <c r="D75" s="30">
        <f t="shared" si="22"/>
        <v>4</v>
      </c>
      <c r="E75" s="30">
        <f t="shared" si="23"/>
        <v>9</v>
      </c>
      <c r="F75" s="30">
        <f t="shared" si="24"/>
        <v>6</v>
      </c>
      <c r="G75" s="30">
        <f t="shared" si="25"/>
        <v>4</v>
      </c>
      <c r="H75" s="30">
        <f t="shared" si="26"/>
        <v>2</v>
      </c>
      <c r="I75" s="30">
        <f t="shared" si="27"/>
        <v>2</v>
      </c>
      <c r="J75" s="30">
        <f>VLOOKUP(9*$H75+$I75,FPGAMap!$A$2:$F$37,5)</f>
        <v>1</v>
      </c>
      <c r="K75" s="30">
        <f>VLOOKUP(9*$H75+$I75,FPGAMap!$A$2:$F$37,6)</f>
        <v>5</v>
      </c>
      <c r="L75" s="30">
        <v>10</v>
      </c>
      <c r="M75" s="30">
        <f t="shared" si="28"/>
        <v>0</v>
      </c>
      <c r="N75" s="30">
        <f t="shared" si="29"/>
        <v>9</v>
      </c>
    </row>
    <row r="76" spans="1:14">
      <c r="A76" s="40">
        <v>270</v>
      </c>
      <c r="B76" s="46">
        <v>5.7411599999999998</v>
      </c>
      <c r="C76" s="30">
        <f t="shared" si="21"/>
        <v>0</v>
      </c>
      <c r="D76" s="30">
        <f t="shared" si="22"/>
        <v>4</v>
      </c>
      <c r="E76" s="30">
        <f t="shared" si="23"/>
        <v>10</v>
      </c>
      <c r="F76" s="30">
        <f t="shared" si="24"/>
        <v>9</v>
      </c>
      <c r="G76" s="30">
        <f t="shared" si="25"/>
        <v>22</v>
      </c>
      <c r="H76" s="30">
        <f t="shared" si="26"/>
        <v>0</v>
      </c>
      <c r="I76" s="30">
        <f t="shared" si="27"/>
        <v>8</v>
      </c>
      <c r="J76" s="30">
        <f>VLOOKUP(9*$H76+$I76,FPGAMap!$A$2:$F$37,5)</f>
        <v>0</v>
      </c>
      <c r="K76" s="30">
        <f>VLOOKUP(9*$H76+$I76,FPGAMap!$A$2:$F$37,6)</f>
        <v>6</v>
      </c>
      <c r="L76" s="30">
        <v>10</v>
      </c>
      <c r="M76" s="30">
        <f t="shared" si="28"/>
        <v>0</v>
      </c>
      <c r="N76" s="30">
        <f t="shared" si="29"/>
        <v>10</v>
      </c>
    </row>
    <row r="77" spans="1:14">
      <c r="A77" s="40">
        <v>271</v>
      </c>
      <c r="B77" s="46">
        <v>2.7866200000000001</v>
      </c>
      <c r="C77" s="30">
        <f t="shared" si="21"/>
        <v>0</v>
      </c>
      <c r="D77" s="30">
        <f t="shared" si="22"/>
        <v>4</v>
      </c>
      <c r="E77" s="30">
        <f t="shared" si="23"/>
        <v>11</v>
      </c>
      <c r="F77" s="30">
        <f t="shared" si="24"/>
        <v>9</v>
      </c>
      <c r="G77" s="30">
        <f t="shared" si="25"/>
        <v>22</v>
      </c>
      <c r="H77" s="30">
        <f t="shared" si="26"/>
        <v>0</v>
      </c>
      <c r="I77" s="30">
        <f t="shared" si="27"/>
        <v>7</v>
      </c>
      <c r="J77" s="30">
        <f>VLOOKUP(9*$H77+$I77,FPGAMap!$A$2:$F$37,5)</f>
        <v>0</v>
      </c>
      <c r="K77" s="30">
        <f>VLOOKUP(9*$H77+$I77,FPGAMap!$A$2:$F$37,6)</f>
        <v>7</v>
      </c>
      <c r="L77" s="30">
        <v>10</v>
      </c>
      <c r="M77" s="30">
        <f t="shared" si="28"/>
        <v>0</v>
      </c>
      <c r="N77" s="30">
        <f t="shared" si="29"/>
        <v>11</v>
      </c>
    </row>
    <row r="78" spans="1:14">
      <c r="A78" s="40">
        <v>272</v>
      </c>
      <c r="B78" s="46">
        <v>5.4027799999999999</v>
      </c>
      <c r="C78" s="30">
        <f>QUOTIENT($A78-196,144)</f>
        <v>0</v>
      </c>
      <c r="D78" s="30">
        <f>MOD(QUOTIENT($A78-196,16),9)</f>
        <v>4</v>
      </c>
      <c r="E78" s="30">
        <f>MOD($A78-196,16)</f>
        <v>12</v>
      </c>
      <c r="F78" s="30">
        <f t="shared" si="24"/>
        <v>9</v>
      </c>
      <c r="G78" s="30">
        <f t="shared" si="25"/>
        <v>22</v>
      </c>
      <c r="H78" s="30">
        <f t="shared" si="26"/>
        <v>0</v>
      </c>
      <c r="I78" s="30">
        <f t="shared" si="27"/>
        <v>1</v>
      </c>
      <c r="J78" s="30">
        <f>VLOOKUP(9*$H78+$I78,FPGAMap!$A$2:$F$37,5)</f>
        <v>0</v>
      </c>
      <c r="K78" s="30">
        <f>VLOOKUP(9*$H78+$I78,FPGAMap!$A$2:$F$37,6)</f>
        <v>10</v>
      </c>
      <c r="L78" s="30">
        <v>10</v>
      </c>
      <c r="M78" s="30">
        <f>QUOTIENT($E78,12)</f>
        <v>1</v>
      </c>
      <c r="N78" s="30">
        <f t="shared" si="29"/>
        <v>0</v>
      </c>
    </row>
    <row r="79" spans="1:14">
      <c r="A79" s="40">
        <v>273</v>
      </c>
      <c r="B79" s="46">
        <v>3.2626300000000001</v>
      </c>
      <c r="C79" s="30">
        <f>QUOTIENT($A79-196,144)</f>
        <v>0</v>
      </c>
      <c r="D79" s="30">
        <f>MOD(QUOTIENT($A79-196,16),9)</f>
        <v>4</v>
      </c>
      <c r="E79" s="30">
        <f>MOD($A79-196,16)</f>
        <v>13</v>
      </c>
      <c r="F79" s="30">
        <f t="shared" si="24"/>
        <v>6</v>
      </c>
      <c r="G79" s="30">
        <f t="shared" si="25"/>
        <v>4</v>
      </c>
      <c r="H79" s="30">
        <f t="shared" si="26"/>
        <v>1</v>
      </c>
      <c r="I79" s="30">
        <f t="shared" si="27"/>
        <v>3</v>
      </c>
      <c r="J79" s="30">
        <f>VLOOKUP(9*$H79+$I79,FPGAMap!$A$2:$F$37,5)</f>
        <v>1</v>
      </c>
      <c r="K79" s="30">
        <f>VLOOKUP(9*$H79+$I79,FPGAMap!$A$2:$F$37,6)</f>
        <v>9</v>
      </c>
      <c r="L79" s="30">
        <v>1</v>
      </c>
      <c r="M79" s="30">
        <f>QUOTIENT($E79,12)</f>
        <v>1</v>
      </c>
      <c r="N79" s="30">
        <f t="shared" si="29"/>
        <v>1</v>
      </c>
    </row>
    <row r="80" spans="1:14">
      <c r="A80" s="40">
        <v>274</v>
      </c>
      <c r="B80" s="46">
        <v>3.1717200000000001</v>
      </c>
      <c r="C80" s="30">
        <f>QUOTIENT($A80-196,144)</f>
        <v>0</v>
      </c>
      <c r="D80" s="30">
        <f>MOD(QUOTIENT($A80-196,16),9)</f>
        <v>4</v>
      </c>
      <c r="E80" s="30">
        <f>MOD($A80-196,16)</f>
        <v>14</v>
      </c>
      <c r="F80" s="30">
        <f t="shared" si="24"/>
        <v>6</v>
      </c>
      <c r="G80" s="30">
        <f t="shared" si="25"/>
        <v>4</v>
      </c>
      <c r="H80" s="30">
        <f t="shared" si="26"/>
        <v>1</v>
      </c>
      <c r="I80" s="30">
        <f t="shared" si="27"/>
        <v>4</v>
      </c>
      <c r="J80" s="30">
        <f>VLOOKUP(9*$H80+$I80,FPGAMap!$A$2:$F$37,5)</f>
        <v>1</v>
      </c>
      <c r="K80" s="30">
        <f>VLOOKUP(9*$H80+$I80,FPGAMap!$A$2:$F$37,6)</f>
        <v>10</v>
      </c>
      <c r="L80" s="30">
        <v>1</v>
      </c>
      <c r="M80" s="30">
        <f>QUOTIENT($E80,12)</f>
        <v>1</v>
      </c>
      <c r="N80" s="30">
        <f t="shared" si="29"/>
        <v>2</v>
      </c>
    </row>
    <row r="81" spans="1:14">
      <c r="A81" s="40">
        <v>275</v>
      </c>
      <c r="B81" s="46">
        <v>0</v>
      </c>
      <c r="C81" s="30">
        <f>QUOTIENT($A81-196,144)</f>
        <v>0</v>
      </c>
      <c r="D81" s="30">
        <f>MOD(QUOTIENT($A81-196,16),9)</f>
        <v>4</v>
      </c>
      <c r="E81" s="30">
        <f>MOD($A81-196,16)</f>
        <v>15</v>
      </c>
      <c r="F81" s="30">
        <f t="shared" si="24"/>
        <v>6</v>
      </c>
      <c r="G81" s="30">
        <f t="shared" si="25"/>
        <v>4</v>
      </c>
      <c r="H81" s="30">
        <f t="shared" si="26"/>
        <v>1</v>
      </c>
      <c r="I81" s="30">
        <f t="shared" si="27"/>
        <v>5</v>
      </c>
      <c r="J81" s="30">
        <f>VLOOKUP(9*$H81+$I81,FPGAMap!$A$2:$F$37,5)</f>
        <v>1</v>
      </c>
      <c r="K81" s="30">
        <f>VLOOKUP(9*$H81+$I81,FPGAMap!$A$2:$F$37,6)</f>
        <v>11</v>
      </c>
      <c r="L81" s="30">
        <v>1</v>
      </c>
      <c r="M81" s="30">
        <f>QUOTIENT($E81,12)</f>
        <v>1</v>
      </c>
      <c r="N81" s="30">
        <f t="shared" si="29"/>
        <v>3</v>
      </c>
    </row>
    <row r="82" spans="1:14">
      <c r="A82" s="40">
        <v>276</v>
      </c>
      <c r="B82" s="46">
        <v>2.9154</v>
      </c>
      <c r="C82" s="30">
        <f t="shared" ref="C82:C93" si="30">QUOTIENT($A82-196,144)</f>
        <v>0</v>
      </c>
      <c r="D82" s="30">
        <f t="shared" ref="D82:D93" si="31">MOD(QUOTIENT($A82-196,16),9)</f>
        <v>5</v>
      </c>
      <c r="E82" s="30">
        <f t="shared" ref="E82:E93" si="32">MOD($A82-196,16)</f>
        <v>0</v>
      </c>
      <c r="F82" s="30">
        <f t="shared" si="24"/>
        <v>12</v>
      </c>
      <c r="G82" s="30">
        <f t="shared" si="25"/>
        <v>2</v>
      </c>
      <c r="H82" s="30">
        <f t="shared" si="26"/>
        <v>2</v>
      </c>
      <c r="I82" s="30">
        <f t="shared" si="27"/>
        <v>6</v>
      </c>
      <c r="J82" s="30">
        <f>VLOOKUP(9*$H82+$I82,FPGAMap!$A$2:$F$37,5)</f>
        <v>1</v>
      </c>
      <c r="K82" s="30">
        <f>VLOOKUP(9*$H82+$I82,FPGAMap!$A$2:$F$37,6)</f>
        <v>0</v>
      </c>
      <c r="L82" s="30">
        <v>1</v>
      </c>
      <c r="M82" s="30">
        <f t="shared" ref="M82:M93" si="33">QUOTIENT($E82,12)</f>
        <v>0</v>
      </c>
      <c r="N82" s="30">
        <f t="shared" si="29"/>
        <v>0</v>
      </c>
    </row>
    <row r="83" spans="1:14">
      <c r="A83" s="40">
        <v>277</v>
      </c>
      <c r="B83" s="46">
        <v>3.6300500000000002</v>
      </c>
      <c r="C83" s="30">
        <f t="shared" si="30"/>
        <v>0</v>
      </c>
      <c r="D83" s="30">
        <f t="shared" si="31"/>
        <v>5</v>
      </c>
      <c r="E83" s="30">
        <f t="shared" si="32"/>
        <v>1</v>
      </c>
      <c r="F83" s="30">
        <f t="shared" si="24"/>
        <v>12</v>
      </c>
      <c r="G83" s="30">
        <f t="shared" si="25"/>
        <v>2</v>
      </c>
      <c r="H83" s="30">
        <f t="shared" si="26"/>
        <v>2</v>
      </c>
      <c r="I83" s="30">
        <f t="shared" si="27"/>
        <v>7</v>
      </c>
      <c r="J83" s="30">
        <f>VLOOKUP(9*$H83+$I83,FPGAMap!$A$2:$F$37,5)</f>
        <v>1</v>
      </c>
      <c r="K83" s="30">
        <f>VLOOKUP(9*$H83+$I83,FPGAMap!$A$2:$F$37,6)</f>
        <v>1</v>
      </c>
      <c r="L83" s="30">
        <v>1</v>
      </c>
      <c r="M83" s="30">
        <f t="shared" si="33"/>
        <v>0</v>
      </c>
      <c r="N83" s="30">
        <f t="shared" si="29"/>
        <v>1</v>
      </c>
    </row>
    <row r="84" spans="1:14">
      <c r="A84" s="40">
        <v>278</v>
      </c>
      <c r="B84" s="46">
        <v>3.3169200000000001</v>
      </c>
      <c r="C84" s="30">
        <f t="shared" si="30"/>
        <v>0</v>
      </c>
      <c r="D84" s="30">
        <f t="shared" si="31"/>
        <v>5</v>
      </c>
      <c r="E84" s="30">
        <f t="shared" si="32"/>
        <v>2</v>
      </c>
      <c r="F84" s="30">
        <f t="shared" si="24"/>
        <v>8</v>
      </c>
      <c r="G84" s="30">
        <f t="shared" si="25"/>
        <v>1</v>
      </c>
      <c r="H84" s="30">
        <f t="shared" si="26"/>
        <v>3</v>
      </c>
      <c r="I84" s="30">
        <f t="shared" si="27"/>
        <v>2</v>
      </c>
      <c r="J84" s="30">
        <f>VLOOKUP(9*$H84+$I84,FPGAMap!$A$2:$F$37,5)</f>
        <v>2</v>
      </c>
      <c r="K84" s="30">
        <f>VLOOKUP(9*$H84+$I84,FPGAMap!$A$2:$F$37,6)</f>
        <v>2</v>
      </c>
      <c r="L84" s="30">
        <v>1</v>
      </c>
      <c r="M84" s="30">
        <f t="shared" si="33"/>
        <v>0</v>
      </c>
      <c r="N84" s="30">
        <f t="shared" si="29"/>
        <v>2</v>
      </c>
    </row>
    <row r="85" spans="1:14">
      <c r="A85" s="40">
        <v>279</v>
      </c>
      <c r="B85" s="46">
        <v>2.8636400000000002</v>
      </c>
      <c r="C85" s="30">
        <f t="shared" si="30"/>
        <v>0</v>
      </c>
      <c r="D85" s="30">
        <f t="shared" si="31"/>
        <v>5</v>
      </c>
      <c r="E85" s="30">
        <f t="shared" si="32"/>
        <v>3</v>
      </c>
      <c r="F85" s="30">
        <f t="shared" si="24"/>
        <v>8</v>
      </c>
      <c r="G85" s="30">
        <f t="shared" si="25"/>
        <v>1</v>
      </c>
      <c r="H85" s="30">
        <f t="shared" si="26"/>
        <v>3</v>
      </c>
      <c r="I85" s="30">
        <f t="shared" si="27"/>
        <v>3</v>
      </c>
      <c r="J85" s="30">
        <f>VLOOKUP(9*$H85+$I85,FPGAMap!$A$2:$F$37,5)</f>
        <v>2</v>
      </c>
      <c r="K85" s="30">
        <f>VLOOKUP(9*$H85+$I85,FPGAMap!$A$2:$F$37,6)</f>
        <v>3</v>
      </c>
      <c r="L85" s="30">
        <v>1</v>
      </c>
      <c r="M85" s="30">
        <f t="shared" si="33"/>
        <v>0</v>
      </c>
      <c r="N85" s="30">
        <f t="shared" si="29"/>
        <v>3</v>
      </c>
    </row>
    <row r="86" spans="1:14">
      <c r="A86" s="40">
        <v>280</v>
      </c>
      <c r="B86" s="46">
        <v>4.2298</v>
      </c>
      <c r="C86" s="30">
        <f t="shared" si="30"/>
        <v>0</v>
      </c>
      <c r="D86" s="30">
        <f t="shared" si="31"/>
        <v>5</v>
      </c>
      <c r="E86" s="30">
        <f t="shared" si="32"/>
        <v>4</v>
      </c>
      <c r="F86" s="30">
        <f t="shared" si="24"/>
        <v>12</v>
      </c>
      <c r="G86" s="30">
        <f t="shared" si="25"/>
        <v>2</v>
      </c>
      <c r="H86" s="30">
        <f t="shared" si="26"/>
        <v>3</v>
      </c>
      <c r="I86" s="30">
        <f t="shared" si="27"/>
        <v>0</v>
      </c>
      <c r="J86" s="30">
        <f>VLOOKUP(9*$H86+$I86,FPGAMap!$A$2:$F$37,5)</f>
        <v>2</v>
      </c>
      <c r="K86" s="30">
        <f>VLOOKUP(9*$H86+$I86,FPGAMap!$A$2:$F$37,6)</f>
        <v>0</v>
      </c>
      <c r="L86" s="30">
        <v>10</v>
      </c>
      <c r="M86" s="30">
        <f t="shared" si="33"/>
        <v>0</v>
      </c>
      <c r="N86" s="30">
        <f t="shared" si="29"/>
        <v>4</v>
      </c>
    </row>
    <row r="87" spans="1:14">
      <c r="A87" s="40">
        <v>281</v>
      </c>
      <c r="B87" s="46">
        <v>6.0593399999999997</v>
      </c>
      <c r="C87" s="30">
        <f t="shared" si="30"/>
        <v>0</v>
      </c>
      <c r="D87" s="30">
        <f t="shared" si="31"/>
        <v>5</v>
      </c>
      <c r="E87" s="30">
        <f t="shared" si="32"/>
        <v>5</v>
      </c>
      <c r="F87" s="30">
        <f t="shared" si="24"/>
        <v>12</v>
      </c>
      <c r="G87" s="30">
        <f t="shared" si="25"/>
        <v>2</v>
      </c>
      <c r="H87" s="30">
        <f t="shared" si="26"/>
        <v>3</v>
      </c>
      <c r="I87" s="30">
        <f t="shared" si="27"/>
        <v>1</v>
      </c>
      <c r="J87" s="30">
        <f>VLOOKUP(9*$H87+$I87,FPGAMap!$A$2:$F$37,5)</f>
        <v>2</v>
      </c>
      <c r="K87" s="30">
        <f>VLOOKUP(9*$H87+$I87,FPGAMap!$A$2:$F$37,6)</f>
        <v>1</v>
      </c>
      <c r="L87" s="30">
        <v>10</v>
      </c>
      <c r="M87" s="30">
        <f t="shared" si="33"/>
        <v>0</v>
      </c>
      <c r="N87" s="30">
        <f t="shared" si="29"/>
        <v>5</v>
      </c>
    </row>
    <row r="88" spans="1:14">
      <c r="A88" s="40">
        <v>282</v>
      </c>
      <c r="B88" s="46">
        <v>5.9419199999999996</v>
      </c>
      <c r="C88" s="30">
        <f t="shared" si="30"/>
        <v>0</v>
      </c>
      <c r="D88" s="30">
        <f t="shared" si="31"/>
        <v>5</v>
      </c>
      <c r="E88" s="30">
        <f t="shared" si="32"/>
        <v>6</v>
      </c>
      <c r="F88" s="30">
        <f t="shared" si="24"/>
        <v>12</v>
      </c>
      <c r="G88" s="30">
        <f t="shared" si="25"/>
        <v>2</v>
      </c>
      <c r="H88" s="30">
        <f t="shared" si="26"/>
        <v>3</v>
      </c>
      <c r="I88" s="30">
        <f t="shared" si="27"/>
        <v>2</v>
      </c>
      <c r="J88" s="30">
        <f>VLOOKUP(9*$H88+$I88,FPGAMap!$A$2:$F$37,5)</f>
        <v>2</v>
      </c>
      <c r="K88" s="30">
        <f>VLOOKUP(9*$H88+$I88,FPGAMap!$A$2:$F$37,6)</f>
        <v>2</v>
      </c>
      <c r="L88" s="30">
        <v>10</v>
      </c>
      <c r="M88" s="30">
        <f t="shared" si="33"/>
        <v>0</v>
      </c>
      <c r="N88" s="30">
        <f t="shared" si="29"/>
        <v>6</v>
      </c>
    </row>
    <row r="89" spans="1:14">
      <c r="A89" s="40">
        <v>283</v>
      </c>
      <c r="B89" s="46">
        <v>9.6401500000000002</v>
      </c>
      <c r="C89" s="30">
        <f t="shared" si="30"/>
        <v>0</v>
      </c>
      <c r="D89" s="30">
        <f t="shared" si="31"/>
        <v>5</v>
      </c>
      <c r="E89" s="30">
        <f t="shared" si="32"/>
        <v>7</v>
      </c>
      <c r="F89" s="30">
        <f t="shared" si="24"/>
        <v>7</v>
      </c>
      <c r="G89" s="30">
        <f t="shared" si="25"/>
        <v>5</v>
      </c>
      <c r="H89" s="30">
        <f t="shared" si="26"/>
        <v>2</v>
      </c>
      <c r="I89" s="30">
        <f t="shared" si="27"/>
        <v>0</v>
      </c>
      <c r="J89" s="30">
        <f>VLOOKUP(9*$H89+$I89,FPGAMap!$A$2:$F$37,5)</f>
        <v>1</v>
      </c>
      <c r="K89" s="30">
        <f>VLOOKUP(9*$H89+$I89,FPGAMap!$A$2:$F$37,6)</f>
        <v>3</v>
      </c>
      <c r="L89" s="30">
        <v>10</v>
      </c>
      <c r="M89" s="30">
        <f t="shared" si="33"/>
        <v>0</v>
      </c>
      <c r="N89" s="30">
        <f t="shared" si="29"/>
        <v>7</v>
      </c>
    </row>
    <row r="90" spans="1:14">
      <c r="A90" s="40">
        <v>284</v>
      </c>
      <c r="B90" s="46">
        <v>10.9306</v>
      </c>
      <c r="C90" s="30">
        <f t="shared" si="30"/>
        <v>0</v>
      </c>
      <c r="D90" s="30">
        <f t="shared" si="31"/>
        <v>5</v>
      </c>
      <c r="E90" s="30">
        <f t="shared" si="32"/>
        <v>8</v>
      </c>
      <c r="F90" s="30">
        <f t="shared" si="24"/>
        <v>7</v>
      </c>
      <c r="G90" s="30">
        <f t="shared" si="25"/>
        <v>5</v>
      </c>
      <c r="H90" s="30">
        <f t="shared" si="26"/>
        <v>2</v>
      </c>
      <c r="I90" s="30">
        <f t="shared" si="27"/>
        <v>1</v>
      </c>
      <c r="J90" s="30">
        <f>VLOOKUP(9*$H90+$I90,FPGAMap!$A$2:$F$37,5)</f>
        <v>1</v>
      </c>
      <c r="K90" s="30">
        <f>VLOOKUP(9*$H90+$I90,FPGAMap!$A$2:$F$37,6)</f>
        <v>4</v>
      </c>
      <c r="L90" s="30">
        <v>10</v>
      </c>
      <c r="M90" s="30">
        <f t="shared" si="33"/>
        <v>0</v>
      </c>
      <c r="N90" s="30">
        <f t="shared" si="29"/>
        <v>8</v>
      </c>
    </row>
    <row r="91" spans="1:14">
      <c r="A91" s="40">
        <v>285</v>
      </c>
      <c r="B91" s="46">
        <v>8.5770199999999992</v>
      </c>
      <c r="C91" s="30">
        <f t="shared" si="30"/>
        <v>0</v>
      </c>
      <c r="D91" s="30">
        <f t="shared" si="31"/>
        <v>5</v>
      </c>
      <c r="E91" s="30">
        <f t="shared" si="32"/>
        <v>9</v>
      </c>
      <c r="F91" s="30">
        <f t="shared" si="24"/>
        <v>7</v>
      </c>
      <c r="G91" s="30">
        <f t="shared" si="25"/>
        <v>5</v>
      </c>
      <c r="H91" s="30">
        <f t="shared" si="26"/>
        <v>2</v>
      </c>
      <c r="I91" s="30">
        <f t="shared" si="27"/>
        <v>2</v>
      </c>
      <c r="J91" s="30">
        <f>VLOOKUP(9*$H91+$I91,FPGAMap!$A$2:$F$37,5)</f>
        <v>1</v>
      </c>
      <c r="K91" s="30">
        <f>VLOOKUP(9*$H91+$I91,FPGAMap!$A$2:$F$37,6)</f>
        <v>5</v>
      </c>
      <c r="L91" s="30">
        <v>10</v>
      </c>
      <c r="M91" s="30">
        <f t="shared" si="33"/>
        <v>0</v>
      </c>
      <c r="N91" s="30">
        <f t="shared" si="29"/>
        <v>9</v>
      </c>
    </row>
    <row r="92" spans="1:14">
      <c r="A92" s="40">
        <v>286</v>
      </c>
      <c r="B92" s="46">
        <v>6.2525300000000001</v>
      </c>
      <c r="C92" s="30">
        <f t="shared" si="30"/>
        <v>0</v>
      </c>
      <c r="D92" s="30">
        <f t="shared" si="31"/>
        <v>5</v>
      </c>
      <c r="E92" s="30">
        <f t="shared" si="32"/>
        <v>10</v>
      </c>
      <c r="F92" s="30">
        <f t="shared" si="24"/>
        <v>12</v>
      </c>
      <c r="G92" s="30">
        <f t="shared" si="25"/>
        <v>2</v>
      </c>
      <c r="H92" s="30">
        <f t="shared" si="26"/>
        <v>3</v>
      </c>
      <c r="I92" s="30">
        <f t="shared" si="27"/>
        <v>6</v>
      </c>
      <c r="J92" s="30">
        <f>VLOOKUP(9*$H92+$I92,FPGAMap!$A$2:$F$37,5)</f>
        <v>2</v>
      </c>
      <c r="K92" s="30">
        <f>VLOOKUP(9*$H92+$I92,FPGAMap!$A$2:$F$37,6)</f>
        <v>6</v>
      </c>
      <c r="L92" s="30">
        <v>10</v>
      </c>
      <c r="M92" s="30">
        <f t="shared" si="33"/>
        <v>0</v>
      </c>
      <c r="N92" s="30">
        <f t="shared" si="29"/>
        <v>10</v>
      </c>
    </row>
    <row r="93" spans="1:14">
      <c r="A93" s="40">
        <v>287</v>
      </c>
      <c r="B93" s="46">
        <v>3.90909</v>
      </c>
      <c r="C93" s="30">
        <f t="shared" si="30"/>
        <v>0</v>
      </c>
      <c r="D93" s="30">
        <f t="shared" si="31"/>
        <v>5</v>
      </c>
      <c r="E93" s="30">
        <f t="shared" si="32"/>
        <v>11</v>
      </c>
      <c r="F93" s="30">
        <f t="shared" si="24"/>
        <v>12</v>
      </c>
      <c r="G93" s="30">
        <f t="shared" si="25"/>
        <v>2</v>
      </c>
      <c r="H93" s="30">
        <f t="shared" si="26"/>
        <v>3</v>
      </c>
      <c r="I93" s="30">
        <f t="shared" si="27"/>
        <v>7</v>
      </c>
      <c r="J93" s="30">
        <f>VLOOKUP(9*$H93+$I93,FPGAMap!$A$2:$F$37,5)</f>
        <v>2</v>
      </c>
      <c r="K93" s="30">
        <f>VLOOKUP(9*$H93+$I93,FPGAMap!$A$2:$F$37,6)</f>
        <v>7</v>
      </c>
      <c r="L93" s="30">
        <v>10</v>
      </c>
      <c r="M93" s="30">
        <f t="shared" si="33"/>
        <v>0</v>
      </c>
      <c r="N93" s="30">
        <f t="shared" si="29"/>
        <v>11</v>
      </c>
    </row>
    <row r="94" spans="1:14">
      <c r="A94" s="40">
        <v>288</v>
      </c>
      <c r="B94" s="46">
        <v>4.0808099999999996</v>
      </c>
      <c r="C94" s="30">
        <f>QUOTIENT($A94-196,144)</f>
        <v>0</v>
      </c>
      <c r="D94" s="30">
        <f>MOD(QUOTIENT($A94-196,16),9)</f>
        <v>5</v>
      </c>
      <c r="E94" s="30">
        <f>MOD($A94-196,16)</f>
        <v>12</v>
      </c>
      <c r="F94" s="30">
        <f t="shared" si="24"/>
        <v>12</v>
      </c>
      <c r="G94" s="30">
        <f t="shared" si="25"/>
        <v>2</v>
      </c>
      <c r="H94" s="30">
        <f t="shared" si="26"/>
        <v>3</v>
      </c>
      <c r="I94" s="30">
        <f t="shared" si="27"/>
        <v>8</v>
      </c>
      <c r="J94" s="30">
        <f>VLOOKUP(9*$H94+$I94,FPGAMap!$A$2:$F$37,5)</f>
        <v>2</v>
      </c>
      <c r="K94" s="30">
        <f>VLOOKUP(9*$H94+$I94,FPGAMap!$A$2:$F$37,6)</f>
        <v>8</v>
      </c>
      <c r="L94" s="30">
        <v>10</v>
      </c>
      <c r="M94" s="30">
        <f>QUOTIENT($E94,12)</f>
        <v>1</v>
      </c>
      <c r="N94" s="30">
        <f t="shared" si="29"/>
        <v>0</v>
      </c>
    </row>
    <row r="95" spans="1:14">
      <c r="A95" s="40">
        <v>289</v>
      </c>
      <c r="B95" s="46">
        <v>2.6654</v>
      </c>
      <c r="C95" s="30">
        <f>QUOTIENT($A95-196,144)</f>
        <v>0</v>
      </c>
      <c r="D95" s="30">
        <f>MOD(QUOTIENT($A95-196,16),9)</f>
        <v>5</v>
      </c>
      <c r="E95" s="30">
        <f>MOD($A95-196,16)</f>
        <v>13</v>
      </c>
      <c r="F95" s="30">
        <f t="shared" si="24"/>
        <v>7</v>
      </c>
      <c r="G95" s="30">
        <f t="shared" si="25"/>
        <v>5</v>
      </c>
      <c r="H95" s="30">
        <f t="shared" si="26"/>
        <v>1</v>
      </c>
      <c r="I95" s="30">
        <f t="shared" si="27"/>
        <v>3</v>
      </c>
      <c r="J95" s="30">
        <f>VLOOKUP(9*$H95+$I95,FPGAMap!$A$2:$F$37,5)</f>
        <v>1</v>
      </c>
      <c r="K95" s="30">
        <f>VLOOKUP(9*$H95+$I95,FPGAMap!$A$2:$F$37,6)</f>
        <v>9</v>
      </c>
      <c r="L95" s="30">
        <v>1</v>
      </c>
      <c r="M95" s="30">
        <f>QUOTIENT($E95,12)</f>
        <v>1</v>
      </c>
      <c r="N95" s="30">
        <f t="shared" si="29"/>
        <v>1</v>
      </c>
    </row>
    <row r="96" spans="1:14">
      <c r="A96" s="40">
        <v>290</v>
      </c>
      <c r="B96" s="46">
        <v>3.5643899999999999</v>
      </c>
      <c r="C96" s="30">
        <f>QUOTIENT($A96-196,144)</f>
        <v>0</v>
      </c>
      <c r="D96" s="30">
        <f>MOD(QUOTIENT($A96-196,16),9)</f>
        <v>5</v>
      </c>
      <c r="E96" s="30">
        <f>MOD($A96-196,16)</f>
        <v>14</v>
      </c>
      <c r="F96" s="30">
        <f t="shared" si="24"/>
        <v>7</v>
      </c>
      <c r="G96" s="30">
        <f t="shared" si="25"/>
        <v>5</v>
      </c>
      <c r="H96" s="30">
        <f t="shared" si="26"/>
        <v>1</v>
      </c>
      <c r="I96" s="30">
        <f t="shared" si="27"/>
        <v>4</v>
      </c>
      <c r="J96" s="30">
        <f>VLOOKUP(9*$H96+$I96,FPGAMap!$A$2:$F$37,5)</f>
        <v>1</v>
      </c>
      <c r="K96" s="30">
        <f>VLOOKUP(9*$H96+$I96,FPGAMap!$A$2:$F$37,6)</f>
        <v>10</v>
      </c>
      <c r="L96" s="30">
        <v>1</v>
      </c>
      <c r="M96" s="30">
        <f>QUOTIENT($E96,12)</f>
        <v>1</v>
      </c>
      <c r="N96" s="30">
        <f t="shared" si="29"/>
        <v>2</v>
      </c>
    </row>
    <row r="97" spans="1:14">
      <c r="A97" s="40">
        <v>291</v>
      </c>
      <c r="B97" s="46">
        <v>3.1767699999999999</v>
      </c>
      <c r="C97" s="30">
        <f>QUOTIENT($A97-196,144)</f>
        <v>0</v>
      </c>
      <c r="D97" s="30">
        <f>MOD(QUOTIENT($A97-196,16),9)</f>
        <v>5</v>
      </c>
      <c r="E97" s="30">
        <f>MOD($A97-196,16)</f>
        <v>15</v>
      </c>
      <c r="F97" s="30">
        <f t="shared" si="24"/>
        <v>7</v>
      </c>
      <c r="G97" s="30">
        <f t="shared" si="25"/>
        <v>5</v>
      </c>
      <c r="H97" s="30">
        <f t="shared" si="26"/>
        <v>1</v>
      </c>
      <c r="I97" s="30">
        <f t="shared" si="27"/>
        <v>5</v>
      </c>
      <c r="J97" s="30">
        <f>VLOOKUP(9*$H97+$I97,FPGAMap!$A$2:$F$37,5)</f>
        <v>1</v>
      </c>
      <c r="K97" s="30">
        <f>VLOOKUP(9*$H97+$I97,FPGAMap!$A$2:$F$37,6)</f>
        <v>11</v>
      </c>
      <c r="L97" s="30">
        <v>1</v>
      </c>
      <c r="M97" s="30">
        <f>QUOTIENT($E97,12)</f>
        <v>1</v>
      </c>
      <c r="N97" s="30">
        <f t="shared" si="29"/>
        <v>3</v>
      </c>
    </row>
    <row r="98" spans="1:14">
      <c r="A98" s="40">
        <v>292</v>
      </c>
      <c r="B98" s="46">
        <v>2.6515200000000001</v>
      </c>
      <c r="C98" s="30">
        <f t="shared" ref="C98:C109" si="34">QUOTIENT($A98-196,144)</f>
        <v>0</v>
      </c>
      <c r="D98" s="30">
        <f t="shared" ref="D98:D109" si="35">MOD(QUOTIENT($A98-196,16),9)</f>
        <v>6</v>
      </c>
      <c r="E98" s="30">
        <f t="shared" ref="E98:E109" si="36">MOD($A98-196,16)</f>
        <v>0</v>
      </c>
      <c r="F98" s="30">
        <f t="shared" si="24"/>
        <v>12</v>
      </c>
      <c r="G98" s="30">
        <f t="shared" si="25"/>
        <v>2</v>
      </c>
      <c r="H98" s="30">
        <f t="shared" si="26"/>
        <v>2</v>
      </c>
      <c r="I98" s="30">
        <f t="shared" si="27"/>
        <v>1</v>
      </c>
      <c r="J98" s="30">
        <f>VLOOKUP(9*$H98+$I98,FPGAMap!$A$2:$F$37,5)</f>
        <v>1</v>
      </c>
      <c r="K98" s="30">
        <f>VLOOKUP(9*$H98+$I98,FPGAMap!$A$2:$F$37,6)</f>
        <v>4</v>
      </c>
      <c r="L98" s="30">
        <v>1</v>
      </c>
      <c r="M98" s="30">
        <f t="shared" ref="M98:M109" si="37">QUOTIENT($E98,12)</f>
        <v>0</v>
      </c>
      <c r="N98" s="30">
        <f t="shared" si="29"/>
        <v>0</v>
      </c>
    </row>
    <row r="99" spans="1:14">
      <c r="A99" s="40">
        <v>293</v>
      </c>
      <c r="B99" s="46">
        <v>2.625</v>
      </c>
      <c r="C99" s="30">
        <f t="shared" si="34"/>
        <v>0</v>
      </c>
      <c r="D99" s="30">
        <f t="shared" si="35"/>
        <v>6</v>
      </c>
      <c r="E99" s="30">
        <f t="shared" si="36"/>
        <v>1</v>
      </c>
      <c r="F99" s="30">
        <f t="shared" si="24"/>
        <v>12</v>
      </c>
      <c r="G99" s="30">
        <f t="shared" si="25"/>
        <v>2</v>
      </c>
      <c r="H99" s="30">
        <f t="shared" si="26"/>
        <v>2</v>
      </c>
      <c r="I99" s="30">
        <f t="shared" si="27"/>
        <v>2</v>
      </c>
      <c r="J99" s="30">
        <f>VLOOKUP(9*$H99+$I99,FPGAMap!$A$2:$F$37,5)</f>
        <v>1</v>
      </c>
      <c r="K99" s="30">
        <f>VLOOKUP(9*$H99+$I99,FPGAMap!$A$2:$F$37,6)</f>
        <v>5</v>
      </c>
      <c r="L99" s="30">
        <v>1</v>
      </c>
      <c r="M99" s="30">
        <f t="shared" si="37"/>
        <v>0</v>
      </c>
      <c r="N99" s="30">
        <f t="shared" si="29"/>
        <v>1</v>
      </c>
    </row>
    <row r="100" spans="1:14">
      <c r="A100" s="40">
        <v>294</v>
      </c>
      <c r="B100" s="46">
        <v>3.3964599999999998</v>
      </c>
      <c r="C100" s="30">
        <f t="shared" si="34"/>
        <v>0</v>
      </c>
      <c r="D100" s="30">
        <f t="shared" si="35"/>
        <v>6</v>
      </c>
      <c r="E100" s="30">
        <f t="shared" si="36"/>
        <v>2</v>
      </c>
      <c r="F100" s="30">
        <f t="shared" si="24"/>
        <v>8</v>
      </c>
      <c r="G100" s="30">
        <f t="shared" si="25"/>
        <v>1</v>
      </c>
      <c r="H100" s="30">
        <f t="shared" si="26"/>
        <v>3</v>
      </c>
      <c r="I100" s="30">
        <f t="shared" si="27"/>
        <v>6</v>
      </c>
      <c r="J100" s="30">
        <f>VLOOKUP(9*$H100+$I100,FPGAMap!$A$2:$F$37,5)</f>
        <v>2</v>
      </c>
      <c r="K100" s="30">
        <f>VLOOKUP(9*$H100+$I100,FPGAMap!$A$2:$F$37,6)</f>
        <v>6</v>
      </c>
      <c r="L100" s="30">
        <v>1</v>
      </c>
      <c r="M100" s="30">
        <f t="shared" si="37"/>
        <v>0</v>
      </c>
      <c r="N100" s="30">
        <f t="shared" si="29"/>
        <v>2</v>
      </c>
    </row>
    <row r="101" spans="1:14">
      <c r="A101" s="40">
        <v>295</v>
      </c>
      <c r="B101" s="46">
        <v>2.36869</v>
      </c>
      <c r="C101" s="30">
        <f t="shared" si="34"/>
        <v>0</v>
      </c>
      <c r="D101" s="30">
        <f t="shared" si="35"/>
        <v>6</v>
      </c>
      <c r="E101" s="30">
        <f t="shared" si="36"/>
        <v>3</v>
      </c>
      <c r="F101" s="30">
        <f t="shared" si="24"/>
        <v>8</v>
      </c>
      <c r="G101" s="30">
        <f t="shared" si="25"/>
        <v>1</v>
      </c>
      <c r="H101" s="30">
        <f t="shared" si="26"/>
        <v>3</v>
      </c>
      <c r="I101" s="30">
        <f t="shared" si="27"/>
        <v>7</v>
      </c>
      <c r="J101" s="30">
        <f>VLOOKUP(9*$H101+$I101,FPGAMap!$A$2:$F$37,5)</f>
        <v>2</v>
      </c>
      <c r="K101" s="30">
        <f>VLOOKUP(9*$H101+$I101,FPGAMap!$A$2:$F$37,6)</f>
        <v>7</v>
      </c>
      <c r="L101" s="30">
        <v>1</v>
      </c>
      <c r="M101" s="30">
        <f t="shared" si="37"/>
        <v>0</v>
      </c>
      <c r="N101" s="30">
        <f t="shared" si="29"/>
        <v>3</v>
      </c>
    </row>
    <row r="102" spans="1:14">
      <c r="A102" s="40">
        <v>296</v>
      </c>
      <c r="B102" s="46">
        <v>3.5568200000000001</v>
      </c>
      <c r="C102" s="30">
        <f t="shared" si="34"/>
        <v>0</v>
      </c>
      <c r="D102" s="30">
        <f t="shared" si="35"/>
        <v>6</v>
      </c>
      <c r="E102" s="30">
        <f t="shared" si="36"/>
        <v>4</v>
      </c>
      <c r="F102" s="30">
        <f t="shared" si="24"/>
        <v>13</v>
      </c>
      <c r="G102" s="30">
        <f t="shared" si="25"/>
        <v>10</v>
      </c>
      <c r="H102" s="30">
        <f t="shared" si="26"/>
        <v>0</v>
      </c>
      <c r="I102" s="30">
        <f t="shared" si="27"/>
        <v>3</v>
      </c>
      <c r="J102" s="30">
        <f>VLOOKUP(9*$H102+$I102,FPGAMap!$A$2:$F$37,5)</f>
        <v>0</v>
      </c>
      <c r="K102" s="30">
        <f>VLOOKUP(9*$H102+$I102,FPGAMap!$A$2:$F$37,6)</f>
        <v>0</v>
      </c>
      <c r="L102" s="30">
        <v>10</v>
      </c>
      <c r="M102" s="30">
        <f t="shared" si="37"/>
        <v>0</v>
      </c>
      <c r="N102" s="30">
        <f t="shared" si="29"/>
        <v>4</v>
      </c>
    </row>
    <row r="103" spans="1:14">
      <c r="A103" s="40">
        <v>297</v>
      </c>
      <c r="B103" s="46">
        <v>5.3598499999999998</v>
      </c>
      <c r="C103" s="30">
        <f t="shared" si="34"/>
        <v>0</v>
      </c>
      <c r="D103" s="30">
        <f t="shared" si="35"/>
        <v>6</v>
      </c>
      <c r="E103" s="30">
        <f t="shared" si="36"/>
        <v>5</v>
      </c>
      <c r="F103" s="30">
        <f t="shared" si="24"/>
        <v>13</v>
      </c>
      <c r="G103" s="30">
        <f t="shared" si="25"/>
        <v>10</v>
      </c>
      <c r="H103" s="30">
        <f t="shared" si="26"/>
        <v>0</v>
      </c>
      <c r="I103" s="30">
        <f t="shared" si="27"/>
        <v>4</v>
      </c>
      <c r="J103" s="30">
        <f>VLOOKUP(9*$H103+$I103,FPGAMap!$A$2:$F$37,5)</f>
        <v>0</v>
      </c>
      <c r="K103" s="30">
        <f>VLOOKUP(9*$H103+$I103,FPGAMap!$A$2:$F$37,6)</f>
        <v>1</v>
      </c>
      <c r="L103" s="30">
        <v>10</v>
      </c>
      <c r="M103" s="30">
        <f t="shared" si="37"/>
        <v>0</v>
      </c>
      <c r="N103" s="30">
        <f t="shared" si="29"/>
        <v>5</v>
      </c>
    </row>
    <row r="104" spans="1:14">
      <c r="A104" s="40">
        <v>298</v>
      </c>
      <c r="B104" s="46">
        <v>7.625</v>
      </c>
      <c r="C104" s="30">
        <f t="shared" si="34"/>
        <v>0</v>
      </c>
      <c r="D104" s="30">
        <f t="shared" si="35"/>
        <v>6</v>
      </c>
      <c r="E104" s="30">
        <f t="shared" si="36"/>
        <v>6</v>
      </c>
      <c r="F104" s="30">
        <f t="shared" si="24"/>
        <v>13</v>
      </c>
      <c r="G104" s="30">
        <f t="shared" si="25"/>
        <v>10</v>
      </c>
      <c r="H104" s="30">
        <f t="shared" si="26"/>
        <v>0</v>
      </c>
      <c r="I104" s="30">
        <f t="shared" si="27"/>
        <v>5</v>
      </c>
      <c r="J104" s="30">
        <f>VLOOKUP(9*$H104+$I104,FPGAMap!$A$2:$F$37,5)</f>
        <v>0</v>
      </c>
      <c r="K104" s="30">
        <f>VLOOKUP(9*$H104+$I104,FPGAMap!$A$2:$F$37,6)</f>
        <v>2</v>
      </c>
      <c r="L104" s="30">
        <v>10</v>
      </c>
      <c r="M104" s="30">
        <f t="shared" si="37"/>
        <v>0</v>
      </c>
      <c r="N104" s="30">
        <f t="shared" si="29"/>
        <v>6</v>
      </c>
    </row>
    <row r="105" spans="1:14">
      <c r="A105" s="40">
        <v>299</v>
      </c>
      <c r="B105" s="46">
        <v>7.5239900000000004</v>
      </c>
      <c r="C105" s="30">
        <f t="shared" si="34"/>
        <v>0</v>
      </c>
      <c r="D105" s="30">
        <f t="shared" si="35"/>
        <v>6</v>
      </c>
      <c r="E105" s="30">
        <f t="shared" si="36"/>
        <v>7</v>
      </c>
      <c r="F105" s="30">
        <f t="shared" si="24"/>
        <v>7</v>
      </c>
      <c r="G105" s="30">
        <f t="shared" si="25"/>
        <v>5</v>
      </c>
      <c r="H105" s="30">
        <f t="shared" si="26"/>
        <v>3</v>
      </c>
      <c r="I105" s="30">
        <f t="shared" si="27"/>
        <v>3</v>
      </c>
      <c r="J105" s="30">
        <f>VLOOKUP(9*$H105+$I105,FPGAMap!$A$2:$F$37,5)</f>
        <v>2</v>
      </c>
      <c r="K105" s="30">
        <f>VLOOKUP(9*$H105+$I105,FPGAMap!$A$2:$F$37,6)</f>
        <v>3</v>
      </c>
      <c r="L105" s="30">
        <v>10</v>
      </c>
      <c r="M105" s="30">
        <f t="shared" si="37"/>
        <v>0</v>
      </c>
      <c r="N105" s="30">
        <f t="shared" si="29"/>
        <v>7</v>
      </c>
    </row>
    <row r="106" spans="1:14">
      <c r="A106" s="40">
        <v>300</v>
      </c>
      <c r="B106" s="46">
        <v>7.5088400000000002</v>
      </c>
      <c r="C106" s="30">
        <f t="shared" si="34"/>
        <v>0</v>
      </c>
      <c r="D106" s="30">
        <f t="shared" si="35"/>
        <v>6</v>
      </c>
      <c r="E106" s="30">
        <f t="shared" si="36"/>
        <v>8</v>
      </c>
      <c r="F106" s="30">
        <f t="shared" si="24"/>
        <v>7</v>
      </c>
      <c r="G106" s="30">
        <f t="shared" si="25"/>
        <v>5</v>
      </c>
      <c r="H106" s="30">
        <f t="shared" si="26"/>
        <v>3</v>
      </c>
      <c r="I106" s="30">
        <f t="shared" si="27"/>
        <v>4</v>
      </c>
      <c r="J106" s="30">
        <f>VLOOKUP(9*$H106+$I106,FPGAMap!$A$2:$F$37,5)</f>
        <v>2</v>
      </c>
      <c r="K106" s="30">
        <f>VLOOKUP(9*$H106+$I106,FPGAMap!$A$2:$F$37,6)</f>
        <v>4</v>
      </c>
      <c r="L106" s="30">
        <v>10</v>
      </c>
      <c r="M106" s="30">
        <f t="shared" si="37"/>
        <v>0</v>
      </c>
      <c r="N106" s="30">
        <f t="shared" si="29"/>
        <v>8</v>
      </c>
    </row>
    <row r="107" spans="1:14">
      <c r="A107" s="40">
        <v>301</v>
      </c>
      <c r="B107" s="46">
        <v>6.0871199999999996</v>
      </c>
      <c r="C107" s="30">
        <f t="shared" si="34"/>
        <v>0</v>
      </c>
      <c r="D107" s="30">
        <f t="shared" si="35"/>
        <v>6</v>
      </c>
      <c r="E107" s="30">
        <f t="shared" si="36"/>
        <v>9</v>
      </c>
      <c r="F107" s="30">
        <f t="shared" si="24"/>
        <v>7</v>
      </c>
      <c r="G107" s="30">
        <f t="shared" si="25"/>
        <v>5</v>
      </c>
      <c r="H107" s="30">
        <f t="shared" si="26"/>
        <v>3</v>
      </c>
      <c r="I107" s="30">
        <f t="shared" si="27"/>
        <v>5</v>
      </c>
      <c r="J107" s="30">
        <f>VLOOKUP(9*$H107+$I107,FPGAMap!$A$2:$F$37,5)</f>
        <v>2</v>
      </c>
      <c r="K107" s="30">
        <f>VLOOKUP(9*$H107+$I107,FPGAMap!$A$2:$F$37,6)</f>
        <v>5</v>
      </c>
      <c r="L107" s="30">
        <v>10</v>
      </c>
      <c r="M107" s="30">
        <f t="shared" si="37"/>
        <v>0</v>
      </c>
      <c r="N107" s="30">
        <f t="shared" si="29"/>
        <v>9</v>
      </c>
    </row>
    <row r="108" spans="1:14">
      <c r="A108" s="40">
        <v>302</v>
      </c>
      <c r="B108" s="46">
        <v>5.3762600000000003</v>
      </c>
      <c r="C108" s="30">
        <f t="shared" si="34"/>
        <v>0</v>
      </c>
      <c r="D108" s="30">
        <f t="shared" si="35"/>
        <v>6</v>
      </c>
      <c r="E108" s="30">
        <f t="shared" si="36"/>
        <v>10</v>
      </c>
      <c r="F108" s="30">
        <f t="shared" si="24"/>
        <v>13</v>
      </c>
      <c r="G108" s="30">
        <f t="shared" si="25"/>
        <v>10</v>
      </c>
      <c r="H108" s="30">
        <f t="shared" si="26"/>
        <v>0</v>
      </c>
      <c r="I108" s="30">
        <f t="shared" si="27"/>
        <v>8</v>
      </c>
      <c r="J108" s="30">
        <f>VLOOKUP(9*$H108+$I108,FPGAMap!$A$2:$F$37,5)</f>
        <v>0</v>
      </c>
      <c r="K108" s="30">
        <f>VLOOKUP(9*$H108+$I108,FPGAMap!$A$2:$F$37,6)</f>
        <v>6</v>
      </c>
      <c r="L108" s="30">
        <v>10</v>
      </c>
      <c r="M108" s="30">
        <f t="shared" si="37"/>
        <v>0</v>
      </c>
      <c r="N108" s="30">
        <f t="shared" si="29"/>
        <v>10</v>
      </c>
    </row>
    <row r="109" spans="1:14">
      <c r="A109" s="40">
        <v>303</v>
      </c>
      <c r="B109" s="46">
        <v>4.2891399999999997</v>
      </c>
      <c r="C109" s="30">
        <f t="shared" si="34"/>
        <v>0</v>
      </c>
      <c r="D109" s="30">
        <f t="shared" si="35"/>
        <v>6</v>
      </c>
      <c r="E109" s="30">
        <f t="shared" si="36"/>
        <v>11</v>
      </c>
      <c r="F109" s="30">
        <f t="shared" si="24"/>
        <v>13</v>
      </c>
      <c r="G109" s="30">
        <f t="shared" si="25"/>
        <v>10</v>
      </c>
      <c r="H109" s="30">
        <f t="shared" si="26"/>
        <v>0</v>
      </c>
      <c r="I109" s="30">
        <f t="shared" si="27"/>
        <v>7</v>
      </c>
      <c r="J109" s="30">
        <f>VLOOKUP(9*$H109+$I109,FPGAMap!$A$2:$F$37,5)</f>
        <v>0</v>
      </c>
      <c r="K109" s="30">
        <f>VLOOKUP(9*$H109+$I109,FPGAMap!$A$2:$F$37,6)</f>
        <v>7</v>
      </c>
      <c r="L109" s="30">
        <v>10</v>
      </c>
      <c r="M109" s="30">
        <f t="shared" si="37"/>
        <v>0</v>
      </c>
      <c r="N109" s="30">
        <f t="shared" si="29"/>
        <v>11</v>
      </c>
    </row>
    <row r="110" spans="1:14">
      <c r="A110" s="40">
        <v>304</v>
      </c>
      <c r="B110" s="46">
        <v>3.4002500000000002</v>
      </c>
      <c r="C110" s="30">
        <f>QUOTIENT($A110-196,144)</f>
        <v>0</v>
      </c>
      <c r="D110" s="30">
        <f>MOD(QUOTIENT($A110-196,16),9)</f>
        <v>6</v>
      </c>
      <c r="E110" s="30">
        <f>MOD($A110-196,16)</f>
        <v>12</v>
      </c>
      <c r="F110" s="30">
        <f t="shared" si="24"/>
        <v>13</v>
      </c>
      <c r="G110" s="30">
        <f t="shared" si="25"/>
        <v>10</v>
      </c>
      <c r="H110" s="30">
        <f t="shared" si="26"/>
        <v>0</v>
      </c>
      <c r="I110" s="30">
        <f t="shared" si="27"/>
        <v>6</v>
      </c>
      <c r="J110" s="30">
        <f>VLOOKUP(9*$H110+$I110,FPGAMap!$A$2:$F$37,5)</f>
        <v>0</v>
      </c>
      <c r="K110" s="30">
        <f>VLOOKUP(9*$H110+$I110,FPGAMap!$A$2:$F$37,6)</f>
        <v>8</v>
      </c>
      <c r="L110" s="30">
        <v>1</v>
      </c>
      <c r="M110" s="30">
        <f>QUOTIENT($E110,12)</f>
        <v>1</v>
      </c>
      <c r="N110" s="30">
        <f t="shared" si="29"/>
        <v>0</v>
      </c>
    </row>
    <row r="111" spans="1:14">
      <c r="A111" s="40">
        <v>305</v>
      </c>
      <c r="B111" s="46">
        <v>3.5303</v>
      </c>
      <c r="C111" s="30">
        <f>QUOTIENT($A111-196,144)</f>
        <v>0</v>
      </c>
      <c r="D111" s="30">
        <f>MOD(QUOTIENT($A111-196,16),9)</f>
        <v>6</v>
      </c>
      <c r="E111" s="30">
        <f>MOD($A111-196,16)</f>
        <v>13</v>
      </c>
      <c r="F111" s="30">
        <f t="shared" si="24"/>
        <v>7</v>
      </c>
      <c r="G111" s="30">
        <f t="shared" si="25"/>
        <v>5</v>
      </c>
      <c r="H111" s="30">
        <f t="shared" si="26"/>
        <v>2</v>
      </c>
      <c r="I111" s="30">
        <f t="shared" si="27"/>
        <v>5</v>
      </c>
      <c r="J111" s="30">
        <f>VLOOKUP(9*$H111+$I111,FPGAMap!$A$2:$F$37,5)</f>
        <v>2</v>
      </c>
      <c r="K111" s="30">
        <f>VLOOKUP(9*$H111+$I111,FPGAMap!$A$2:$F$37,6)</f>
        <v>9</v>
      </c>
      <c r="L111" s="30">
        <v>1</v>
      </c>
      <c r="M111" s="30">
        <f>QUOTIENT($E111,12)</f>
        <v>1</v>
      </c>
      <c r="N111" s="30">
        <f t="shared" si="29"/>
        <v>1</v>
      </c>
    </row>
    <row r="112" spans="1:14">
      <c r="A112" s="40">
        <v>306</v>
      </c>
      <c r="B112" s="46">
        <v>2.6881300000000001</v>
      </c>
      <c r="C112" s="30">
        <f>QUOTIENT($A112-196,144)</f>
        <v>0</v>
      </c>
      <c r="D112" s="30">
        <f>MOD(QUOTIENT($A112-196,16),9)</f>
        <v>6</v>
      </c>
      <c r="E112" s="30">
        <f>MOD($A112-196,16)</f>
        <v>14</v>
      </c>
      <c r="F112" s="30">
        <f t="shared" si="24"/>
        <v>7</v>
      </c>
      <c r="G112" s="30">
        <f t="shared" si="25"/>
        <v>5</v>
      </c>
      <c r="H112" s="30">
        <f t="shared" si="26"/>
        <v>2</v>
      </c>
      <c r="I112" s="30">
        <f t="shared" si="27"/>
        <v>4</v>
      </c>
      <c r="J112" s="30">
        <f>VLOOKUP(9*$H112+$I112,FPGAMap!$A$2:$F$37,5)</f>
        <v>2</v>
      </c>
      <c r="K112" s="30">
        <f>VLOOKUP(9*$H112+$I112,FPGAMap!$A$2:$F$37,6)</f>
        <v>10</v>
      </c>
      <c r="L112" s="30">
        <v>1</v>
      </c>
      <c r="M112" s="30">
        <f>QUOTIENT($E112,12)</f>
        <v>1</v>
      </c>
      <c r="N112" s="30">
        <f t="shared" si="29"/>
        <v>2</v>
      </c>
    </row>
    <row r="113" spans="1:14">
      <c r="A113" s="40">
        <v>307</v>
      </c>
      <c r="B113" s="46">
        <v>0</v>
      </c>
      <c r="C113" s="30">
        <f>QUOTIENT($A113-196,144)</f>
        <v>0</v>
      </c>
      <c r="D113" s="30">
        <f>MOD(QUOTIENT($A113-196,16),9)</f>
        <v>6</v>
      </c>
      <c r="E113" s="30">
        <f>MOD($A113-196,16)</f>
        <v>15</v>
      </c>
      <c r="F113" s="30">
        <f t="shared" si="24"/>
        <v>7</v>
      </c>
      <c r="G113" s="30">
        <f t="shared" si="25"/>
        <v>5</v>
      </c>
      <c r="H113" s="30">
        <f t="shared" si="26"/>
        <v>2</v>
      </c>
      <c r="I113" s="30">
        <f t="shared" si="27"/>
        <v>3</v>
      </c>
      <c r="J113" s="30">
        <f>VLOOKUP(9*$H113+$I113,FPGAMap!$A$2:$F$37,5)</f>
        <v>2</v>
      </c>
      <c r="K113" s="30">
        <f>VLOOKUP(9*$H113+$I113,FPGAMap!$A$2:$F$37,6)</f>
        <v>11</v>
      </c>
      <c r="L113" s="30">
        <v>1</v>
      </c>
      <c r="M113" s="30">
        <f>QUOTIENT($E113,12)</f>
        <v>1</v>
      </c>
      <c r="N113" s="30">
        <f t="shared" si="29"/>
        <v>3</v>
      </c>
    </row>
    <row r="114" spans="1:14">
      <c r="A114" s="40">
        <v>308</v>
      </c>
      <c r="B114" s="46">
        <v>1.9570700000000001</v>
      </c>
      <c r="C114" s="30">
        <f t="shared" ref="C114:C125" si="38">QUOTIENT($A114-196,144)</f>
        <v>0</v>
      </c>
      <c r="D114" s="30">
        <f t="shared" ref="D114:D125" si="39">MOD(QUOTIENT($A114-196,16),9)</f>
        <v>7</v>
      </c>
      <c r="E114" s="30">
        <f t="shared" ref="E114:E125" si="40">MOD($A114-196,16)</f>
        <v>0</v>
      </c>
      <c r="F114" s="30">
        <f t="shared" si="24"/>
        <v>12</v>
      </c>
      <c r="G114" s="30">
        <f t="shared" si="25"/>
        <v>2</v>
      </c>
      <c r="H114" s="30">
        <f t="shared" si="26"/>
        <v>1</v>
      </c>
      <c r="I114" s="30">
        <f t="shared" si="27"/>
        <v>0</v>
      </c>
      <c r="J114" s="30">
        <f>VLOOKUP(9*$H114+$I114,FPGAMap!$A$2:$F$37,5)</f>
        <v>1</v>
      </c>
      <c r="K114" s="30">
        <f>VLOOKUP(9*$H114+$I114,FPGAMap!$A$2:$F$37,6)</f>
        <v>8</v>
      </c>
      <c r="L114" s="30">
        <v>1</v>
      </c>
      <c r="M114" s="30">
        <f t="shared" ref="M114:M125" si="41">QUOTIENT($E114,12)</f>
        <v>0</v>
      </c>
      <c r="N114" s="30">
        <f t="shared" si="29"/>
        <v>0</v>
      </c>
    </row>
    <row r="115" spans="1:14">
      <c r="A115" s="40">
        <v>309</v>
      </c>
      <c r="B115" s="46">
        <v>2.4368699999999999</v>
      </c>
      <c r="C115" s="30">
        <f t="shared" si="38"/>
        <v>0</v>
      </c>
      <c r="D115" s="30">
        <f t="shared" si="39"/>
        <v>7</v>
      </c>
      <c r="E115" s="30">
        <f t="shared" si="40"/>
        <v>1</v>
      </c>
      <c r="F115" s="30">
        <f t="shared" si="24"/>
        <v>12</v>
      </c>
      <c r="G115" s="30">
        <f t="shared" si="25"/>
        <v>2</v>
      </c>
      <c r="H115" s="30">
        <f t="shared" si="26"/>
        <v>1</v>
      </c>
      <c r="I115" s="30">
        <f t="shared" si="27"/>
        <v>3</v>
      </c>
      <c r="J115" s="30">
        <f>VLOOKUP(9*$H115+$I115,FPGAMap!$A$2:$F$37,5)</f>
        <v>1</v>
      </c>
      <c r="K115" s="30">
        <f>VLOOKUP(9*$H115+$I115,FPGAMap!$A$2:$F$37,6)</f>
        <v>9</v>
      </c>
      <c r="L115" s="30">
        <v>1</v>
      </c>
      <c r="M115" s="30">
        <f t="shared" si="41"/>
        <v>0</v>
      </c>
      <c r="N115" s="30">
        <f t="shared" si="29"/>
        <v>1</v>
      </c>
    </row>
    <row r="116" spans="1:14">
      <c r="A116" s="40">
        <v>310</v>
      </c>
      <c r="B116" s="46">
        <v>3.7070699999999999</v>
      </c>
      <c r="C116" s="30">
        <f t="shared" si="38"/>
        <v>0</v>
      </c>
      <c r="D116" s="30">
        <f t="shared" si="39"/>
        <v>7</v>
      </c>
      <c r="E116" s="30">
        <f t="shared" si="40"/>
        <v>2</v>
      </c>
      <c r="F116" s="30">
        <f t="shared" si="24"/>
        <v>8</v>
      </c>
      <c r="G116" s="30">
        <f t="shared" si="25"/>
        <v>1</v>
      </c>
      <c r="H116" s="30">
        <f t="shared" si="26"/>
        <v>2</v>
      </c>
      <c r="I116" s="30">
        <f t="shared" si="27"/>
        <v>4</v>
      </c>
      <c r="J116" s="30">
        <f>VLOOKUP(9*$H116+$I116,FPGAMap!$A$2:$F$37,5)</f>
        <v>2</v>
      </c>
      <c r="K116" s="30">
        <f>VLOOKUP(9*$H116+$I116,FPGAMap!$A$2:$F$37,6)</f>
        <v>10</v>
      </c>
      <c r="L116" s="30">
        <v>1</v>
      </c>
      <c r="M116" s="30">
        <f t="shared" si="41"/>
        <v>0</v>
      </c>
      <c r="N116" s="30">
        <f t="shared" si="29"/>
        <v>2</v>
      </c>
    </row>
    <row r="117" spans="1:14">
      <c r="A117" s="40">
        <v>311</v>
      </c>
      <c r="B117" s="46">
        <v>3.2007599999999998</v>
      </c>
      <c r="C117" s="30">
        <f t="shared" si="38"/>
        <v>0</v>
      </c>
      <c r="D117" s="30">
        <f t="shared" si="39"/>
        <v>7</v>
      </c>
      <c r="E117" s="30">
        <f t="shared" si="40"/>
        <v>3</v>
      </c>
      <c r="F117" s="30">
        <f t="shared" si="24"/>
        <v>8</v>
      </c>
      <c r="G117" s="30">
        <f t="shared" si="25"/>
        <v>1</v>
      </c>
      <c r="H117" s="30">
        <f t="shared" si="26"/>
        <v>2</v>
      </c>
      <c r="I117" s="30">
        <f t="shared" si="27"/>
        <v>3</v>
      </c>
      <c r="J117" s="30">
        <f>VLOOKUP(9*$H117+$I117,FPGAMap!$A$2:$F$37,5)</f>
        <v>2</v>
      </c>
      <c r="K117" s="30">
        <f>VLOOKUP(9*$H117+$I117,FPGAMap!$A$2:$F$37,6)</f>
        <v>11</v>
      </c>
      <c r="L117" s="30">
        <v>1</v>
      </c>
      <c r="M117" s="30">
        <f t="shared" si="41"/>
        <v>0</v>
      </c>
      <c r="N117" s="30">
        <f t="shared" si="29"/>
        <v>3</v>
      </c>
    </row>
    <row r="118" spans="1:14">
      <c r="A118" s="40">
        <v>312</v>
      </c>
      <c r="B118" s="46">
        <v>3.5580799999999999</v>
      </c>
      <c r="C118" s="30">
        <f t="shared" si="38"/>
        <v>0</v>
      </c>
      <c r="D118" s="30">
        <f t="shared" si="39"/>
        <v>7</v>
      </c>
      <c r="E118" s="30">
        <f t="shared" si="40"/>
        <v>4</v>
      </c>
      <c r="F118" s="30">
        <f t="shared" si="24"/>
        <v>13</v>
      </c>
      <c r="G118" s="30">
        <f t="shared" si="25"/>
        <v>10</v>
      </c>
      <c r="H118" s="30">
        <f t="shared" si="26"/>
        <v>2</v>
      </c>
      <c r="I118" s="30">
        <f t="shared" si="27"/>
        <v>6</v>
      </c>
      <c r="J118" s="30">
        <f>VLOOKUP(9*$H118+$I118,FPGAMap!$A$2:$F$37,5)</f>
        <v>1</v>
      </c>
      <c r="K118" s="30">
        <f>VLOOKUP(9*$H118+$I118,FPGAMap!$A$2:$F$37,6)</f>
        <v>0</v>
      </c>
      <c r="L118" s="30">
        <v>1</v>
      </c>
      <c r="M118" s="30">
        <f t="shared" si="41"/>
        <v>0</v>
      </c>
      <c r="N118" s="30">
        <f t="shared" si="29"/>
        <v>4</v>
      </c>
    </row>
    <row r="119" spans="1:14">
      <c r="A119" s="40">
        <v>313</v>
      </c>
      <c r="B119" s="46">
        <v>4.4103500000000002</v>
      </c>
      <c r="C119" s="30">
        <f t="shared" si="38"/>
        <v>0</v>
      </c>
      <c r="D119" s="30">
        <f t="shared" si="39"/>
        <v>7</v>
      </c>
      <c r="E119" s="30">
        <f t="shared" si="40"/>
        <v>5</v>
      </c>
      <c r="F119" s="30">
        <f t="shared" si="24"/>
        <v>13</v>
      </c>
      <c r="G119" s="30">
        <f t="shared" si="25"/>
        <v>10</v>
      </c>
      <c r="H119" s="30">
        <f t="shared" si="26"/>
        <v>2</v>
      </c>
      <c r="I119" s="30">
        <f t="shared" si="27"/>
        <v>7</v>
      </c>
      <c r="J119" s="30">
        <f>VLOOKUP(9*$H119+$I119,FPGAMap!$A$2:$F$37,5)</f>
        <v>1</v>
      </c>
      <c r="K119" s="30">
        <f>VLOOKUP(9*$H119+$I119,FPGAMap!$A$2:$F$37,6)</f>
        <v>1</v>
      </c>
      <c r="L119" s="30">
        <v>10</v>
      </c>
      <c r="M119" s="30">
        <f t="shared" si="41"/>
        <v>0</v>
      </c>
      <c r="N119" s="30">
        <f t="shared" si="29"/>
        <v>5</v>
      </c>
    </row>
    <row r="120" spans="1:14">
      <c r="A120" s="40">
        <v>314</v>
      </c>
      <c r="B120" s="46">
        <v>3.1868699999999999</v>
      </c>
      <c r="C120" s="30">
        <f t="shared" si="38"/>
        <v>0</v>
      </c>
      <c r="D120" s="30">
        <f t="shared" si="39"/>
        <v>7</v>
      </c>
      <c r="E120" s="30">
        <f t="shared" si="40"/>
        <v>6</v>
      </c>
      <c r="F120" s="30">
        <f t="shared" si="24"/>
        <v>13</v>
      </c>
      <c r="G120" s="30">
        <f t="shared" si="25"/>
        <v>10</v>
      </c>
      <c r="H120" s="30">
        <f t="shared" si="26"/>
        <v>2</v>
      </c>
      <c r="I120" s="30">
        <f t="shared" si="27"/>
        <v>8</v>
      </c>
      <c r="J120" s="30">
        <f>VLOOKUP(9*$H120+$I120,FPGAMap!$A$2:$F$37,5)</f>
        <v>1</v>
      </c>
      <c r="K120" s="30">
        <f>VLOOKUP(9*$H120+$I120,FPGAMap!$A$2:$F$37,6)</f>
        <v>2</v>
      </c>
      <c r="L120" s="30">
        <v>10</v>
      </c>
      <c r="M120" s="30">
        <f t="shared" si="41"/>
        <v>0</v>
      </c>
      <c r="N120" s="30">
        <f t="shared" si="29"/>
        <v>6</v>
      </c>
    </row>
    <row r="121" spans="1:14">
      <c r="A121" s="40">
        <v>315</v>
      </c>
      <c r="B121" s="46">
        <v>6.5946999999999996</v>
      </c>
      <c r="C121" s="30">
        <f t="shared" si="38"/>
        <v>0</v>
      </c>
      <c r="D121" s="30">
        <f t="shared" si="39"/>
        <v>7</v>
      </c>
      <c r="E121" s="30">
        <f t="shared" si="40"/>
        <v>7</v>
      </c>
      <c r="F121" s="30">
        <f t="shared" si="24"/>
        <v>8</v>
      </c>
      <c r="G121" s="30">
        <f t="shared" si="25"/>
        <v>1</v>
      </c>
      <c r="H121" s="30">
        <f t="shared" si="26"/>
        <v>1</v>
      </c>
      <c r="I121" s="30">
        <f t="shared" si="27"/>
        <v>6</v>
      </c>
      <c r="J121" s="30">
        <f>VLOOKUP(9*$H121+$I121,FPGAMap!$A$2:$F$37,5)</f>
        <v>0</v>
      </c>
      <c r="K121" s="30">
        <f>VLOOKUP(9*$H121+$I121,FPGAMap!$A$2:$F$37,6)</f>
        <v>3</v>
      </c>
      <c r="L121" s="30">
        <v>10</v>
      </c>
      <c r="M121" s="30">
        <f t="shared" si="41"/>
        <v>0</v>
      </c>
      <c r="N121" s="30">
        <f t="shared" si="29"/>
        <v>7</v>
      </c>
    </row>
    <row r="122" spans="1:14">
      <c r="A122" s="40">
        <v>316</v>
      </c>
      <c r="B122" s="46">
        <v>6.9065700000000003</v>
      </c>
      <c r="C122" s="30">
        <f t="shared" si="38"/>
        <v>0</v>
      </c>
      <c r="D122" s="30">
        <f t="shared" si="39"/>
        <v>7</v>
      </c>
      <c r="E122" s="30">
        <f t="shared" si="40"/>
        <v>8</v>
      </c>
      <c r="F122" s="30">
        <f t="shared" si="24"/>
        <v>8</v>
      </c>
      <c r="G122" s="30">
        <f t="shared" si="25"/>
        <v>1</v>
      </c>
      <c r="H122" s="30">
        <f t="shared" si="26"/>
        <v>1</v>
      </c>
      <c r="I122" s="30">
        <f t="shared" si="27"/>
        <v>7</v>
      </c>
      <c r="J122" s="30">
        <f>VLOOKUP(9*$H122+$I122,FPGAMap!$A$2:$F$37,5)</f>
        <v>0</v>
      </c>
      <c r="K122" s="30">
        <f>VLOOKUP(9*$H122+$I122,FPGAMap!$A$2:$F$37,6)</f>
        <v>4</v>
      </c>
      <c r="L122" s="30">
        <v>10</v>
      </c>
      <c r="M122" s="30">
        <f t="shared" si="41"/>
        <v>0</v>
      </c>
      <c r="N122" s="30">
        <f t="shared" si="29"/>
        <v>8</v>
      </c>
    </row>
    <row r="123" spans="1:14">
      <c r="A123" s="40">
        <v>317</v>
      </c>
      <c r="B123" s="46">
        <v>5.5580800000000004</v>
      </c>
      <c r="C123" s="30">
        <f t="shared" si="38"/>
        <v>0</v>
      </c>
      <c r="D123" s="30">
        <f t="shared" si="39"/>
        <v>7</v>
      </c>
      <c r="E123" s="30">
        <f t="shared" si="40"/>
        <v>9</v>
      </c>
      <c r="F123" s="30">
        <f t="shared" si="24"/>
        <v>8</v>
      </c>
      <c r="G123" s="30">
        <f t="shared" si="25"/>
        <v>1</v>
      </c>
      <c r="H123" s="30">
        <f t="shared" si="26"/>
        <v>1</v>
      </c>
      <c r="I123" s="30">
        <f t="shared" si="27"/>
        <v>8</v>
      </c>
      <c r="J123" s="30">
        <f>VLOOKUP(9*$H123+$I123,FPGAMap!$A$2:$F$37,5)</f>
        <v>0</v>
      </c>
      <c r="K123" s="30">
        <f>VLOOKUP(9*$H123+$I123,FPGAMap!$A$2:$F$37,6)</f>
        <v>5</v>
      </c>
      <c r="L123" s="30">
        <v>10</v>
      </c>
      <c r="M123" s="30">
        <f t="shared" si="41"/>
        <v>0</v>
      </c>
      <c r="N123" s="30">
        <f t="shared" si="29"/>
        <v>9</v>
      </c>
    </row>
    <row r="124" spans="1:14">
      <c r="A124" s="40">
        <v>318</v>
      </c>
      <c r="B124" s="46">
        <v>4.9065700000000003</v>
      </c>
      <c r="C124" s="30">
        <f t="shared" si="38"/>
        <v>0</v>
      </c>
      <c r="D124" s="30">
        <f t="shared" si="39"/>
        <v>7</v>
      </c>
      <c r="E124" s="30">
        <f t="shared" si="40"/>
        <v>10</v>
      </c>
      <c r="F124" s="30">
        <f t="shared" si="24"/>
        <v>13</v>
      </c>
      <c r="G124" s="30">
        <f t="shared" si="25"/>
        <v>10</v>
      </c>
      <c r="H124" s="30">
        <f t="shared" si="26"/>
        <v>1</v>
      </c>
      <c r="I124" s="30">
        <f t="shared" si="27"/>
        <v>2</v>
      </c>
      <c r="J124" s="30">
        <f>VLOOKUP(9*$H124+$I124,FPGAMap!$A$2:$F$37,5)</f>
        <v>1</v>
      </c>
      <c r="K124" s="30">
        <f>VLOOKUP(9*$H124+$I124,FPGAMap!$A$2:$F$37,6)</f>
        <v>6</v>
      </c>
      <c r="L124" s="30">
        <v>10</v>
      </c>
      <c r="M124" s="30">
        <f t="shared" si="41"/>
        <v>0</v>
      </c>
      <c r="N124" s="30">
        <f t="shared" si="29"/>
        <v>10</v>
      </c>
    </row>
    <row r="125" spans="1:14">
      <c r="A125" s="40">
        <v>319</v>
      </c>
      <c r="B125" s="46">
        <v>4.7815700000000003</v>
      </c>
      <c r="C125" s="30">
        <f t="shared" si="38"/>
        <v>0</v>
      </c>
      <c r="D125" s="30">
        <f t="shared" si="39"/>
        <v>7</v>
      </c>
      <c r="E125" s="30">
        <f t="shared" si="40"/>
        <v>11</v>
      </c>
      <c r="F125" s="30">
        <f t="shared" si="24"/>
        <v>13</v>
      </c>
      <c r="G125" s="30">
        <f t="shared" si="25"/>
        <v>10</v>
      </c>
      <c r="H125" s="30">
        <f t="shared" si="26"/>
        <v>1</v>
      </c>
      <c r="I125" s="30">
        <f t="shared" si="27"/>
        <v>1</v>
      </c>
      <c r="J125" s="30">
        <f>VLOOKUP(9*$H125+$I125,FPGAMap!$A$2:$F$37,5)</f>
        <v>1</v>
      </c>
      <c r="K125" s="30">
        <f>VLOOKUP(9*$H125+$I125,FPGAMap!$A$2:$F$37,6)</f>
        <v>7</v>
      </c>
      <c r="L125" s="30">
        <v>10</v>
      </c>
      <c r="M125" s="30">
        <f t="shared" si="41"/>
        <v>0</v>
      </c>
      <c r="N125" s="30">
        <f t="shared" si="29"/>
        <v>11</v>
      </c>
    </row>
    <row r="126" spans="1:14">
      <c r="A126" s="40">
        <v>320</v>
      </c>
      <c r="B126" s="46">
        <v>2.5126300000000001</v>
      </c>
      <c r="C126" s="30">
        <f>QUOTIENT($A126-196,144)</f>
        <v>0</v>
      </c>
      <c r="D126" s="30">
        <f>MOD(QUOTIENT($A126-196,16),9)</f>
        <v>7</v>
      </c>
      <c r="E126" s="30">
        <f>MOD($A126-196,16)</f>
        <v>12</v>
      </c>
      <c r="F126" s="30">
        <f t="shared" si="24"/>
        <v>13</v>
      </c>
      <c r="G126" s="30">
        <f t="shared" si="25"/>
        <v>10</v>
      </c>
      <c r="H126" s="30">
        <f t="shared" si="26"/>
        <v>1</v>
      </c>
      <c r="I126" s="30">
        <f t="shared" si="27"/>
        <v>0</v>
      </c>
      <c r="J126" s="30">
        <f>VLOOKUP(9*$H126+$I126,FPGAMap!$A$2:$F$37,5)</f>
        <v>1</v>
      </c>
      <c r="K126" s="30">
        <f>VLOOKUP(9*$H126+$I126,FPGAMap!$A$2:$F$37,6)</f>
        <v>8</v>
      </c>
      <c r="L126" s="30">
        <v>1</v>
      </c>
      <c r="M126" s="30">
        <f>QUOTIENT($E126,12)</f>
        <v>1</v>
      </c>
      <c r="N126" s="30">
        <f t="shared" si="29"/>
        <v>0</v>
      </c>
    </row>
    <row r="127" spans="1:14">
      <c r="A127" s="40">
        <v>321</v>
      </c>
      <c r="B127" s="46">
        <v>1.9267700000000001</v>
      </c>
      <c r="C127" s="30">
        <f>QUOTIENT($A127-196,144)</f>
        <v>0</v>
      </c>
      <c r="D127" s="30">
        <f>MOD(QUOTIENT($A127-196,16),9)</f>
        <v>7</v>
      </c>
      <c r="E127" s="30">
        <f>MOD($A127-196,16)</f>
        <v>13</v>
      </c>
      <c r="F127" s="30">
        <f t="shared" si="24"/>
        <v>8</v>
      </c>
      <c r="G127" s="30">
        <f t="shared" si="25"/>
        <v>1</v>
      </c>
      <c r="H127" s="30">
        <f t="shared" si="26"/>
        <v>0</v>
      </c>
      <c r="I127" s="30">
        <f t="shared" si="27"/>
        <v>0</v>
      </c>
      <c r="J127" s="30">
        <f>VLOOKUP(9*$H127+$I127,FPGAMap!$A$2:$F$37,5)</f>
        <v>0</v>
      </c>
      <c r="K127" s="30">
        <f>VLOOKUP(9*$H127+$I127,FPGAMap!$A$2:$F$37,6)</f>
        <v>9</v>
      </c>
      <c r="L127" s="30">
        <v>1</v>
      </c>
      <c r="M127" s="30">
        <f>QUOTIENT($E127,12)</f>
        <v>1</v>
      </c>
      <c r="N127" s="30">
        <f t="shared" si="29"/>
        <v>1</v>
      </c>
    </row>
    <row r="128" spans="1:14">
      <c r="A128" s="40">
        <v>322</v>
      </c>
      <c r="B128" s="46">
        <v>0</v>
      </c>
      <c r="C128" s="30">
        <f>QUOTIENT($A128-196,144)</f>
        <v>0</v>
      </c>
      <c r="D128" s="30">
        <f>MOD(QUOTIENT($A128-196,16),9)</f>
        <v>7</v>
      </c>
      <c r="E128" s="30">
        <f>MOD($A128-196,16)</f>
        <v>14</v>
      </c>
      <c r="F128" s="30">
        <f t="shared" si="24"/>
        <v>8</v>
      </c>
      <c r="G128" s="30">
        <f t="shared" si="25"/>
        <v>1</v>
      </c>
      <c r="H128" s="30">
        <f t="shared" si="26"/>
        <v>0</v>
      </c>
      <c r="I128" s="30">
        <f t="shared" si="27"/>
        <v>1</v>
      </c>
      <c r="J128" s="30">
        <f>VLOOKUP(9*$H128+$I128,FPGAMap!$A$2:$F$37,5)</f>
        <v>0</v>
      </c>
      <c r="K128" s="30">
        <f>VLOOKUP(9*$H128+$I128,FPGAMap!$A$2:$F$37,6)</f>
        <v>10</v>
      </c>
      <c r="L128" s="30">
        <v>1</v>
      </c>
      <c r="M128" s="30">
        <f>QUOTIENT($E128,12)</f>
        <v>1</v>
      </c>
      <c r="N128" s="30">
        <f t="shared" si="29"/>
        <v>2</v>
      </c>
    </row>
    <row r="129" spans="1:14">
      <c r="A129" s="40">
        <v>323</v>
      </c>
      <c r="B129" s="46">
        <v>0</v>
      </c>
      <c r="C129" s="30">
        <f>QUOTIENT($A129-196,144)</f>
        <v>0</v>
      </c>
      <c r="D129" s="30">
        <f>MOD(QUOTIENT($A129-196,16),9)</f>
        <v>7</v>
      </c>
      <c r="E129" s="30">
        <f>MOD($A129-196,16)</f>
        <v>15</v>
      </c>
      <c r="F129" s="30">
        <f t="shared" si="24"/>
        <v>8</v>
      </c>
      <c r="G129" s="30">
        <f t="shared" si="25"/>
        <v>1</v>
      </c>
      <c r="H129" s="30">
        <f t="shared" si="26"/>
        <v>0</v>
      </c>
      <c r="I129" s="30">
        <f t="shared" si="27"/>
        <v>2</v>
      </c>
      <c r="J129" s="30">
        <f>VLOOKUP(9*$H129+$I129,FPGAMap!$A$2:$F$37,5)</f>
        <v>0</v>
      </c>
      <c r="K129" s="30">
        <f>VLOOKUP(9*$H129+$I129,FPGAMap!$A$2:$F$37,6)</f>
        <v>11</v>
      </c>
      <c r="L129" s="30">
        <v>1</v>
      </c>
      <c r="M129" s="30">
        <f>QUOTIENT($E129,12)</f>
        <v>1</v>
      </c>
      <c r="N129" s="30">
        <f t="shared" si="29"/>
        <v>3</v>
      </c>
    </row>
    <row r="130" spans="1:14">
      <c r="A130" s="40">
        <v>324</v>
      </c>
      <c r="B130" s="46">
        <v>2.6729799999999999</v>
      </c>
      <c r="C130" s="30">
        <f t="shared" ref="C130:C141" si="42">QUOTIENT($A130-196,144)</f>
        <v>0</v>
      </c>
      <c r="D130" s="30">
        <f t="shared" ref="D130:D141" si="43">MOD(QUOTIENT($A130-196,16),9)</f>
        <v>8</v>
      </c>
      <c r="E130" s="30">
        <f t="shared" ref="E130:E141" si="44">MOD($A130-196,16)</f>
        <v>0</v>
      </c>
      <c r="F130" s="30">
        <f t="shared" ref="F130:F193" si="45">VLOOKUP($G130,L1ID,2)</f>
        <v>10</v>
      </c>
      <c r="G130" s="30">
        <f t="shared" ref="G130:G193" si="46">VLOOKUP($A130,DbData,3)</f>
        <v>24</v>
      </c>
      <c r="H130" s="30">
        <f t="shared" ref="H130:H193" si="47">QUOTIENT(VLOOKUP($A130,DbData,4),12)</f>
        <v>0</v>
      </c>
      <c r="I130" s="30">
        <f t="shared" ref="I130:I193" si="48">MOD(VLOOKUP($A130,DbData,4),12)</f>
        <v>1</v>
      </c>
      <c r="J130" s="30">
        <f>VLOOKUP(9*$H130+$I130,FPGAMap!$A$2:$F$37,5)</f>
        <v>0</v>
      </c>
      <c r="K130" s="30">
        <f>VLOOKUP(9*$H130+$I130,FPGAMap!$A$2:$F$37,6)</f>
        <v>10</v>
      </c>
      <c r="L130" s="30">
        <v>1</v>
      </c>
      <c r="M130" s="30">
        <f t="shared" ref="M130:M141" si="49">QUOTIENT($E130,12)</f>
        <v>0</v>
      </c>
      <c r="N130" s="30">
        <f t="shared" ref="N130:N193" si="50">MOD($E130,12)</f>
        <v>0</v>
      </c>
    </row>
    <row r="131" spans="1:14">
      <c r="A131" s="40">
        <v>325</v>
      </c>
      <c r="B131" s="46">
        <v>2.6363599999999998</v>
      </c>
      <c r="C131" s="30">
        <f t="shared" si="42"/>
        <v>0</v>
      </c>
      <c r="D131" s="30">
        <f t="shared" si="43"/>
        <v>8</v>
      </c>
      <c r="E131" s="30">
        <f t="shared" si="44"/>
        <v>1</v>
      </c>
      <c r="F131" s="30">
        <f t="shared" si="45"/>
        <v>10</v>
      </c>
      <c r="G131" s="30">
        <f t="shared" si="46"/>
        <v>24</v>
      </c>
      <c r="H131" s="30">
        <f t="shared" si="47"/>
        <v>0</v>
      </c>
      <c r="I131" s="30">
        <f t="shared" si="48"/>
        <v>0</v>
      </c>
      <c r="J131" s="30">
        <f>VLOOKUP(9*$H131+$I131,FPGAMap!$A$2:$F$37,5)</f>
        <v>0</v>
      </c>
      <c r="K131" s="30">
        <f>VLOOKUP(9*$H131+$I131,FPGAMap!$A$2:$F$37,6)</f>
        <v>9</v>
      </c>
      <c r="L131" s="30">
        <v>1</v>
      </c>
      <c r="M131" s="30">
        <f t="shared" si="49"/>
        <v>0</v>
      </c>
      <c r="N131" s="30">
        <f t="shared" si="50"/>
        <v>1</v>
      </c>
    </row>
    <row r="132" spans="1:14">
      <c r="A132" s="40">
        <v>326</v>
      </c>
      <c r="B132" s="46">
        <v>3.2146499999999998</v>
      </c>
      <c r="C132" s="30">
        <f t="shared" si="42"/>
        <v>0</v>
      </c>
      <c r="D132" s="30">
        <f t="shared" si="43"/>
        <v>8</v>
      </c>
      <c r="E132" s="30">
        <f t="shared" si="44"/>
        <v>2</v>
      </c>
      <c r="F132" s="30">
        <f t="shared" si="45"/>
        <v>7</v>
      </c>
      <c r="G132" s="30">
        <f t="shared" si="46"/>
        <v>5</v>
      </c>
      <c r="H132" s="30">
        <f t="shared" si="47"/>
        <v>0</v>
      </c>
      <c r="I132" s="30">
        <f t="shared" si="48"/>
        <v>1</v>
      </c>
      <c r="J132" s="30">
        <f>VLOOKUP(9*$H132+$I132,FPGAMap!$A$2:$F$37,5)</f>
        <v>0</v>
      </c>
      <c r="K132" s="30">
        <f>VLOOKUP(9*$H132+$I132,FPGAMap!$A$2:$F$37,6)</f>
        <v>10</v>
      </c>
      <c r="L132" s="30">
        <v>1</v>
      </c>
      <c r="M132" s="30">
        <f t="shared" si="49"/>
        <v>0</v>
      </c>
      <c r="N132" s="30">
        <f t="shared" si="50"/>
        <v>2</v>
      </c>
    </row>
    <row r="133" spans="1:14">
      <c r="A133" s="40">
        <v>327</v>
      </c>
      <c r="B133" s="46">
        <v>3.6073200000000001</v>
      </c>
      <c r="C133" s="30">
        <f t="shared" si="42"/>
        <v>0</v>
      </c>
      <c r="D133" s="30">
        <f t="shared" si="43"/>
        <v>8</v>
      </c>
      <c r="E133" s="30">
        <f t="shared" si="44"/>
        <v>3</v>
      </c>
      <c r="F133" s="30">
        <f t="shared" si="45"/>
        <v>7</v>
      </c>
      <c r="G133" s="30">
        <f t="shared" si="46"/>
        <v>5</v>
      </c>
      <c r="H133" s="30">
        <f t="shared" si="47"/>
        <v>0</v>
      </c>
      <c r="I133" s="30">
        <f t="shared" si="48"/>
        <v>2</v>
      </c>
      <c r="J133" s="30">
        <f>VLOOKUP(9*$H133+$I133,FPGAMap!$A$2:$F$37,5)</f>
        <v>0</v>
      </c>
      <c r="K133" s="30">
        <f>VLOOKUP(9*$H133+$I133,FPGAMap!$A$2:$F$37,6)</f>
        <v>11</v>
      </c>
      <c r="L133" s="30">
        <v>1</v>
      </c>
      <c r="M133" s="30">
        <f t="shared" si="49"/>
        <v>0</v>
      </c>
      <c r="N133" s="30">
        <f t="shared" si="50"/>
        <v>3</v>
      </c>
    </row>
    <row r="134" spans="1:14">
      <c r="A134" s="40">
        <v>328</v>
      </c>
      <c r="B134" s="46">
        <v>3.0744899999999999</v>
      </c>
      <c r="C134" s="30">
        <f t="shared" si="42"/>
        <v>0</v>
      </c>
      <c r="D134" s="30">
        <f t="shared" si="43"/>
        <v>8</v>
      </c>
      <c r="E134" s="30">
        <f t="shared" si="44"/>
        <v>4</v>
      </c>
      <c r="F134" s="30">
        <f t="shared" si="45"/>
        <v>13</v>
      </c>
      <c r="G134" s="30">
        <f t="shared" si="46"/>
        <v>10</v>
      </c>
      <c r="H134" s="30">
        <f t="shared" si="47"/>
        <v>3</v>
      </c>
      <c r="I134" s="30">
        <f t="shared" si="48"/>
        <v>0</v>
      </c>
      <c r="J134" s="30">
        <f>VLOOKUP(9*$H134+$I134,FPGAMap!$A$2:$F$37,5)</f>
        <v>2</v>
      </c>
      <c r="K134" s="30">
        <f>VLOOKUP(9*$H134+$I134,FPGAMap!$A$2:$F$37,6)</f>
        <v>0</v>
      </c>
      <c r="L134" s="30">
        <v>1</v>
      </c>
      <c r="M134" s="30">
        <f t="shared" si="49"/>
        <v>0</v>
      </c>
      <c r="N134" s="30">
        <f t="shared" si="50"/>
        <v>4</v>
      </c>
    </row>
    <row r="135" spans="1:14">
      <c r="A135" s="40">
        <v>329</v>
      </c>
      <c r="B135" s="46">
        <v>4.8421700000000003</v>
      </c>
      <c r="C135" s="30">
        <f t="shared" si="42"/>
        <v>0</v>
      </c>
      <c r="D135" s="30">
        <f t="shared" si="43"/>
        <v>8</v>
      </c>
      <c r="E135" s="30">
        <f t="shared" si="44"/>
        <v>5</v>
      </c>
      <c r="F135" s="30">
        <f t="shared" si="45"/>
        <v>13</v>
      </c>
      <c r="G135" s="30">
        <f t="shared" si="46"/>
        <v>10</v>
      </c>
      <c r="H135" s="30">
        <f t="shared" si="47"/>
        <v>3</v>
      </c>
      <c r="I135" s="30">
        <f t="shared" si="48"/>
        <v>1</v>
      </c>
      <c r="J135" s="30">
        <f>VLOOKUP(9*$H135+$I135,FPGAMap!$A$2:$F$37,5)</f>
        <v>2</v>
      </c>
      <c r="K135" s="30">
        <f>VLOOKUP(9*$H135+$I135,FPGAMap!$A$2:$F$37,6)</f>
        <v>1</v>
      </c>
      <c r="L135" s="30">
        <v>10</v>
      </c>
      <c r="M135" s="30">
        <f t="shared" si="49"/>
        <v>0</v>
      </c>
      <c r="N135" s="30">
        <f t="shared" si="50"/>
        <v>5</v>
      </c>
    </row>
    <row r="136" spans="1:14">
      <c r="A136" s="40">
        <v>330</v>
      </c>
      <c r="B136" s="46">
        <v>5.6868699999999999</v>
      </c>
      <c r="C136" s="30">
        <f t="shared" si="42"/>
        <v>0</v>
      </c>
      <c r="D136" s="30">
        <f t="shared" si="43"/>
        <v>8</v>
      </c>
      <c r="E136" s="30">
        <f t="shared" si="44"/>
        <v>6</v>
      </c>
      <c r="F136" s="30">
        <f t="shared" si="45"/>
        <v>13</v>
      </c>
      <c r="G136" s="30">
        <f t="shared" si="46"/>
        <v>10</v>
      </c>
      <c r="H136" s="30">
        <f t="shared" si="47"/>
        <v>3</v>
      </c>
      <c r="I136" s="30">
        <f t="shared" si="48"/>
        <v>2</v>
      </c>
      <c r="J136" s="30">
        <f>VLOOKUP(9*$H136+$I136,FPGAMap!$A$2:$F$37,5)</f>
        <v>2</v>
      </c>
      <c r="K136" s="30">
        <f>VLOOKUP(9*$H136+$I136,FPGAMap!$A$2:$F$37,6)</f>
        <v>2</v>
      </c>
      <c r="L136" s="30">
        <v>10</v>
      </c>
      <c r="M136" s="30">
        <f t="shared" si="49"/>
        <v>0</v>
      </c>
      <c r="N136" s="30">
        <f t="shared" si="50"/>
        <v>6</v>
      </c>
    </row>
    <row r="137" spans="1:14">
      <c r="A137" s="40">
        <v>331</v>
      </c>
      <c r="B137" s="46">
        <v>6.9494899999999999</v>
      </c>
      <c r="C137" s="30">
        <f t="shared" si="42"/>
        <v>0</v>
      </c>
      <c r="D137" s="30">
        <f t="shared" si="43"/>
        <v>8</v>
      </c>
      <c r="E137" s="30">
        <f t="shared" si="44"/>
        <v>7</v>
      </c>
      <c r="F137" s="30">
        <f t="shared" si="45"/>
        <v>8</v>
      </c>
      <c r="G137" s="30">
        <f t="shared" si="46"/>
        <v>1</v>
      </c>
      <c r="H137" s="30">
        <f t="shared" si="47"/>
        <v>2</v>
      </c>
      <c r="I137" s="30">
        <f t="shared" si="48"/>
        <v>0</v>
      </c>
      <c r="J137" s="30">
        <f>VLOOKUP(9*$H137+$I137,FPGAMap!$A$2:$F$37,5)</f>
        <v>1</v>
      </c>
      <c r="K137" s="30">
        <f>VLOOKUP(9*$H137+$I137,FPGAMap!$A$2:$F$37,6)</f>
        <v>3</v>
      </c>
      <c r="L137" s="30">
        <v>10</v>
      </c>
      <c r="M137" s="30">
        <f t="shared" si="49"/>
        <v>0</v>
      </c>
      <c r="N137" s="30">
        <f t="shared" si="50"/>
        <v>7</v>
      </c>
    </row>
    <row r="138" spans="1:14">
      <c r="A138" s="40">
        <v>332</v>
      </c>
      <c r="B138" s="46">
        <v>6.6982299999999997</v>
      </c>
      <c r="C138" s="30">
        <f t="shared" si="42"/>
        <v>0</v>
      </c>
      <c r="D138" s="30">
        <f t="shared" si="43"/>
        <v>8</v>
      </c>
      <c r="E138" s="30">
        <f t="shared" si="44"/>
        <v>8</v>
      </c>
      <c r="F138" s="30">
        <f t="shared" si="45"/>
        <v>8</v>
      </c>
      <c r="G138" s="30">
        <f t="shared" si="46"/>
        <v>1</v>
      </c>
      <c r="H138" s="30">
        <f t="shared" si="47"/>
        <v>2</v>
      </c>
      <c r="I138" s="30">
        <f t="shared" si="48"/>
        <v>1</v>
      </c>
      <c r="J138" s="30">
        <f>VLOOKUP(9*$H138+$I138,FPGAMap!$A$2:$F$37,5)</f>
        <v>1</v>
      </c>
      <c r="K138" s="30">
        <f>VLOOKUP(9*$H138+$I138,FPGAMap!$A$2:$F$37,6)</f>
        <v>4</v>
      </c>
      <c r="L138" s="30">
        <v>10</v>
      </c>
      <c r="M138" s="30">
        <f t="shared" si="49"/>
        <v>0</v>
      </c>
      <c r="N138" s="30">
        <f t="shared" si="50"/>
        <v>8</v>
      </c>
    </row>
    <row r="139" spans="1:14">
      <c r="A139" s="40">
        <v>333</v>
      </c>
      <c r="B139" s="46">
        <v>4.3030299999999997</v>
      </c>
      <c r="C139" s="30">
        <f t="shared" si="42"/>
        <v>0</v>
      </c>
      <c r="D139" s="30">
        <f t="shared" si="43"/>
        <v>8</v>
      </c>
      <c r="E139" s="30">
        <f t="shared" si="44"/>
        <v>9</v>
      </c>
      <c r="F139" s="30">
        <f t="shared" si="45"/>
        <v>8</v>
      </c>
      <c r="G139" s="30">
        <f t="shared" si="46"/>
        <v>1</v>
      </c>
      <c r="H139" s="30">
        <f t="shared" si="47"/>
        <v>2</v>
      </c>
      <c r="I139" s="30">
        <f t="shared" si="48"/>
        <v>2</v>
      </c>
      <c r="J139" s="30">
        <f>VLOOKUP(9*$H139+$I139,FPGAMap!$A$2:$F$37,5)</f>
        <v>1</v>
      </c>
      <c r="K139" s="30">
        <f>VLOOKUP(9*$H139+$I139,FPGAMap!$A$2:$F$37,6)</f>
        <v>5</v>
      </c>
      <c r="L139" s="30">
        <v>10</v>
      </c>
      <c r="M139" s="30">
        <f t="shared" si="49"/>
        <v>0</v>
      </c>
      <c r="N139" s="30">
        <f t="shared" si="50"/>
        <v>9</v>
      </c>
    </row>
    <row r="140" spans="1:14">
      <c r="A140" s="40">
        <v>334</v>
      </c>
      <c r="B140" s="46">
        <v>3.7386400000000002</v>
      </c>
      <c r="C140" s="30">
        <f t="shared" si="42"/>
        <v>0</v>
      </c>
      <c r="D140" s="30">
        <f t="shared" si="43"/>
        <v>8</v>
      </c>
      <c r="E140" s="30">
        <f t="shared" si="44"/>
        <v>10</v>
      </c>
      <c r="F140" s="30">
        <f t="shared" si="45"/>
        <v>13</v>
      </c>
      <c r="G140" s="30">
        <f t="shared" si="46"/>
        <v>10</v>
      </c>
      <c r="H140" s="30">
        <f t="shared" si="47"/>
        <v>3</v>
      </c>
      <c r="I140" s="30">
        <f t="shared" si="48"/>
        <v>6</v>
      </c>
      <c r="J140" s="30">
        <f>VLOOKUP(9*$H140+$I140,FPGAMap!$A$2:$F$37,5)</f>
        <v>2</v>
      </c>
      <c r="K140" s="30">
        <f>VLOOKUP(9*$H140+$I140,FPGAMap!$A$2:$F$37,6)</f>
        <v>6</v>
      </c>
      <c r="L140" s="30">
        <v>10</v>
      </c>
      <c r="M140" s="30">
        <f t="shared" si="49"/>
        <v>0</v>
      </c>
      <c r="N140" s="30">
        <f t="shared" si="50"/>
        <v>10</v>
      </c>
    </row>
    <row r="141" spans="1:14">
      <c r="A141" s="40">
        <v>335</v>
      </c>
      <c r="B141" s="46">
        <v>3.8017699999999999</v>
      </c>
      <c r="C141" s="30">
        <f t="shared" si="42"/>
        <v>0</v>
      </c>
      <c r="D141" s="30">
        <f t="shared" si="43"/>
        <v>8</v>
      </c>
      <c r="E141" s="30">
        <f t="shared" si="44"/>
        <v>11</v>
      </c>
      <c r="F141" s="30">
        <f t="shared" si="45"/>
        <v>13</v>
      </c>
      <c r="G141" s="30">
        <f t="shared" si="46"/>
        <v>10</v>
      </c>
      <c r="H141" s="30">
        <f t="shared" si="47"/>
        <v>3</v>
      </c>
      <c r="I141" s="30">
        <f t="shared" si="48"/>
        <v>7</v>
      </c>
      <c r="J141" s="30">
        <f>VLOOKUP(9*$H141+$I141,FPGAMap!$A$2:$F$37,5)</f>
        <v>2</v>
      </c>
      <c r="K141" s="30">
        <f>VLOOKUP(9*$H141+$I141,FPGAMap!$A$2:$F$37,6)</f>
        <v>7</v>
      </c>
      <c r="L141" s="30">
        <v>1</v>
      </c>
      <c r="M141" s="30">
        <f t="shared" si="49"/>
        <v>0</v>
      </c>
      <c r="N141" s="30">
        <f t="shared" si="50"/>
        <v>11</v>
      </c>
    </row>
    <row r="142" spans="1:14">
      <c r="A142" s="40">
        <v>336</v>
      </c>
      <c r="B142" s="46">
        <v>1.3080799999999999</v>
      </c>
      <c r="C142" s="30">
        <f>QUOTIENT($A142-196,144)</f>
        <v>0</v>
      </c>
      <c r="D142" s="30">
        <f>MOD(QUOTIENT($A142-196,16),9)</f>
        <v>8</v>
      </c>
      <c r="E142" s="30">
        <f>MOD($A142-196,16)</f>
        <v>12</v>
      </c>
      <c r="F142" s="30">
        <f t="shared" si="45"/>
        <v>13</v>
      </c>
      <c r="G142" s="30">
        <f t="shared" si="46"/>
        <v>10</v>
      </c>
      <c r="H142" s="30">
        <f t="shared" si="47"/>
        <v>3</v>
      </c>
      <c r="I142" s="30">
        <f t="shared" si="48"/>
        <v>8</v>
      </c>
      <c r="J142" s="30">
        <f>VLOOKUP(9*$H142+$I142,FPGAMap!$A$2:$F$37,5)</f>
        <v>2</v>
      </c>
      <c r="K142" s="30">
        <f>VLOOKUP(9*$H142+$I142,FPGAMap!$A$2:$F$37,6)</f>
        <v>8</v>
      </c>
      <c r="L142" s="30">
        <v>1</v>
      </c>
      <c r="M142" s="30">
        <f>QUOTIENT($E142,12)</f>
        <v>1</v>
      </c>
      <c r="N142" s="30">
        <f t="shared" si="50"/>
        <v>0</v>
      </c>
    </row>
    <row r="143" spans="1:14">
      <c r="A143" s="40">
        <v>337</v>
      </c>
      <c r="B143" s="46">
        <v>2.9027799999999999</v>
      </c>
      <c r="C143" s="30">
        <f>QUOTIENT($A143-196,144)</f>
        <v>0</v>
      </c>
      <c r="D143" s="30">
        <f>MOD(QUOTIENT($A143-196,16),9)</f>
        <v>8</v>
      </c>
      <c r="E143" s="30">
        <f>MOD($A143-196,16)</f>
        <v>13</v>
      </c>
      <c r="F143" s="30">
        <f t="shared" si="45"/>
        <v>8</v>
      </c>
      <c r="G143" s="30">
        <f t="shared" si="46"/>
        <v>1</v>
      </c>
      <c r="H143" s="30">
        <f t="shared" si="47"/>
        <v>1</v>
      </c>
      <c r="I143" s="30">
        <f t="shared" si="48"/>
        <v>3</v>
      </c>
      <c r="J143" s="30">
        <f>VLOOKUP(9*$H143+$I143,FPGAMap!$A$2:$F$37,5)</f>
        <v>1</v>
      </c>
      <c r="K143" s="30">
        <f>VLOOKUP(9*$H143+$I143,FPGAMap!$A$2:$F$37,6)</f>
        <v>9</v>
      </c>
      <c r="L143" s="30">
        <v>1</v>
      </c>
      <c r="M143" s="30">
        <f>QUOTIENT($E143,12)</f>
        <v>1</v>
      </c>
      <c r="N143" s="30">
        <f t="shared" si="50"/>
        <v>1</v>
      </c>
    </row>
    <row r="144" spans="1:14">
      <c r="A144" s="40">
        <v>338</v>
      </c>
      <c r="B144" s="46">
        <v>2.0770200000000001</v>
      </c>
      <c r="C144" s="30">
        <f>QUOTIENT($A144-196,144)</f>
        <v>0</v>
      </c>
      <c r="D144" s="30">
        <f>MOD(QUOTIENT($A144-196,16),9)</f>
        <v>8</v>
      </c>
      <c r="E144" s="30">
        <f>MOD($A144-196,16)</f>
        <v>14</v>
      </c>
      <c r="F144" s="30">
        <f t="shared" si="45"/>
        <v>8</v>
      </c>
      <c r="G144" s="30">
        <f t="shared" si="46"/>
        <v>1</v>
      </c>
      <c r="H144" s="30">
        <f t="shared" si="47"/>
        <v>1</v>
      </c>
      <c r="I144" s="30">
        <f t="shared" si="48"/>
        <v>4</v>
      </c>
      <c r="J144" s="30">
        <f>VLOOKUP(9*$H144+$I144,FPGAMap!$A$2:$F$37,5)</f>
        <v>1</v>
      </c>
      <c r="K144" s="30">
        <f>VLOOKUP(9*$H144+$I144,FPGAMap!$A$2:$F$37,6)</f>
        <v>10</v>
      </c>
      <c r="L144" s="30">
        <v>1</v>
      </c>
      <c r="M144" s="30">
        <f>QUOTIENT($E144,12)</f>
        <v>1</v>
      </c>
      <c r="N144" s="30">
        <f t="shared" si="50"/>
        <v>2</v>
      </c>
    </row>
    <row r="145" spans="1:14">
      <c r="A145" s="40">
        <v>339</v>
      </c>
      <c r="B145" s="46">
        <v>2.8093400000000002</v>
      </c>
      <c r="C145" s="30">
        <f>QUOTIENT($A145-196,144)</f>
        <v>0</v>
      </c>
      <c r="D145" s="30">
        <f>MOD(QUOTIENT($A145-196,16),9)</f>
        <v>8</v>
      </c>
      <c r="E145" s="30">
        <f>MOD($A145-196,16)</f>
        <v>15</v>
      </c>
      <c r="F145" s="30">
        <f t="shared" si="45"/>
        <v>8</v>
      </c>
      <c r="G145" s="30">
        <f t="shared" si="46"/>
        <v>1</v>
      </c>
      <c r="H145" s="30">
        <f t="shared" si="47"/>
        <v>1</v>
      </c>
      <c r="I145" s="30">
        <f t="shared" si="48"/>
        <v>5</v>
      </c>
      <c r="J145" s="30">
        <f>VLOOKUP(9*$H145+$I145,FPGAMap!$A$2:$F$37,5)</f>
        <v>1</v>
      </c>
      <c r="K145" s="30">
        <f>VLOOKUP(9*$H145+$I145,FPGAMap!$A$2:$F$37,6)</f>
        <v>11</v>
      </c>
      <c r="L145" s="30">
        <v>1</v>
      </c>
      <c r="M145" s="30">
        <f>QUOTIENT($E145,12)</f>
        <v>1</v>
      </c>
      <c r="N145" s="30">
        <f t="shared" si="50"/>
        <v>3</v>
      </c>
    </row>
    <row r="146" spans="1:14">
      <c r="A146" s="40">
        <v>340</v>
      </c>
      <c r="B146" s="46">
        <v>2.59091</v>
      </c>
      <c r="C146" s="30">
        <f t="shared" ref="C146:C157" si="51">QUOTIENT($A146-196,144)</f>
        <v>1</v>
      </c>
      <c r="D146" s="30">
        <f t="shared" ref="D146:D157" si="52">MOD(QUOTIENT($A146-196,16),9)</f>
        <v>0</v>
      </c>
      <c r="E146" s="30">
        <f t="shared" ref="E146:E157" si="53">MOD($A146-196,16)</f>
        <v>0</v>
      </c>
      <c r="F146" s="30">
        <f t="shared" si="45"/>
        <v>9</v>
      </c>
      <c r="G146" s="30">
        <f t="shared" si="46"/>
        <v>22</v>
      </c>
      <c r="H146" s="30">
        <f t="shared" si="47"/>
        <v>0</v>
      </c>
      <c r="I146" s="30">
        <f t="shared" si="48"/>
        <v>3</v>
      </c>
      <c r="J146" s="30">
        <f>VLOOKUP(9*$H146+$I146,FPGAMap!$A$2:$F$37,5)</f>
        <v>0</v>
      </c>
      <c r="K146" s="30">
        <f>VLOOKUP(9*$H146+$I146,FPGAMap!$A$2:$F$37,6)</f>
        <v>0</v>
      </c>
      <c r="L146" s="30">
        <v>1</v>
      </c>
      <c r="M146" s="30">
        <f t="shared" ref="M146:M157" si="54">QUOTIENT($E146,12)</f>
        <v>0</v>
      </c>
      <c r="N146" s="30">
        <f t="shared" si="50"/>
        <v>0</v>
      </c>
    </row>
    <row r="147" spans="1:14">
      <c r="A147" s="40">
        <v>341</v>
      </c>
      <c r="B147" s="46">
        <v>3.5366200000000001</v>
      </c>
      <c r="C147" s="30">
        <f t="shared" si="51"/>
        <v>1</v>
      </c>
      <c r="D147" s="30">
        <f t="shared" si="52"/>
        <v>0</v>
      </c>
      <c r="E147" s="30">
        <f t="shared" si="53"/>
        <v>1</v>
      </c>
      <c r="F147" s="30">
        <f t="shared" si="45"/>
        <v>9</v>
      </c>
      <c r="G147" s="30">
        <f t="shared" si="46"/>
        <v>22</v>
      </c>
      <c r="H147" s="30">
        <f t="shared" si="47"/>
        <v>0</v>
      </c>
      <c r="I147" s="30">
        <f t="shared" si="48"/>
        <v>4</v>
      </c>
      <c r="J147" s="30">
        <f>VLOOKUP(9*$H147+$I147,FPGAMap!$A$2:$F$37,5)</f>
        <v>0</v>
      </c>
      <c r="K147" s="30">
        <f>VLOOKUP(9*$H147+$I147,FPGAMap!$A$2:$F$37,6)</f>
        <v>1</v>
      </c>
      <c r="L147" s="30">
        <v>1</v>
      </c>
      <c r="M147" s="30">
        <f t="shared" si="54"/>
        <v>0</v>
      </c>
      <c r="N147" s="30">
        <f t="shared" si="50"/>
        <v>1</v>
      </c>
    </row>
    <row r="148" spans="1:14">
      <c r="A148" s="40">
        <v>342</v>
      </c>
      <c r="B148" s="46">
        <v>2.0846</v>
      </c>
      <c r="C148" s="30">
        <f t="shared" si="51"/>
        <v>1</v>
      </c>
      <c r="D148" s="30">
        <f t="shared" si="52"/>
        <v>0</v>
      </c>
      <c r="E148" s="30">
        <f t="shared" si="53"/>
        <v>2</v>
      </c>
      <c r="F148" s="30">
        <f t="shared" si="45"/>
        <v>2</v>
      </c>
      <c r="G148" s="30">
        <f t="shared" si="46"/>
        <v>8</v>
      </c>
      <c r="H148" s="30">
        <f t="shared" si="47"/>
        <v>0</v>
      </c>
      <c r="I148" s="30">
        <f t="shared" si="48"/>
        <v>5</v>
      </c>
      <c r="J148" s="30">
        <f>VLOOKUP(9*$H148+$I148,FPGAMap!$A$2:$F$37,5)</f>
        <v>0</v>
      </c>
      <c r="K148" s="30">
        <f>VLOOKUP(9*$H148+$I148,FPGAMap!$A$2:$F$37,6)</f>
        <v>2</v>
      </c>
      <c r="L148" s="30">
        <v>1</v>
      </c>
      <c r="M148" s="30">
        <f t="shared" si="54"/>
        <v>0</v>
      </c>
      <c r="N148" s="30">
        <f t="shared" si="50"/>
        <v>2</v>
      </c>
    </row>
    <row r="149" spans="1:14">
      <c r="A149" s="40">
        <v>343</v>
      </c>
      <c r="B149" s="46">
        <v>3.6654</v>
      </c>
      <c r="C149" s="30">
        <f t="shared" si="51"/>
        <v>1</v>
      </c>
      <c r="D149" s="30">
        <f t="shared" si="52"/>
        <v>0</v>
      </c>
      <c r="E149" s="30">
        <f t="shared" si="53"/>
        <v>3</v>
      </c>
      <c r="F149" s="30">
        <f t="shared" si="45"/>
        <v>2</v>
      </c>
      <c r="G149" s="30">
        <f t="shared" si="46"/>
        <v>8</v>
      </c>
      <c r="H149" s="30">
        <f t="shared" si="47"/>
        <v>1</v>
      </c>
      <c r="I149" s="30">
        <f t="shared" si="48"/>
        <v>6</v>
      </c>
      <c r="J149" s="30">
        <f>VLOOKUP(9*$H149+$I149,FPGAMap!$A$2:$F$37,5)</f>
        <v>0</v>
      </c>
      <c r="K149" s="30">
        <f>VLOOKUP(9*$H149+$I149,FPGAMap!$A$2:$F$37,6)</f>
        <v>3</v>
      </c>
      <c r="L149" s="30">
        <v>1</v>
      </c>
      <c r="M149" s="30">
        <f t="shared" si="54"/>
        <v>0</v>
      </c>
      <c r="N149" s="30">
        <f t="shared" si="50"/>
        <v>3</v>
      </c>
    </row>
    <row r="150" spans="1:14">
      <c r="A150" s="40">
        <v>344</v>
      </c>
      <c r="B150" s="46">
        <v>4.7474699999999999</v>
      </c>
      <c r="C150" s="30">
        <f t="shared" si="51"/>
        <v>1</v>
      </c>
      <c r="D150" s="30">
        <f t="shared" si="52"/>
        <v>0</v>
      </c>
      <c r="E150" s="30">
        <f t="shared" si="53"/>
        <v>4</v>
      </c>
      <c r="F150" s="30">
        <f t="shared" si="45"/>
        <v>9</v>
      </c>
      <c r="G150" s="30">
        <f t="shared" si="46"/>
        <v>22</v>
      </c>
      <c r="H150" s="30">
        <f t="shared" si="47"/>
        <v>2</v>
      </c>
      <c r="I150" s="30">
        <f t="shared" si="48"/>
        <v>6</v>
      </c>
      <c r="J150" s="30">
        <f>VLOOKUP(9*$H150+$I150,FPGAMap!$A$2:$F$37,5)</f>
        <v>1</v>
      </c>
      <c r="K150" s="30">
        <f>VLOOKUP(9*$H150+$I150,FPGAMap!$A$2:$F$37,6)</f>
        <v>0</v>
      </c>
      <c r="L150" s="30">
        <v>1</v>
      </c>
      <c r="M150" s="30">
        <f t="shared" si="54"/>
        <v>0</v>
      </c>
      <c r="N150" s="30">
        <f t="shared" si="50"/>
        <v>4</v>
      </c>
    </row>
    <row r="151" spans="1:14">
      <c r="A151" s="40">
        <v>345</v>
      </c>
      <c r="B151" s="46">
        <v>4.5252499999999998</v>
      </c>
      <c r="C151" s="30">
        <f t="shared" si="51"/>
        <v>1</v>
      </c>
      <c r="D151" s="30">
        <f t="shared" si="52"/>
        <v>0</v>
      </c>
      <c r="E151" s="30">
        <f t="shared" si="53"/>
        <v>5</v>
      </c>
      <c r="F151" s="30">
        <f t="shared" si="45"/>
        <v>9</v>
      </c>
      <c r="G151" s="30">
        <f t="shared" si="46"/>
        <v>22</v>
      </c>
      <c r="H151" s="30">
        <f t="shared" si="47"/>
        <v>2</v>
      </c>
      <c r="I151" s="30">
        <f t="shared" si="48"/>
        <v>7</v>
      </c>
      <c r="J151" s="30">
        <f>VLOOKUP(9*$H151+$I151,FPGAMap!$A$2:$F$37,5)</f>
        <v>1</v>
      </c>
      <c r="K151" s="30">
        <f>VLOOKUP(9*$H151+$I151,FPGAMap!$A$2:$F$37,6)</f>
        <v>1</v>
      </c>
      <c r="L151" s="30">
        <v>10</v>
      </c>
      <c r="M151" s="30">
        <f t="shared" si="54"/>
        <v>0</v>
      </c>
      <c r="N151" s="30">
        <f t="shared" si="50"/>
        <v>5</v>
      </c>
    </row>
    <row r="152" spans="1:14">
      <c r="A152" s="40">
        <v>346</v>
      </c>
      <c r="B152" s="46">
        <v>6.5126299999999997</v>
      </c>
      <c r="C152" s="30">
        <f t="shared" si="51"/>
        <v>1</v>
      </c>
      <c r="D152" s="30">
        <f t="shared" si="52"/>
        <v>0</v>
      </c>
      <c r="E152" s="30">
        <f t="shared" si="53"/>
        <v>6</v>
      </c>
      <c r="F152" s="30">
        <f t="shared" si="45"/>
        <v>9</v>
      </c>
      <c r="G152" s="30">
        <f t="shared" si="46"/>
        <v>22</v>
      </c>
      <c r="H152" s="30">
        <f t="shared" si="47"/>
        <v>2</v>
      </c>
      <c r="I152" s="30">
        <f t="shared" si="48"/>
        <v>8</v>
      </c>
      <c r="J152" s="30">
        <f>VLOOKUP(9*$H152+$I152,FPGAMap!$A$2:$F$37,5)</f>
        <v>1</v>
      </c>
      <c r="K152" s="30">
        <f>VLOOKUP(9*$H152+$I152,FPGAMap!$A$2:$F$37,6)</f>
        <v>2</v>
      </c>
      <c r="L152" s="30">
        <v>10</v>
      </c>
      <c r="M152" s="30">
        <f t="shared" si="54"/>
        <v>0</v>
      </c>
      <c r="N152" s="30">
        <f t="shared" si="50"/>
        <v>6</v>
      </c>
    </row>
    <row r="153" spans="1:14">
      <c r="A153" s="40">
        <v>347</v>
      </c>
      <c r="B153" s="46">
        <v>6.9343399999999997</v>
      </c>
      <c r="C153" s="30">
        <f t="shared" si="51"/>
        <v>1</v>
      </c>
      <c r="D153" s="30">
        <f t="shared" si="52"/>
        <v>0</v>
      </c>
      <c r="E153" s="30">
        <f t="shared" si="53"/>
        <v>7</v>
      </c>
      <c r="F153" s="30">
        <f t="shared" si="45"/>
        <v>1</v>
      </c>
      <c r="G153" s="30">
        <f t="shared" si="46"/>
        <v>9</v>
      </c>
      <c r="H153" s="30">
        <f t="shared" si="47"/>
        <v>1</v>
      </c>
      <c r="I153" s="30">
        <f t="shared" si="48"/>
        <v>6</v>
      </c>
      <c r="J153" s="30">
        <f>VLOOKUP(9*$H153+$I153,FPGAMap!$A$2:$F$37,5)</f>
        <v>0</v>
      </c>
      <c r="K153" s="30">
        <f>VLOOKUP(9*$H153+$I153,FPGAMap!$A$2:$F$37,6)</f>
        <v>3</v>
      </c>
      <c r="L153" s="30">
        <v>10</v>
      </c>
      <c r="M153" s="30">
        <f t="shared" si="54"/>
        <v>0</v>
      </c>
      <c r="N153" s="30">
        <f t="shared" si="50"/>
        <v>7</v>
      </c>
    </row>
    <row r="154" spans="1:14">
      <c r="A154" s="40">
        <v>348</v>
      </c>
      <c r="B154" s="46">
        <v>6.8396499999999998</v>
      </c>
      <c r="C154" s="30">
        <f t="shared" si="51"/>
        <v>1</v>
      </c>
      <c r="D154" s="30">
        <f t="shared" si="52"/>
        <v>0</v>
      </c>
      <c r="E154" s="30">
        <f t="shared" si="53"/>
        <v>8</v>
      </c>
      <c r="F154" s="30">
        <f t="shared" si="45"/>
        <v>1</v>
      </c>
      <c r="G154" s="30">
        <f t="shared" si="46"/>
        <v>9</v>
      </c>
      <c r="H154" s="30">
        <f t="shared" si="47"/>
        <v>1</v>
      </c>
      <c r="I154" s="30">
        <f t="shared" si="48"/>
        <v>7</v>
      </c>
      <c r="J154" s="30">
        <f>VLOOKUP(9*$H154+$I154,FPGAMap!$A$2:$F$37,5)</f>
        <v>0</v>
      </c>
      <c r="K154" s="30">
        <f>VLOOKUP(9*$H154+$I154,FPGAMap!$A$2:$F$37,6)</f>
        <v>4</v>
      </c>
      <c r="L154" s="30">
        <v>10</v>
      </c>
      <c r="M154" s="30">
        <f t="shared" si="54"/>
        <v>0</v>
      </c>
      <c r="N154" s="30">
        <f t="shared" si="50"/>
        <v>8</v>
      </c>
    </row>
    <row r="155" spans="1:14">
      <c r="A155" s="40">
        <v>349</v>
      </c>
      <c r="B155" s="46">
        <v>5.8648999999999996</v>
      </c>
      <c r="C155" s="30">
        <f t="shared" si="51"/>
        <v>1</v>
      </c>
      <c r="D155" s="30">
        <f t="shared" si="52"/>
        <v>0</v>
      </c>
      <c r="E155" s="30">
        <f t="shared" si="53"/>
        <v>9</v>
      </c>
      <c r="F155" s="30">
        <f t="shared" si="45"/>
        <v>1</v>
      </c>
      <c r="G155" s="30">
        <f t="shared" si="46"/>
        <v>9</v>
      </c>
      <c r="H155" s="30">
        <f t="shared" si="47"/>
        <v>1</v>
      </c>
      <c r="I155" s="30">
        <f t="shared" si="48"/>
        <v>8</v>
      </c>
      <c r="J155" s="30">
        <f>VLOOKUP(9*$H155+$I155,FPGAMap!$A$2:$F$37,5)</f>
        <v>0</v>
      </c>
      <c r="K155" s="30">
        <f>VLOOKUP(9*$H155+$I155,FPGAMap!$A$2:$F$37,6)</f>
        <v>5</v>
      </c>
      <c r="L155" s="30">
        <v>10</v>
      </c>
      <c r="M155" s="30">
        <f t="shared" si="54"/>
        <v>0</v>
      </c>
      <c r="N155" s="30">
        <f t="shared" si="50"/>
        <v>9</v>
      </c>
    </row>
    <row r="156" spans="1:14">
      <c r="A156" s="40">
        <v>350</v>
      </c>
      <c r="B156" s="46">
        <v>4.0782800000000003</v>
      </c>
      <c r="C156" s="30">
        <f t="shared" si="51"/>
        <v>1</v>
      </c>
      <c r="D156" s="30">
        <f t="shared" si="52"/>
        <v>0</v>
      </c>
      <c r="E156" s="30">
        <f t="shared" si="53"/>
        <v>10</v>
      </c>
      <c r="F156" s="30">
        <f t="shared" si="45"/>
        <v>9</v>
      </c>
      <c r="G156" s="30">
        <f t="shared" si="46"/>
        <v>22</v>
      </c>
      <c r="H156" s="30">
        <f t="shared" si="47"/>
        <v>1</v>
      </c>
      <c r="I156" s="30">
        <f t="shared" si="48"/>
        <v>2</v>
      </c>
      <c r="J156" s="30">
        <f>VLOOKUP(9*$H156+$I156,FPGAMap!$A$2:$F$37,5)</f>
        <v>1</v>
      </c>
      <c r="K156" s="30">
        <f>VLOOKUP(9*$H156+$I156,FPGAMap!$A$2:$F$37,6)</f>
        <v>6</v>
      </c>
      <c r="L156" s="30">
        <v>10</v>
      </c>
      <c r="M156" s="30">
        <f t="shared" si="54"/>
        <v>0</v>
      </c>
      <c r="N156" s="30">
        <f t="shared" si="50"/>
        <v>10</v>
      </c>
    </row>
    <row r="157" spans="1:14">
      <c r="A157" s="40">
        <v>351</v>
      </c>
      <c r="B157" s="46">
        <v>3.5858599999999998</v>
      </c>
      <c r="C157" s="30">
        <f t="shared" si="51"/>
        <v>1</v>
      </c>
      <c r="D157" s="30">
        <f t="shared" si="52"/>
        <v>0</v>
      </c>
      <c r="E157" s="30">
        <f t="shared" si="53"/>
        <v>11</v>
      </c>
      <c r="F157" s="30">
        <f t="shared" si="45"/>
        <v>9</v>
      </c>
      <c r="G157" s="30">
        <f t="shared" si="46"/>
        <v>22</v>
      </c>
      <c r="H157" s="30">
        <f t="shared" si="47"/>
        <v>1</v>
      </c>
      <c r="I157" s="30">
        <f t="shared" si="48"/>
        <v>1</v>
      </c>
      <c r="J157" s="30">
        <f>VLOOKUP(9*$H157+$I157,FPGAMap!$A$2:$F$37,5)</f>
        <v>1</v>
      </c>
      <c r="K157" s="30">
        <f>VLOOKUP(9*$H157+$I157,FPGAMap!$A$2:$F$37,6)</f>
        <v>7</v>
      </c>
      <c r="L157" s="30">
        <v>1</v>
      </c>
      <c r="M157" s="30">
        <f t="shared" si="54"/>
        <v>0</v>
      </c>
      <c r="N157" s="30">
        <f t="shared" si="50"/>
        <v>11</v>
      </c>
    </row>
    <row r="158" spans="1:14">
      <c r="A158" s="40">
        <v>352</v>
      </c>
      <c r="B158" s="46">
        <v>3.3333300000000001</v>
      </c>
      <c r="C158" s="30">
        <f>QUOTIENT($A158-196,144)</f>
        <v>1</v>
      </c>
      <c r="D158" s="30">
        <f>MOD(QUOTIENT($A158-196,16),9)</f>
        <v>0</v>
      </c>
      <c r="E158" s="30">
        <f>MOD($A158-196,16)</f>
        <v>12</v>
      </c>
      <c r="F158" s="30">
        <f t="shared" si="45"/>
        <v>9</v>
      </c>
      <c r="G158" s="30">
        <f t="shared" si="46"/>
        <v>22</v>
      </c>
      <c r="H158" s="30">
        <f t="shared" si="47"/>
        <v>1</v>
      </c>
      <c r="I158" s="30">
        <f t="shared" si="48"/>
        <v>0</v>
      </c>
      <c r="J158" s="30">
        <f>VLOOKUP(9*$H158+$I158,FPGAMap!$A$2:$F$37,5)</f>
        <v>1</v>
      </c>
      <c r="K158" s="30">
        <f>VLOOKUP(9*$H158+$I158,FPGAMap!$A$2:$F$37,6)</f>
        <v>8</v>
      </c>
      <c r="L158" s="30">
        <v>1</v>
      </c>
      <c r="M158" s="30">
        <f>QUOTIENT($E158,12)</f>
        <v>1</v>
      </c>
      <c r="N158" s="30">
        <f t="shared" si="50"/>
        <v>0</v>
      </c>
    </row>
    <row r="159" spans="1:14">
      <c r="A159" s="40">
        <v>353</v>
      </c>
      <c r="B159" s="46">
        <v>3.0795499999999998</v>
      </c>
      <c r="C159" s="30">
        <f>QUOTIENT($A159-196,144)</f>
        <v>1</v>
      </c>
      <c r="D159" s="30">
        <f>MOD(QUOTIENT($A159-196,16),9)</f>
        <v>0</v>
      </c>
      <c r="E159" s="30">
        <f>MOD($A159-196,16)</f>
        <v>13</v>
      </c>
      <c r="F159" s="30">
        <f t="shared" si="45"/>
        <v>1</v>
      </c>
      <c r="G159" s="30">
        <f t="shared" si="46"/>
        <v>9</v>
      </c>
      <c r="H159" s="30">
        <f t="shared" si="47"/>
        <v>0</v>
      </c>
      <c r="I159" s="30">
        <f t="shared" si="48"/>
        <v>0</v>
      </c>
      <c r="J159" s="30">
        <f>VLOOKUP(9*$H159+$I159,FPGAMap!$A$2:$F$37,5)</f>
        <v>0</v>
      </c>
      <c r="K159" s="30">
        <f>VLOOKUP(9*$H159+$I159,FPGAMap!$A$2:$F$37,6)</f>
        <v>9</v>
      </c>
      <c r="L159" s="30">
        <v>1</v>
      </c>
      <c r="M159" s="30">
        <f>QUOTIENT($E159,12)</f>
        <v>1</v>
      </c>
      <c r="N159" s="30">
        <f t="shared" si="50"/>
        <v>1</v>
      </c>
    </row>
    <row r="160" spans="1:14">
      <c r="A160" s="40">
        <v>354</v>
      </c>
      <c r="B160" s="46">
        <v>2.8232300000000001</v>
      </c>
      <c r="C160" s="30">
        <f>QUOTIENT($A160-196,144)</f>
        <v>1</v>
      </c>
      <c r="D160" s="30">
        <f>MOD(QUOTIENT($A160-196,16),9)</f>
        <v>0</v>
      </c>
      <c r="E160" s="30">
        <f>MOD($A160-196,16)</f>
        <v>14</v>
      </c>
      <c r="F160" s="30">
        <f t="shared" si="45"/>
        <v>1</v>
      </c>
      <c r="G160" s="30">
        <f t="shared" si="46"/>
        <v>9</v>
      </c>
      <c r="H160" s="30">
        <f t="shared" si="47"/>
        <v>0</v>
      </c>
      <c r="I160" s="30">
        <f t="shared" si="48"/>
        <v>1</v>
      </c>
      <c r="J160" s="30">
        <f>VLOOKUP(9*$H160+$I160,FPGAMap!$A$2:$F$37,5)</f>
        <v>0</v>
      </c>
      <c r="K160" s="30">
        <f>VLOOKUP(9*$H160+$I160,FPGAMap!$A$2:$F$37,6)</f>
        <v>10</v>
      </c>
      <c r="L160" s="30">
        <v>1</v>
      </c>
      <c r="M160" s="30">
        <f>QUOTIENT($E160,12)</f>
        <v>1</v>
      </c>
      <c r="N160" s="30">
        <f t="shared" si="50"/>
        <v>2</v>
      </c>
    </row>
    <row r="161" spans="1:14">
      <c r="A161" s="40">
        <v>355</v>
      </c>
      <c r="B161" s="46">
        <v>2.9873699999999999</v>
      </c>
      <c r="C161" s="30">
        <f>QUOTIENT($A161-196,144)</f>
        <v>1</v>
      </c>
      <c r="D161" s="30">
        <f>MOD(QUOTIENT($A161-196,16),9)</f>
        <v>0</v>
      </c>
      <c r="E161" s="30">
        <f>MOD($A161-196,16)</f>
        <v>15</v>
      </c>
      <c r="F161" s="30">
        <f t="shared" si="45"/>
        <v>1</v>
      </c>
      <c r="G161" s="30">
        <f t="shared" si="46"/>
        <v>9</v>
      </c>
      <c r="H161" s="30">
        <f t="shared" si="47"/>
        <v>0</v>
      </c>
      <c r="I161" s="30">
        <f t="shared" si="48"/>
        <v>2</v>
      </c>
      <c r="J161" s="30">
        <f>VLOOKUP(9*$H161+$I161,FPGAMap!$A$2:$F$37,5)</f>
        <v>0</v>
      </c>
      <c r="K161" s="30">
        <f>VLOOKUP(9*$H161+$I161,FPGAMap!$A$2:$F$37,6)</f>
        <v>11</v>
      </c>
      <c r="L161" s="30">
        <v>1</v>
      </c>
      <c r="M161" s="30">
        <f>QUOTIENT($E161,12)</f>
        <v>1</v>
      </c>
      <c r="N161" s="30">
        <f t="shared" si="50"/>
        <v>3</v>
      </c>
    </row>
    <row r="162" spans="1:14">
      <c r="A162" s="40">
        <v>356</v>
      </c>
      <c r="B162" s="46">
        <v>3.1856100000000001</v>
      </c>
      <c r="C162" s="30">
        <f t="shared" ref="C162:C173" si="55">QUOTIENT($A162-196,144)</f>
        <v>1</v>
      </c>
      <c r="D162" s="30">
        <f t="shared" ref="D162:D173" si="56">MOD(QUOTIENT($A162-196,16),9)</f>
        <v>1</v>
      </c>
      <c r="E162" s="30">
        <f t="shared" ref="E162:E173" si="57">MOD($A162-196,16)</f>
        <v>0</v>
      </c>
      <c r="F162" s="30">
        <f t="shared" si="45"/>
        <v>9</v>
      </c>
      <c r="G162" s="30">
        <f t="shared" si="46"/>
        <v>22</v>
      </c>
      <c r="H162" s="30">
        <f t="shared" si="47"/>
        <v>1</v>
      </c>
      <c r="I162" s="30">
        <f t="shared" si="48"/>
        <v>7</v>
      </c>
      <c r="J162" s="30">
        <f>VLOOKUP(9*$H162+$I162,FPGAMap!$A$2:$F$37,5)</f>
        <v>0</v>
      </c>
      <c r="K162" s="30">
        <f>VLOOKUP(9*$H162+$I162,FPGAMap!$A$2:$F$37,6)</f>
        <v>4</v>
      </c>
      <c r="L162" s="30">
        <v>1</v>
      </c>
      <c r="M162" s="30">
        <f t="shared" ref="M162:M173" si="58">QUOTIENT($E162,12)</f>
        <v>0</v>
      </c>
      <c r="N162" s="30">
        <f t="shared" si="50"/>
        <v>0</v>
      </c>
    </row>
    <row r="163" spans="1:14">
      <c r="A163" s="40">
        <v>357</v>
      </c>
      <c r="B163" s="46">
        <v>2.8674200000000001</v>
      </c>
      <c r="C163" s="30">
        <f t="shared" si="55"/>
        <v>1</v>
      </c>
      <c r="D163" s="30">
        <f t="shared" si="56"/>
        <v>1</v>
      </c>
      <c r="E163" s="30">
        <f t="shared" si="57"/>
        <v>1</v>
      </c>
      <c r="F163" s="30">
        <f t="shared" si="45"/>
        <v>9</v>
      </c>
      <c r="G163" s="30">
        <f t="shared" si="46"/>
        <v>22</v>
      </c>
      <c r="H163" s="30">
        <f t="shared" si="47"/>
        <v>1</v>
      </c>
      <c r="I163" s="30">
        <f t="shared" si="48"/>
        <v>8</v>
      </c>
      <c r="J163" s="30">
        <f>VLOOKUP(9*$H163+$I163,FPGAMap!$A$2:$F$37,5)</f>
        <v>0</v>
      </c>
      <c r="K163" s="30">
        <f>VLOOKUP(9*$H163+$I163,FPGAMap!$A$2:$F$37,6)</f>
        <v>5</v>
      </c>
      <c r="L163" s="30">
        <v>1</v>
      </c>
      <c r="M163" s="30">
        <f t="shared" si="58"/>
        <v>0</v>
      </c>
      <c r="N163" s="30">
        <f t="shared" si="50"/>
        <v>1</v>
      </c>
    </row>
    <row r="164" spans="1:14">
      <c r="A164" s="40">
        <v>358</v>
      </c>
      <c r="B164" s="46">
        <v>3.3623699999999999</v>
      </c>
      <c r="C164" s="30">
        <f t="shared" si="55"/>
        <v>1</v>
      </c>
      <c r="D164" s="30">
        <f t="shared" si="56"/>
        <v>1</v>
      </c>
      <c r="E164" s="30">
        <f t="shared" si="57"/>
        <v>2</v>
      </c>
      <c r="F164" s="30">
        <f t="shared" si="45"/>
        <v>2</v>
      </c>
      <c r="G164" s="30">
        <f t="shared" si="46"/>
        <v>8</v>
      </c>
      <c r="H164" s="30">
        <f t="shared" si="47"/>
        <v>0</v>
      </c>
      <c r="I164" s="30">
        <f t="shared" si="48"/>
        <v>8</v>
      </c>
      <c r="J164" s="30">
        <f>VLOOKUP(9*$H164+$I164,FPGAMap!$A$2:$F$37,5)</f>
        <v>0</v>
      </c>
      <c r="K164" s="30">
        <f>VLOOKUP(9*$H164+$I164,FPGAMap!$A$2:$F$37,6)</f>
        <v>6</v>
      </c>
      <c r="L164" s="30">
        <v>1</v>
      </c>
      <c r="M164" s="30">
        <f t="shared" si="58"/>
        <v>0</v>
      </c>
      <c r="N164" s="30">
        <f t="shared" si="50"/>
        <v>2</v>
      </c>
    </row>
    <row r="165" spans="1:14">
      <c r="A165" s="40">
        <v>359</v>
      </c>
      <c r="B165" s="46">
        <v>3.8358599999999998</v>
      </c>
      <c r="C165" s="30">
        <f t="shared" si="55"/>
        <v>1</v>
      </c>
      <c r="D165" s="30">
        <f t="shared" si="56"/>
        <v>1</v>
      </c>
      <c r="E165" s="30">
        <f t="shared" si="57"/>
        <v>3</v>
      </c>
      <c r="F165" s="30">
        <f t="shared" si="45"/>
        <v>2</v>
      </c>
      <c r="G165" s="30">
        <f t="shared" si="46"/>
        <v>8</v>
      </c>
      <c r="H165" s="30">
        <f t="shared" si="47"/>
        <v>0</v>
      </c>
      <c r="I165" s="30">
        <f t="shared" si="48"/>
        <v>7</v>
      </c>
      <c r="J165" s="30">
        <f>VLOOKUP(9*$H165+$I165,FPGAMap!$A$2:$F$37,5)</f>
        <v>0</v>
      </c>
      <c r="K165" s="30">
        <f>VLOOKUP(9*$H165+$I165,FPGAMap!$A$2:$F$37,6)</f>
        <v>7</v>
      </c>
      <c r="L165" s="30">
        <v>1</v>
      </c>
      <c r="M165" s="30">
        <f t="shared" si="58"/>
        <v>0</v>
      </c>
      <c r="N165" s="30">
        <f t="shared" si="50"/>
        <v>3</v>
      </c>
    </row>
    <row r="166" spans="1:14">
      <c r="A166" s="40">
        <v>360</v>
      </c>
      <c r="B166" s="46">
        <v>4.3396499999999998</v>
      </c>
      <c r="C166" s="30">
        <f t="shared" si="55"/>
        <v>1</v>
      </c>
      <c r="D166" s="30">
        <f t="shared" si="56"/>
        <v>1</v>
      </c>
      <c r="E166" s="30">
        <f t="shared" si="57"/>
        <v>4</v>
      </c>
      <c r="F166" s="30">
        <f t="shared" si="45"/>
        <v>9</v>
      </c>
      <c r="G166" s="30">
        <f t="shared" si="46"/>
        <v>22</v>
      </c>
      <c r="H166" s="30">
        <f t="shared" si="47"/>
        <v>3</v>
      </c>
      <c r="I166" s="30">
        <f t="shared" si="48"/>
        <v>0</v>
      </c>
      <c r="J166" s="30">
        <f>VLOOKUP(9*$H166+$I166,FPGAMap!$A$2:$F$37,5)</f>
        <v>2</v>
      </c>
      <c r="K166" s="30">
        <f>VLOOKUP(9*$H166+$I166,FPGAMap!$A$2:$F$37,6)</f>
        <v>0</v>
      </c>
      <c r="L166" s="30">
        <v>1</v>
      </c>
      <c r="M166" s="30">
        <f t="shared" si="58"/>
        <v>0</v>
      </c>
      <c r="N166" s="30">
        <f t="shared" si="50"/>
        <v>4</v>
      </c>
    </row>
    <row r="167" spans="1:14">
      <c r="A167" s="40">
        <v>361</v>
      </c>
      <c r="B167" s="46">
        <v>5.2828299999999997</v>
      </c>
      <c r="C167" s="30">
        <f t="shared" si="55"/>
        <v>1</v>
      </c>
      <c r="D167" s="30">
        <f t="shared" si="56"/>
        <v>1</v>
      </c>
      <c r="E167" s="30">
        <f t="shared" si="57"/>
        <v>5</v>
      </c>
      <c r="F167" s="30">
        <f t="shared" si="45"/>
        <v>9</v>
      </c>
      <c r="G167" s="30">
        <f t="shared" si="46"/>
        <v>22</v>
      </c>
      <c r="H167" s="30">
        <f t="shared" si="47"/>
        <v>3</v>
      </c>
      <c r="I167" s="30">
        <f t="shared" si="48"/>
        <v>1</v>
      </c>
      <c r="J167" s="30">
        <f>VLOOKUP(9*$H167+$I167,FPGAMap!$A$2:$F$37,5)</f>
        <v>2</v>
      </c>
      <c r="K167" s="30">
        <f>VLOOKUP(9*$H167+$I167,FPGAMap!$A$2:$F$37,6)</f>
        <v>1</v>
      </c>
      <c r="L167" s="30">
        <v>10</v>
      </c>
      <c r="M167" s="30">
        <f t="shared" si="58"/>
        <v>0</v>
      </c>
      <c r="N167" s="30">
        <f t="shared" si="50"/>
        <v>5</v>
      </c>
    </row>
    <row r="168" spans="1:14">
      <c r="A168" s="40">
        <v>362</v>
      </c>
      <c r="B168" s="46">
        <v>6.3346</v>
      </c>
      <c r="C168" s="30">
        <f t="shared" si="55"/>
        <v>1</v>
      </c>
      <c r="D168" s="30">
        <f t="shared" si="56"/>
        <v>1</v>
      </c>
      <c r="E168" s="30">
        <f t="shared" si="57"/>
        <v>6</v>
      </c>
      <c r="F168" s="30">
        <f t="shared" si="45"/>
        <v>9</v>
      </c>
      <c r="G168" s="30">
        <f t="shared" si="46"/>
        <v>22</v>
      </c>
      <c r="H168" s="30">
        <f t="shared" si="47"/>
        <v>3</v>
      </c>
      <c r="I168" s="30">
        <f t="shared" si="48"/>
        <v>2</v>
      </c>
      <c r="J168" s="30">
        <f>VLOOKUP(9*$H168+$I168,FPGAMap!$A$2:$F$37,5)</f>
        <v>2</v>
      </c>
      <c r="K168" s="30">
        <f>VLOOKUP(9*$H168+$I168,FPGAMap!$A$2:$F$37,6)</f>
        <v>2</v>
      </c>
      <c r="L168" s="30">
        <v>10</v>
      </c>
      <c r="M168" s="30">
        <f t="shared" si="58"/>
        <v>0</v>
      </c>
      <c r="N168" s="30">
        <f t="shared" si="50"/>
        <v>6</v>
      </c>
    </row>
    <row r="169" spans="1:14">
      <c r="A169" s="40">
        <v>363</v>
      </c>
      <c r="B169" s="46">
        <v>8.3358600000000003</v>
      </c>
      <c r="C169" s="30">
        <f t="shared" si="55"/>
        <v>1</v>
      </c>
      <c r="D169" s="30">
        <f t="shared" si="56"/>
        <v>1</v>
      </c>
      <c r="E169" s="30">
        <f t="shared" si="57"/>
        <v>7</v>
      </c>
      <c r="F169" s="30">
        <f t="shared" si="45"/>
        <v>1</v>
      </c>
      <c r="G169" s="30">
        <f t="shared" si="46"/>
        <v>9</v>
      </c>
      <c r="H169" s="30">
        <f t="shared" si="47"/>
        <v>2</v>
      </c>
      <c r="I169" s="30">
        <f t="shared" si="48"/>
        <v>0</v>
      </c>
      <c r="J169" s="30">
        <f>VLOOKUP(9*$H169+$I169,FPGAMap!$A$2:$F$37,5)</f>
        <v>1</v>
      </c>
      <c r="K169" s="30">
        <f>VLOOKUP(9*$H169+$I169,FPGAMap!$A$2:$F$37,6)</f>
        <v>3</v>
      </c>
      <c r="L169" s="30">
        <v>10</v>
      </c>
      <c r="M169" s="30">
        <f t="shared" si="58"/>
        <v>0</v>
      </c>
      <c r="N169" s="30">
        <f t="shared" si="50"/>
        <v>7</v>
      </c>
    </row>
    <row r="170" spans="1:14">
      <c r="A170" s="40">
        <v>364</v>
      </c>
      <c r="B170" s="46">
        <v>7.1982299999999997</v>
      </c>
      <c r="C170" s="30">
        <f t="shared" si="55"/>
        <v>1</v>
      </c>
      <c r="D170" s="30">
        <f t="shared" si="56"/>
        <v>1</v>
      </c>
      <c r="E170" s="30">
        <f t="shared" si="57"/>
        <v>8</v>
      </c>
      <c r="F170" s="30">
        <f t="shared" si="45"/>
        <v>1</v>
      </c>
      <c r="G170" s="30">
        <f t="shared" si="46"/>
        <v>9</v>
      </c>
      <c r="H170" s="30">
        <f t="shared" si="47"/>
        <v>2</v>
      </c>
      <c r="I170" s="30">
        <f t="shared" si="48"/>
        <v>1</v>
      </c>
      <c r="J170" s="30">
        <f>VLOOKUP(9*$H170+$I170,FPGAMap!$A$2:$F$37,5)</f>
        <v>1</v>
      </c>
      <c r="K170" s="30">
        <f>VLOOKUP(9*$H170+$I170,FPGAMap!$A$2:$F$37,6)</f>
        <v>4</v>
      </c>
      <c r="L170" s="30">
        <v>10</v>
      </c>
      <c r="M170" s="30">
        <f t="shared" si="58"/>
        <v>0</v>
      </c>
      <c r="N170" s="30">
        <f t="shared" si="50"/>
        <v>8</v>
      </c>
    </row>
    <row r="171" spans="1:14">
      <c r="A171" s="40">
        <v>365</v>
      </c>
      <c r="B171" s="46">
        <v>5.5265199999999997</v>
      </c>
      <c r="C171" s="30">
        <f t="shared" si="55"/>
        <v>1</v>
      </c>
      <c r="D171" s="30">
        <f t="shared" si="56"/>
        <v>1</v>
      </c>
      <c r="E171" s="30">
        <f t="shared" si="57"/>
        <v>9</v>
      </c>
      <c r="F171" s="30">
        <f t="shared" si="45"/>
        <v>1</v>
      </c>
      <c r="G171" s="30">
        <f t="shared" si="46"/>
        <v>9</v>
      </c>
      <c r="H171" s="30">
        <f t="shared" si="47"/>
        <v>2</v>
      </c>
      <c r="I171" s="30">
        <f t="shared" si="48"/>
        <v>2</v>
      </c>
      <c r="J171" s="30">
        <f>VLOOKUP(9*$H171+$I171,FPGAMap!$A$2:$F$37,5)</f>
        <v>1</v>
      </c>
      <c r="K171" s="30">
        <f>VLOOKUP(9*$H171+$I171,FPGAMap!$A$2:$F$37,6)</f>
        <v>5</v>
      </c>
      <c r="L171" s="30">
        <v>10</v>
      </c>
      <c r="M171" s="30">
        <f t="shared" si="58"/>
        <v>0</v>
      </c>
      <c r="N171" s="30">
        <f t="shared" si="50"/>
        <v>9</v>
      </c>
    </row>
    <row r="172" spans="1:14">
      <c r="A172" s="40">
        <v>366</v>
      </c>
      <c r="B172" s="46">
        <v>5.0366200000000001</v>
      </c>
      <c r="C172" s="30">
        <f t="shared" si="55"/>
        <v>1</v>
      </c>
      <c r="D172" s="30">
        <f t="shared" si="56"/>
        <v>1</v>
      </c>
      <c r="E172" s="30">
        <f t="shared" si="57"/>
        <v>10</v>
      </c>
      <c r="F172" s="30">
        <f t="shared" si="45"/>
        <v>9</v>
      </c>
      <c r="G172" s="30">
        <f t="shared" si="46"/>
        <v>22</v>
      </c>
      <c r="H172" s="30">
        <f t="shared" si="47"/>
        <v>3</v>
      </c>
      <c r="I172" s="30">
        <f t="shared" si="48"/>
        <v>6</v>
      </c>
      <c r="J172" s="30">
        <f>VLOOKUP(9*$H172+$I172,FPGAMap!$A$2:$F$37,5)</f>
        <v>2</v>
      </c>
      <c r="K172" s="30">
        <f>VLOOKUP(9*$H172+$I172,FPGAMap!$A$2:$F$37,6)</f>
        <v>6</v>
      </c>
      <c r="L172" s="30">
        <v>10</v>
      </c>
      <c r="M172" s="30">
        <f t="shared" si="58"/>
        <v>0</v>
      </c>
      <c r="N172" s="30">
        <f t="shared" si="50"/>
        <v>10</v>
      </c>
    </row>
    <row r="173" spans="1:14">
      <c r="A173" s="40">
        <v>367</v>
      </c>
      <c r="B173" s="46">
        <v>4.3459599999999998</v>
      </c>
      <c r="C173" s="30">
        <f t="shared" si="55"/>
        <v>1</v>
      </c>
      <c r="D173" s="30">
        <f t="shared" si="56"/>
        <v>1</v>
      </c>
      <c r="E173" s="30">
        <f t="shared" si="57"/>
        <v>11</v>
      </c>
      <c r="F173" s="30">
        <f t="shared" si="45"/>
        <v>9</v>
      </c>
      <c r="G173" s="30">
        <f t="shared" si="46"/>
        <v>22</v>
      </c>
      <c r="H173" s="30">
        <f t="shared" si="47"/>
        <v>3</v>
      </c>
      <c r="I173" s="30">
        <f t="shared" si="48"/>
        <v>7</v>
      </c>
      <c r="J173" s="30">
        <f>VLOOKUP(9*$H173+$I173,FPGAMap!$A$2:$F$37,5)</f>
        <v>2</v>
      </c>
      <c r="K173" s="30">
        <f>VLOOKUP(9*$H173+$I173,FPGAMap!$A$2:$F$37,6)</f>
        <v>7</v>
      </c>
      <c r="L173" s="30">
        <v>10</v>
      </c>
      <c r="M173" s="30">
        <f t="shared" si="58"/>
        <v>0</v>
      </c>
      <c r="N173" s="30">
        <f t="shared" si="50"/>
        <v>11</v>
      </c>
    </row>
    <row r="174" spans="1:14">
      <c r="A174" s="40">
        <v>368</v>
      </c>
      <c r="B174" s="46">
        <v>4.2121199999999996</v>
      </c>
      <c r="C174" s="30">
        <f>QUOTIENT($A174-196,144)</f>
        <v>1</v>
      </c>
      <c r="D174" s="30">
        <f>MOD(QUOTIENT($A174-196,16),9)</f>
        <v>1</v>
      </c>
      <c r="E174" s="30">
        <f>MOD($A174-196,16)</f>
        <v>12</v>
      </c>
      <c r="F174" s="30">
        <f t="shared" si="45"/>
        <v>9</v>
      </c>
      <c r="G174" s="30">
        <f t="shared" si="46"/>
        <v>22</v>
      </c>
      <c r="H174" s="30">
        <f t="shared" si="47"/>
        <v>3</v>
      </c>
      <c r="I174" s="30">
        <f t="shared" si="48"/>
        <v>8</v>
      </c>
      <c r="J174" s="30">
        <f>VLOOKUP(9*$H174+$I174,FPGAMap!$A$2:$F$37,5)</f>
        <v>2</v>
      </c>
      <c r="K174" s="30">
        <f>VLOOKUP(9*$H174+$I174,FPGAMap!$A$2:$F$37,6)</f>
        <v>8</v>
      </c>
      <c r="L174" s="30">
        <v>1</v>
      </c>
      <c r="M174" s="30">
        <f>QUOTIENT($E174,12)</f>
        <v>1</v>
      </c>
      <c r="N174" s="30">
        <f t="shared" si="50"/>
        <v>0</v>
      </c>
    </row>
    <row r="175" spans="1:14">
      <c r="A175" s="40">
        <v>369</v>
      </c>
      <c r="B175" s="46">
        <v>2.9166699999999999</v>
      </c>
      <c r="C175" s="30">
        <f>QUOTIENT($A175-196,144)</f>
        <v>1</v>
      </c>
      <c r="D175" s="30">
        <f>MOD(QUOTIENT($A175-196,16),9)</f>
        <v>1</v>
      </c>
      <c r="E175" s="30">
        <f>MOD($A175-196,16)</f>
        <v>13</v>
      </c>
      <c r="F175" s="30">
        <f t="shared" si="45"/>
        <v>1</v>
      </c>
      <c r="G175" s="30">
        <f t="shared" si="46"/>
        <v>9</v>
      </c>
      <c r="H175" s="30">
        <f t="shared" si="47"/>
        <v>1</v>
      </c>
      <c r="I175" s="30">
        <f t="shared" si="48"/>
        <v>3</v>
      </c>
      <c r="J175" s="30">
        <f>VLOOKUP(9*$H175+$I175,FPGAMap!$A$2:$F$37,5)</f>
        <v>1</v>
      </c>
      <c r="K175" s="30">
        <f>VLOOKUP(9*$H175+$I175,FPGAMap!$A$2:$F$37,6)</f>
        <v>9</v>
      </c>
      <c r="L175" s="30">
        <v>1</v>
      </c>
      <c r="M175" s="30">
        <f>QUOTIENT($E175,12)</f>
        <v>1</v>
      </c>
      <c r="N175" s="30">
        <f t="shared" si="50"/>
        <v>1</v>
      </c>
    </row>
    <row r="176" spans="1:14">
      <c r="A176" s="40">
        <v>370</v>
      </c>
      <c r="B176" s="46">
        <v>2.8472200000000001</v>
      </c>
      <c r="C176" s="30">
        <f>QUOTIENT($A176-196,144)</f>
        <v>1</v>
      </c>
      <c r="D176" s="30">
        <f>MOD(QUOTIENT($A176-196,16),9)</f>
        <v>1</v>
      </c>
      <c r="E176" s="30">
        <f>MOD($A176-196,16)</f>
        <v>14</v>
      </c>
      <c r="F176" s="30">
        <f t="shared" si="45"/>
        <v>1</v>
      </c>
      <c r="G176" s="30">
        <f t="shared" si="46"/>
        <v>9</v>
      </c>
      <c r="H176" s="30">
        <f t="shared" si="47"/>
        <v>1</v>
      </c>
      <c r="I176" s="30">
        <f t="shared" si="48"/>
        <v>4</v>
      </c>
      <c r="J176" s="30">
        <f>VLOOKUP(9*$H176+$I176,FPGAMap!$A$2:$F$37,5)</f>
        <v>1</v>
      </c>
      <c r="K176" s="30">
        <f>VLOOKUP(9*$H176+$I176,FPGAMap!$A$2:$F$37,6)</f>
        <v>10</v>
      </c>
      <c r="L176" s="30">
        <v>1</v>
      </c>
      <c r="M176" s="30">
        <f>QUOTIENT($E176,12)</f>
        <v>1</v>
      </c>
      <c r="N176" s="30">
        <f t="shared" si="50"/>
        <v>2</v>
      </c>
    </row>
    <row r="177" spans="1:14">
      <c r="A177" s="40">
        <v>371</v>
      </c>
      <c r="B177" s="46">
        <v>3.0997499999999998</v>
      </c>
      <c r="C177" s="30">
        <f>QUOTIENT($A177-196,144)</f>
        <v>1</v>
      </c>
      <c r="D177" s="30">
        <f>MOD(QUOTIENT($A177-196,16),9)</f>
        <v>1</v>
      </c>
      <c r="E177" s="30">
        <f>MOD($A177-196,16)</f>
        <v>15</v>
      </c>
      <c r="F177" s="30">
        <f t="shared" si="45"/>
        <v>1</v>
      </c>
      <c r="G177" s="30">
        <f t="shared" si="46"/>
        <v>9</v>
      </c>
      <c r="H177" s="30">
        <f t="shared" si="47"/>
        <v>1</v>
      </c>
      <c r="I177" s="30">
        <f t="shared" si="48"/>
        <v>5</v>
      </c>
      <c r="J177" s="30">
        <f>VLOOKUP(9*$H177+$I177,FPGAMap!$A$2:$F$37,5)</f>
        <v>1</v>
      </c>
      <c r="K177" s="30">
        <f>VLOOKUP(9*$H177+$I177,FPGAMap!$A$2:$F$37,6)</f>
        <v>11</v>
      </c>
      <c r="L177" s="30">
        <v>1</v>
      </c>
      <c r="M177" s="30">
        <f>QUOTIENT($E177,12)</f>
        <v>1</v>
      </c>
      <c r="N177" s="30">
        <f t="shared" si="50"/>
        <v>3</v>
      </c>
    </row>
    <row r="178" spans="1:14">
      <c r="A178" s="40">
        <v>372</v>
      </c>
      <c r="B178" s="46">
        <v>0</v>
      </c>
      <c r="C178" s="30">
        <f t="shared" ref="C178:C189" si="59">QUOTIENT($A178-196,144)</f>
        <v>1</v>
      </c>
      <c r="D178" s="30">
        <f t="shared" ref="D178:D189" si="60">MOD(QUOTIENT($A178-196,16),9)</f>
        <v>2</v>
      </c>
      <c r="E178" s="30">
        <f t="shared" ref="E178:E189" si="61">MOD($A178-196,16)</f>
        <v>0</v>
      </c>
      <c r="F178" s="30">
        <f t="shared" si="45"/>
        <v>9</v>
      </c>
      <c r="G178" s="30">
        <f t="shared" si="46"/>
        <v>22</v>
      </c>
      <c r="H178" s="30">
        <f t="shared" si="47"/>
        <v>0</v>
      </c>
      <c r="I178" s="30">
        <f t="shared" si="48"/>
        <v>6</v>
      </c>
      <c r="J178" s="30">
        <f>VLOOKUP(9*$H178+$I178,FPGAMap!$A$2:$F$37,5)</f>
        <v>0</v>
      </c>
      <c r="K178" s="30">
        <f>VLOOKUP(9*$H178+$I178,FPGAMap!$A$2:$F$37,6)</f>
        <v>8</v>
      </c>
      <c r="L178" s="30">
        <v>1</v>
      </c>
      <c r="M178" s="30">
        <f t="shared" ref="M178:M189" si="62">QUOTIENT($E178,12)</f>
        <v>0</v>
      </c>
      <c r="N178" s="30">
        <f t="shared" si="50"/>
        <v>0</v>
      </c>
    </row>
    <row r="179" spans="1:14">
      <c r="A179" s="40">
        <v>373</v>
      </c>
      <c r="B179" s="46">
        <v>3.4949499999999998</v>
      </c>
      <c r="C179" s="30">
        <f t="shared" si="59"/>
        <v>1</v>
      </c>
      <c r="D179" s="30">
        <f t="shared" si="60"/>
        <v>2</v>
      </c>
      <c r="E179" s="30">
        <f t="shared" si="61"/>
        <v>1</v>
      </c>
      <c r="F179" s="30">
        <f t="shared" si="45"/>
        <v>9</v>
      </c>
      <c r="G179" s="30">
        <f t="shared" si="46"/>
        <v>22</v>
      </c>
      <c r="H179" s="30">
        <f t="shared" si="47"/>
        <v>0</v>
      </c>
      <c r="I179" s="30">
        <f t="shared" si="48"/>
        <v>0</v>
      </c>
      <c r="J179" s="30">
        <f>VLOOKUP(9*$H179+$I179,FPGAMap!$A$2:$F$37,5)</f>
        <v>0</v>
      </c>
      <c r="K179" s="30">
        <f>VLOOKUP(9*$H179+$I179,FPGAMap!$A$2:$F$37,6)</f>
        <v>9</v>
      </c>
      <c r="L179" s="30">
        <v>1</v>
      </c>
      <c r="M179" s="30">
        <f t="shared" si="62"/>
        <v>0</v>
      </c>
      <c r="N179" s="30">
        <f t="shared" si="50"/>
        <v>1</v>
      </c>
    </row>
    <row r="180" spans="1:14">
      <c r="A180" s="40">
        <v>374</v>
      </c>
      <c r="B180" s="46">
        <v>3.5025300000000001</v>
      </c>
      <c r="C180" s="30">
        <f t="shared" si="59"/>
        <v>1</v>
      </c>
      <c r="D180" s="30">
        <f t="shared" si="60"/>
        <v>2</v>
      </c>
      <c r="E180" s="30">
        <f t="shared" si="61"/>
        <v>2</v>
      </c>
      <c r="F180" s="30">
        <f t="shared" si="45"/>
        <v>2</v>
      </c>
      <c r="G180" s="30">
        <f t="shared" si="46"/>
        <v>8</v>
      </c>
      <c r="H180" s="30">
        <f t="shared" si="47"/>
        <v>0</v>
      </c>
      <c r="I180" s="30">
        <f t="shared" si="48"/>
        <v>1</v>
      </c>
      <c r="J180" s="30">
        <f>VLOOKUP(9*$H180+$I180,FPGAMap!$A$2:$F$37,5)</f>
        <v>0</v>
      </c>
      <c r="K180" s="30">
        <f>VLOOKUP(9*$H180+$I180,FPGAMap!$A$2:$F$37,6)</f>
        <v>10</v>
      </c>
      <c r="L180" s="30">
        <v>1</v>
      </c>
      <c r="M180" s="30">
        <f t="shared" si="62"/>
        <v>0</v>
      </c>
      <c r="N180" s="30">
        <f t="shared" si="50"/>
        <v>2</v>
      </c>
    </row>
    <row r="181" spans="1:14">
      <c r="A181" s="40">
        <v>375</v>
      </c>
      <c r="B181" s="46">
        <v>3.6553</v>
      </c>
      <c r="C181" s="30">
        <f t="shared" si="59"/>
        <v>1</v>
      </c>
      <c r="D181" s="30">
        <f t="shared" si="60"/>
        <v>2</v>
      </c>
      <c r="E181" s="30">
        <f t="shared" si="61"/>
        <v>3</v>
      </c>
      <c r="F181" s="30">
        <f t="shared" si="45"/>
        <v>2</v>
      </c>
      <c r="G181" s="30">
        <f t="shared" si="46"/>
        <v>8</v>
      </c>
      <c r="H181" s="30">
        <f t="shared" si="47"/>
        <v>0</v>
      </c>
      <c r="I181" s="30">
        <f t="shared" si="48"/>
        <v>2</v>
      </c>
      <c r="J181" s="30">
        <f>VLOOKUP(9*$H181+$I181,FPGAMap!$A$2:$F$37,5)</f>
        <v>0</v>
      </c>
      <c r="K181" s="30">
        <f>VLOOKUP(9*$H181+$I181,FPGAMap!$A$2:$F$37,6)</f>
        <v>11</v>
      </c>
      <c r="L181" s="30">
        <v>1</v>
      </c>
      <c r="M181" s="30">
        <f t="shared" si="62"/>
        <v>0</v>
      </c>
      <c r="N181" s="30">
        <f t="shared" si="50"/>
        <v>3</v>
      </c>
    </row>
    <row r="182" spans="1:14">
      <c r="A182" s="40">
        <v>376</v>
      </c>
      <c r="B182" s="46">
        <v>3.9128799999999999</v>
      </c>
      <c r="C182" s="30">
        <f t="shared" si="59"/>
        <v>1</v>
      </c>
      <c r="D182" s="30">
        <f t="shared" si="60"/>
        <v>2</v>
      </c>
      <c r="E182" s="30">
        <f t="shared" si="61"/>
        <v>4</v>
      </c>
      <c r="F182" s="30">
        <f t="shared" si="45"/>
        <v>10</v>
      </c>
      <c r="G182" s="30">
        <f t="shared" si="46"/>
        <v>24</v>
      </c>
      <c r="H182" s="30">
        <f t="shared" si="47"/>
        <v>0</v>
      </c>
      <c r="I182" s="30">
        <f t="shared" si="48"/>
        <v>3</v>
      </c>
      <c r="J182" s="30">
        <f>VLOOKUP(9*$H182+$I182,FPGAMap!$A$2:$F$37,5)</f>
        <v>0</v>
      </c>
      <c r="K182" s="30">
        <f>VLOOKUP(9*$H182+$I182,FPGAMap!$A$2:$F$37,6)</f>
        <v>0</v>
      </c>
      <c r="L182" s="30">
        <v>10</v>
      </c>
      <c r="M182" s="30">
        <f t="shared" si="62"/>
        <v>0</v>
      </c>
      <c r="N182" s="30">
        <f t="shared" si="50"/>
        <v>4</v>
      </c>
    </row>
    <row r="183" spans="1:14">
      <c r="A183" s="40">
        <v>377</v>
      </c>
      <c r="B183" s="46">
        <v>5.0189399999999997</v>
      </c>
      <c r="C183" s="30">
        <f t="shared" si="59"/>
        <v>1</v>
      </c>
      <c r="D183" s="30">
        <f t="shared" si="60"/>
        <v>2</v>
      </c>
      <c r="E183" s="30">
        <f t="shared" si="61"/>
        <v>5</v>
      </c>
      <c r="F183" s="30">
        <f t="shared" si="45"/>
        <v>10</v>
      </c>
      <c r="G183" s="30">
        <f t="shared" si="46"/>
        <v>24</v>
      </c>
      <c r="H183" s="30">
        <f t="shared" si="47"/>
        <v>0</v>
      </c>
      <c r="I183" s="30">
        <f t="shared" si="48"/>
        <v>4</v>
      </c>
      <c r="J183" s="30">
        <f>VLOOKUP(9*$H183+$I183,FPGAMap!$A$2:$F$37,5)</f>
        <v>0</v>
      </c>
      <c r="K183" s="30">
        <f>VLOOKUP(9*$H183+$I183,FPGAMap!$A$2:$F$37,6)</f>
        <v>1</v>
      </c>
      <c r="L183" s="30">
        <v>10</v>
      </c>
      <c r="M183" s="30">
        <f t="shared" si="62"/>
        <v>0</v>
      </c>
      <c r="N183" s="30">
        <f t="shared" si="50"/>
        <v>5</v>
      </c>
    </row>
    <row r="184" spans="1:14">
      <c r="A184" s="40">
        <v>378</v>
      </c>
      <c r="B184" s="46">
        <v>7.9987399999999997</v>
      </c>
      <c r="C184" s="30">
        <f t="shared" si="59"/>
        <v>1</v>
      </c>
      <c r="D184" s="30">
        <f t="shared" si="60"/>
        <v>2</v>
      </c>
      <c r="E184" s="30">
        <f t="shared" si="61"/>
        <v>6</v>
      </c>
      <c r="F184" s="30">
        <f t="shared" si="45"/>
        <v>10</v>
      </c>
      <c r="G184" s="30">
        <f t="shared" si="46"/>
        <v>24</v>
      </c>
      <c r="H184" s="30">
        <f t="shared" si="47"/>
        <v>0</v>
      </c>
      <c r="I184" s="30">
        <f t="shared" si="48"/>
        <v>5</v>
      </c>
      <c r="J184" s="30">
        <f>VLOOKUP(9*$H184+$I184,FPGAMap!$A$2:$F$37,5)</f>
        <v>0</v>
      </c>
      <c r="K184" s="30">
        <f>VLOOKUP(9*$H184+$I184,FPGAMap!$A$2:$F$37,6)</f>
        <v>2</v>
      </c>
      <c r="L184" s="30">
        <v>10</v>
      </c>
      <c r="M184" s="30">
        <f t="shared" si="62"/>
        <v>0</v>
      </c>
      <c r="N184" s="30">
        <f t="shared" si="50"/>
        <v>6</v>
      </c>
    </row>
    <row r="185" spans="1:14">
      <c r="A185" s="40">
        <v>379</v>
      </c>
      <c r="B185" s="46">
        <v>8.7424199999999992</v>
      </c>
      <c r="C185" s="30">
        <f t="shared" si="59"/>
        <v>1</v>
      </c>
      <c r="D185" s="30">
        <f t="shared" si="60"/>
        <v>2</v>
      </c>
      <c r="E185" s="30">
        <f t="shared" si="61"/>
        <v>7</v>
      </c>
      <c r="F185" s="30">
        <f t="shared" si="45"/>
        <v>1</v>
      </c>
      <c r="G185" s="30">
        <f t="shared" si="46"/>
        <v>9</v>
      </c>
      <c r="H185" s="30">
        <f t="shared" si="47"/>
        <v>3</v>
      </c>
      <c r="I185" s="30">
        <f t="shared" si="48"/>
        <v>3</v>
      </c>
      <c r="J185" s="30">
        <f>VLOOKUP(9*$H185+$I185,FPGAMap!$A$2:$F$37,5)</f>
        <v>2</v>
      </c>
      <c r="K185" s="30">
        <f>VLOOKUP(9*$H185+$I185,FPGAMap!$A$2:$F$37,6)</f>
        <v>3</v>
      </c>
      <c r="L185" s="30">
        <v>10</v>
      </c>
      <c r="M185" s="30">
        <f t="shared" si="62"/>
        <v>0</v>
      </c>
      <c r="N185" s="30">
        <f t="shared" si="50"/>
        <v>7</v>
      </c>
    </row>
    <row r="186" spans="1:14">
      <c r="A186" s="40">
        <v>380</v>
      </c>
      <c r="B186" s="46">
        <v>8.9570699999999999</v>
      </c>
      <c r="C186" s="30">
        <f t="shared" si="59"/>
        <v>1</v>
      </c>
      <c r="D186" s="30">
        <f t="shared" si="60"/>
        <v>2</v>
      </c>
      <c r="E186" s="30">
        <f t="shared" si="61"/>
        <v>8</v>
      </c>
      <c r="F186" s="30">
        <f t="shared" si="45"/>
        <v>1</v>
      </c>
      <c r="G186" s="30">
        <f t="shared" si="46"/>
        <v>9</v>
      </c>
      <c r="H186" s="30">
        <f t="shared" si="47"/>
        <v>3</v>
      </c>
      <c r="I186" s="30">
        <f t="shared" si="48"/>
        <v>4</v>
      </c>
      <c r="J186" s="30">
        <f>VLOOKUP(9*$H186+$I186,FPGAMap!$A$2:$F$37,5)</f>
        <v>2</v>
      </c>
      <c r="K186" s="30">
        <f>VLOOKUP(9*$H186+$I186,FPGAMap!$A$2:$F$37,6)</f>
        <v>4</v>
      </c>
      <c r="L186" s="30">
        <v>10</v>
      </c>
      <c r="M186" s="30">
        <f t="shared" si="62"/>
        <v>0</v>
      </c>
      <c r="N186" s="30">
        <f t="shared" si="50"/>
        <v>8</v>
      </c>
    </row>
    <row r="187" spans="1:14">
      <c r="A187" s="40">
        <v>381</v>
      </c>
      <c r="B187" s="46">
        <v>6.1843399999999997</v>
      </c>
      <c r="C187" s="30">
        <f t="shared" si="59"/>
        <v>1</v>
      </c>
      <c r="D187" s="30">
        <f t="shared" si="60"/>
        <v>2</v>
      </c>
      <c r="E187" s="30">
        <f t="shared" si="61"/>
        <v>9</v>
      </c>
      <c r="F187" s="30">
        <f t="shared" si="45"/>
        <v>1</v>
      </c>
      <c r="G187" s="30">
        <f t="shared" si="46"/>
        <v>9</v>
      </c>
      <c r="H187" s="30">
        <f t="shared" si="47"/>
        <v>3</v>
      </c>
      <c r="I187" s="30">
        <f t="shared" si="48"/>
        <v>5</v>
      </c>
      <c r="J187" s="30">
        <f>VLOOKUP(9*$H187+$I187,FPGAMap!$A$2:$F$37,5)</f>
        <v>2</v>
      </c>
      <c r="K187" s="30">
        <f>VLOOKUP(9*$H187+$I187,FPGAMap!$A$2:$F$37,6)</f>
        <v>5</v>
      </c>
      <c r="L187" s="30">
        <v>10</v>
      </c>
      <c r="M187" s="30">
        <f t="shared" si="62"/>
        <v>0</v>
      </c>
      <c r="N187" s="30">
        <f t="shared" si="50"/>
        <v>9</v>
      </c>
    </row>
    <row r="188" spans="1:14">
      <c r="A188" s="40">
        <v>382</v>
      </c>
      <c r="B188" s="46">
        <v>5.13889</v>
      </c>
      <c r="C188" s="30">
        <f t="shared" si="59"/>
        <v>1</v>
      </c>
      <c r="D188" s="30">
        <f t="shared" si="60"/>
        <v>2</v>
      </c>
      <c r="E188" s="30">
        <f t="shared" si="61"/>
        <v>10</v>
      </c>
      <c r="F188" s="30">
        <f t="shared" si="45"/>
        <v>10</v>
      </c>
      <c r="G188" s="30">
        <f t="shared" si="46"/>
        <v>24</v>
      </c>
      <c r="H188" s="30">
        <f t="shared" si="47"/>
        <v>0</v>
      </c>
      <c r="I188" s="30">
        <f t="shared" si="48"/>
        <v>8</v>
      </c>
      <c r="J188" s="30">
        <f>VLOOKUP(9*$H188+$I188,FPGAMap!$A$2:$F$37,5)</f>
        <v>0</v>
      </c>
      <c r="K188" s="30">
        <f>VLOOKUP(9*$H188+$I188,FPGAMap!$A$2:$F$37,6)</f>
        <v>6</v>
      </c>
      <c r="L188" s="30">
        <v>10</v>
      </c>
      <c r="M188" s="30">
        <f t="shared" si="62"/>
        <v>0</v>
      </c>
      <c r="N188" s="30">
        <f t="shared" si="50"/>
        <v>10</v>
      </c>
    </row>
    <row r="189" spans="1:14">
      <c r="A189" s="40">
        <v>383</v>
      </c>
      <c r="B189" s="46">
        <v>4.13131</v>
      </c>
      <c r="C189" s="30">
        <f t="shared" si="59"/>
        <v>1</v>
      </c>
      <c r="D189" s="30">
        <f t="shared" si="60"/>
        <v>2</v>
      </c>
      <c r="E189" s="30">
        <f t="shared" si="61"/>
        <v>11</v>
      </c>
      <c r="F189" s="30">
        <f t="shared" si="45"/>
        <v>10</v>
      </c>
      <c r="G189" s="30">
        <f t="shared" si="46"/>
        <v>24</v>
      </c>
      <c r="H189" s="30">
        <f t="shared" si="47"/>
        <v>0</v>
      </c>
      <c r="I189" s="30">
        <f t="shared" si="48"/>
        <v>7</v>
      </c>
      <c r="J189" s="30">
        <f>VLOOKUP(9*$H189+$I189,FPGAMap!$A$2:$F$37,5)</f>
        <v>0</v>
      </c>
      <c r="K189" s="30">
        <f>VLOOKUP(9*$H189+$I189,FPGAMap!$A$2:$F$37,6)</f>
        <v>7</v>
      </c>
      <c r="L189" s="30">
        <v>10</v>
      </c>
      <c r="M189" s="30">
        <f t="shared" si="62"/>
        <v>0</v>
      </c>
      <c r="N189" s="30">
        <f t="shared" si="50"/>
        <v>11</v>
      </c>
    </row>
    <row r="190" spans="1:14">
      <c r="A190" s="40">
        <v>384</v>
      </c>
      <c r="B190" s="46">
        <v>3.2891400000000002</v>
      </c>
      <c r="C190" s="30">
        <f>QUOTIENT($A190-196,144)</f>
        <v>1</v>
      </c>
      <c r="D190" s="30">
        <f>MOD(QUOTIENT($A190-196,16),9)</f>
        <v>2</v>
      </c>
      <c r="E190" s="30">
        <f>MOD($A190-196,16)</f>
        <v>12</v>
      </c>
      <c r="F190" s="30">
        <f t="shared" si="45"/>
        <v>10</v>
      </c>
      <c r="G190" s="30">
        <f t="shared" si="46"/>
        <v>24</v>
      </c>
      <c r="H190" s="30">
        <f t="shared" si="47"/>
        <v>0</v>
      </c>
      <c r="I190" s="30">
        <f t="shared" si="48"/>
        <v>6</v>
      </c>
      <c r="J190" s="30">
        <f>VLOOKUP(9*$H190+$I190,FPGAMap!$A$2:$F$37,5)</f>
        <v>0</v>
      </c>
      <c r="K190" s="30">
        <f>VLOOKUP(9*$H190+$I190,FPGAMap!$A$2:$F$37,6)</f>
        <v>8</v>
      </c>
      <c r="L190" s="30">
        <v>1</v>
      </c>
      <c r="M190" s="30">
        <f>QUOTIENT($E190,12)</f>
        <v>1</v>
      </c>
      <c r="N190" s="30">
        <f t="shared" si="50"/>
        <v>0</v>
      </c>
    </row>
    <row r="191" spans="1:14">
      <c r="A191" s="40">
        <v>385</v>
      </c>
      <c r="B191" s="46">
        <v>3.3939400000000002</v>
      </c>
      <c r="C191" s="30">
        <f>QUOTIENT($A191-196,144)</f>
        <v>1</v>
      </c>
      <c r="D191" s="30">
        <f>MOD(QUOTIENT($A191-196,16),9)</f>
        <v>2</v>
      </c>
      <c r="E191" s="30">
        <f>MOD($A191-196,16)</f>
        <v>13</v>
      </c>
      <c r="F191" s="30">
        <f t="shared" si="45"/>
        <v>1</v>
      </c>
      <c r="G191" s="30">
        <f t="shared" si="46"/>
        <v>9</v>
      </c>
      <c r="H191" s="30">
        <f t="shared" si="47"/>
        <v>2</v>
      </c>
      <c r="I191" s="30">
        <f t="shared" si="48"/>
        <v>5</v>
      </c>
      <c r="J191" s="30">
        <f>VLOOKUP(9*$H191+$I191,FPGAMap!$A$2:$F$37,5)</f>
        <v>2</v>
      </c>
      <c r="K191" s="30">
        <f>VLOOKUP(9*$H191+$I191,FPGAMap!$A$2:$F$37,6)</f>
        <v>9</v>
      </c>
      <c r="L191" s="30">
        <v>1</v>
      </c>
      <c r="M191" s="30">
        <f>QUOTIENT($E191,12)</f>
        <v>1</v>
      </c>
      <c r="N191" s="30">
        <f t="shared" si="50"/>
        <v>1</v>
      </c>
    </row>
    <row r="192" spans="1:14">
      <c r="A192" s="40">
        <v>386</v>
      </c>
      <c r="B192" s="46">
        <v>3.1149</v>
      </c>
      <c r="C192" s="30">
        <f>QUOTIENT($A192-196,144)</f>
        <v>1</v>
      </c>
      <c r="D192" s="30">
        <f>MOD(QUOTIENT($A192-196,16),9)</f>
        <v>2</v>
      </c>
      <c r="E192" s="30">
        <f>MOD($A192-196,16)</f>
        <v>14</v>
      </c>
      <c r="F192" s="30">
        <f t="shared" si="45"/>
        <v>1</v>
      </c>
      <c r="G192" s="30">
        <f t="shared" si="46"/>
        <v>9</v>
      </c>
      <c r="H192" s="30">
        <f t="shared" si="47"/>
        <v>2</v>
      </c>
      <c r="I192" s="30">
        <f t="shared" si="48"/>
        <v>4</v>
      </c>
      <c r="J192" s="30">
        <f>VLOOKUP(9*$H192+$I192,FPGAMap!$A$2:$F$37,5)</f>
        <v>2</v>
      </c>
      <c r="K192" s="30">
        <f>VLOOKUP(9*$H192+$I192,FPGAMap!$A$2:$F$37,6)</f>
        <v>10</v>
      </c>
      <c r="L192" s="30">
        <v>1</v>
      </c>
      <c r="M192" s="30">
        <f>QUOTIENT($E192,12)</f>
        <v>1</v>
      </c>
      <c r="N192" s="30">
        <f t="shared" si="50"/>
        <v>2</v>
      </c>
    </row>
    <row r="193" spans="1:14">
      <c r="A193" s="40">
        <v>387</v>
      </c>
      <c r="B193" s="46">
        <v>2.5580799999999999</v>
      </c>
      <c r="C193" s="30">
        <f>QUOTIENT($A193-196,144)</f>
        <v>1</v>
      </c>
      <c r="D193" s="30">
        <f>MOD(QUOTIENT($A193-196,16),9)</f>
        <v>2</v>
      </c>
      <c r="E193" s="30">
        <f>MOD($A193-196,16)</f>
        <v>15</v>
      </c>
      <c r="F193" s="30">
        <f t="shared" si="45"/>
        <v>1</v>
      </c>
      <c r="G193" s="30">
        <f t="shared" si="46"/>
        <v>9</v>
      </c>
      <c r="H193" s="30">
        <f t="shared" si="47"/>
        <v>2</v>
      </c>
      <c r="I193" s="30">
        <f t="shared" si="48"/>
        <v>3</v>
      </c>
      <c r="J193" s="30">
        <f>VLOOKUP(9*$H193+$I193,FPGAMap!$A$2:$F$37,5)</f>
        <v>2</v>
      </c>
      <c r="K193" s="30">
        <f>VLOOKUP(9*$H193+$I193,FPGAMap!$A$2:$F$37,6)</f>
        <v>11</v>
      </c>
      <c r="L193" s="30">
        <v>1</v>
      </c>
      <c r="M193" s="30">
        <f>QUOTIENT($E193,12)</f>
        <v>1</v>
      </c>
      <c r="N193" s="30">
        <f t="shared" si="50"/>
        <v>3</v>
      </c>
    </row>
    <row r="194" spans="1:14">
      <c r="A194" s="40">
        <v>388</v>
      </c>
      <c r="B194" s="46">
        <v>0</v>
      </c>
      <c r="C194" s="30">
        <f t="shared" ref="C194:C205" si="63">QUOTIENT($A194-196,144)</f>
        <v>1</v>
      </c>
      <c r="D194" s="30">
        <f t="shared" ref="D194:D205" si="64">MOD(QUOTIENT($A194-196,16),9)</f>
        <v>3</v>
      </c>
      <c r="E194" s="30">
        <f t="shared" ref="E194:E205" si="65">MOD($A194-196,16)</f>
        <v>0</v>
      </c>
      <c r="F194" s="30">
        <f t="shared" ref="F194:F257" si="66">VLOOKUP($G194,L1ID,2)</f>
        <v>5</v>
      </c>
      <c r="G194" s="30">
        <f t="shared" ref="G194:G257" si="67">VLOOKUP($A194,DbData,3)</f>
        <v>12</v>
      </c>
      <c r="H194" s="30">
        <f t="shared" ref="H194:H257" si="68">QUOTIENT(VLOOKUP($A194,DbData,4),12)</f>
        <v>3</v>
      </c>
      <c r="I194" s="30">
        <f t="shared" ref="I194:I257" si="69">MOD(VLOOKUP($A194,DbData,4),12)</f>
        <v>0</v>
      </c>
      <c r="J194" s="30">
        <f>VLOOKUP(9*$H194+$I194,FPGAMap!$A$2:$F$37,5)</f>
        <v>2</v>
      </c>
      <c r="K194" s="30">
        <f>VLOOKUP(9*$H194+$I194,FPGAMap!$A$2:$F$37,6)</f>
        <v>0</v>
      </c>
      <c r="L194" s="30">
        <v>1</v>
      </c>
      <c r="M194" s="30">
        <f t="shared" ref="M194:M205" si="70">QUOTIENT($E194,12)</f>
        <v>0</v>
      </c>
      <c r="N194" s="30">
        <f t="shared" ref="N194:N257" si="71">MOD($E194,12)</f>
        <v>0</v>
      </c>
    </row>
    <row r="195" spans="1:14">
      <c r="A195" s="40">
        <v>389</v>
      </c>
      <c r="B195" s="46">
        <v>3.5113599999999998</v>
      </c>
      <c r="C195" s="30">
        <f t="shared" si="63"/>
        <v>1</v>
      </c>
      <c r="D195" s="30">
        <f t="shared" si="64"/>
        <v>3</v>
      </c>
      <c r="E195" s="30">
        <f t="shared" si="65"/>
        <v>1</v>
      </c>
      <c r="F195" s="30">
        <f t="shared" si="66"/>
        <v>5</v>
      </c>
      <c r="G195" s="30">
        <f t="shared" si="67"/>
        <v>12</v>
      </c>
      <c r="H195" s="30">
        <f t="shared" si="68"/>
        <v>3</v>
      </c>
      <c r="I195" s="30">
        <f t="shared" si="69"/>
        <v>7</v>
      </c>
      <c r="J195" s="30">
        <f>VLOOKUP(9*$H195+$I195,FPGAMap!$A$2:$F$37,5)</f>
        <v>2</v>
      </c>
      <c r="K195" s="30">
        <f>VLOOKUP(9*$H195+$I195,FPGAMap!$A$2:$F$37,6)</f>
        <v>7</v>
      </c>
      <c r="L195" s="30">
        <v>1</v>
      </c>
      <c r="M195" s="30">
        <f t="shared" si="70"/>
        <v>0</v>
      </c>
      <c r="N195" s="30">
        <f t="shared" si="71"/>
        <v>1</v>
      </c>
    </row>
    <row r="196" spans="1:14">
      <c r="A196" s="40">
        <v>390</v>
      </c>
      <c r="B196" s="46">
        <v>2.6022699999999999</v>
      </c>
      <c r="C196" s="30">
        <f t="shared" si="63"/>
        <v>1</v>
      </c>
      <c r="D196" s="30">
        <f t="shared" si="64"/>
        <v>3</v>
      </c>
      <c r="E196" s="30">
        <f t="shared" si="65"/>
        <v>2</v>
      </c>
      <c r="F196" s="30">
        <f t="shared" si="66"/>
        <v>3</v>
      </c>
      <c r="G196" s="30">
        <f t="shared" si="67"/>
        <v>6</v>
      </c>
      <c r="H196" s="30">
        <f t="shared" si="68"/>
        <v>0</v>
      </c>
      <c r="I196" s="30">
        <f t="shared" si="69"/>
        <v>5</v>
      </c>
      <c r="J196" s="30">
        <f>VLOOKUP(9*$H196+$I196,FPGAMap!$A$2:$F$37,5)</f>
        <v>0</v>
      </c>
      <c r="K196" s="30">
        <f>VLOOKUP(9*$H196+$I196,FPGAMap!$A$2:$F$37,6)</f>
        <v>2</v>
      </c>
      <c r="L196" s="30">
        <v>1</v>
      </c>
      <c r="M196" s="30">
        <f t="shared" si="70"/>
        <v>0</v>
      </c>
      <c r="N196" s="30">
        <f t="shared" si="71"/>
        <v>2</v>
      </c>
    </row>
    <row r="197" spans="1:14">
      <c r="A197" s="40">
        <v>391</v>
      </c>
      <c r="B197" s="46">
        <v>4.1704499999999998</v>
      </c>
      <c r="C197" s="30">
        <f t="shared" si="63"/>
        <v>1</v>
      </c>
      <c r="D197" s="30">
        <f t="shared" si="64"/>
        <v>3</v>
      </c>
      <c r="E197" s="30">
        <f t="shared" si="65"/>
        <v>3</v>
      </c>
      <c r="F197" s="30">
        <f t="shared" si="66"/>
        <v>3</v>
      </c>
      <c r="G197" s="30">
        <f t="shared" si="67"/>
        <v>6</v>
      </c>
      <c r="H197" s="30">
        <f t="shared" si="68"/>
        <v>1</v>
      </c>
      <c r="I197" s="30">
        <f t="shared" si="69"/>
        <v>6</v>
      </c>
      <c r="J197" s="30">
        <f>VLOOKUP(9*$H197+$I197,FPGAMap!$A$2:$F$37,5)</f>
        <v>0</v>
      </c>
      <c r="K197" s="30">
        <f>VLOOKUP(9*$H197+$I197,FPGAMap!$A$2:$F$37,6)</f>
        <v>3</v>
      </c>
      <c r="L197" s="30">
        <v>1</v>
      </c>
      <c r="M197" s="30">
        <f t="shared" si="70"/>
        <v>0</v>
      </c>
      <c r="N197" s="30">
        <f t="shared" si="71"/>
        <v>3</v>
      </c>
    </row>
    <row r="198" spans="1:14">
      <c r="A198" s="40">
        <v>392</v>
      </c>
      <c r="B198" s="46">
        <v>2.5391400000000002</v>
      </c>
      <c r="C198" s="30">
        <f t="shared" si="63"/>
        <v>1</v>
      </c>
      <c r="D198" s="30">
        <f t="shared" si="64"/>
        <v>3</v>
      </c>
      <c r="E198" s="30">
        <f t="shared" si="65"/>
        <v>4</v>
      </c>
      <c r="F198" s="30">
        <f t="shared" si="66"/>
        <v>3</v>
      </c>
      <c r="G198" s="30">
        <f t="shared" si="67"/>
        <v>6</v>
      </c>
      <c r="H198" s="30">
        <f t="shared" si="68"/>
        <v>0</v>
      </c>
      <c r="I198" s="30">
        <f t="shared" si="69"/>
        <v>3</v>
      </c>
      <c r="J198" s="30">
        <f>VLOOKUP(9*$H198+$I198,FPGAMap!$A$2:$F$37,5)</f>
        <v>0</v>
      </c>
      <c r="K198" s="30">
        <f>VLOOKUP(9*$H198+$I198,FPGAMap!$A$2:$F$37,6)</f>
        <v>0</v>
      </c>
      <c r="L198" s="30">
        <v>10</v>
      </c>
      <c r="M198" s="30">
        <f t="shared" si="70"/>
        <v>0</v>
      </c>
      <c r="N198" s="30">
        <f t="shared" si="71"/>
        <v>4</v>
      </c>
    </row>
    <row r="199" spans="1:14">
      <c r="A199" s="40">
        <v>393</v>
      </c>
      <c r="B199" s="46">
        <v>3.9179300000000001</v>
      </c>
      <c r="C199" s="30">
        <f t="shared" si="63"/>
        <v>1</v>
      </c>
      <c r="D199" s="30">
        <f t="shared" si="64"/>
        <v>3</v>
      </c>
      <c r="E199" s="30">
        <f t="shared" si="65"/>
        <v>5</v>
      </c>
      <c r="F199" s="30">
        <f t="shared" si="66"/>
        <v>5</v>
      </c>
      <c r="G199" s="30">
        <f t="shared" si="67"/>
        <v>12</v>
      </c>
      <c r="H199" s="30">
        <f t="shared" si="68"/>
        <v>3</v>
      </c>
      <c r="I199" s="30">
        <f t="shared" si="69"/>
        <v>1</v>
      </c>
      <c r="J199" s="30">
        <f>VLOOKUP(9*$H199+$I199,FPGAMap!$A$2:$F$37,5)</f>
        <v>2</v>
      </c>
      <c r="K199" s="30">
        <f>VLOOKUP(9*$H199+$I199,FPGAMap!$A$2:$F$37,6)</f>
        <v>1</v>
      </c>
      <c r="L199" s="30">
        <v>10</v>
      </c>
      <c r="M199" s="30">
        <f t="shared" si="70"/>
        <v>0</v>
      </c>
      <c r="N199" s="30">
        <f t="shared" si="71"/>
        <v>5</v>
      </c>
    </row>
    <row r="200" spans="1:14">
      <c r="A200" s="40">
        <v>394</v>
      </c>
      <c r="B200" s="46">
        <v>8.1035400000000006</v>
      </c>
      <c r="C200" s="30">
        <f t="shared" si="63"/>
        <v>1</v>
      </c>
      <c r="D200" s="30">
        <f t="shared" si="64"/>
        <v>3</v>
      </c>
      <c r="E200" s="30">
        <f t="shared" si="65"/>
        <v>6</v>
      </c>
      <c r="F200" s="30">
        <f t="shared" si="66"/>
        <v>5</v>
      </c>
      <c r="G200" s="30">
        <f t="shared" si="67"/>
        <v>12</v>
      </c>
      <c r="H200" s="30">
        <f t="shared" si="68"/>
        <v>3</v>
      </c>
      <c r="I200" s="30">
        <f t="shared" si="69"/>
        <v>2</v>
      </c>
      <c r="J200" s="30">
        <f>VLOOKUP(9*$H200+$I200,FPGAMap!$A$2:$F$37,5)</f>
        <v>2</v>
      </c>
      <c r="K200" s="30">
        <f>VLOOKUP(9*$H200+$I200,FPGAMap!$A$2:$F$37,6)</f>
        <v>2</v>
      </c>
      <c r="L200" s="30">
        <v>10</v>
      </c>
      <c r="M200" s="30">
        <f t="shared" si="70"/>
        <v>0</v>
      </c>
      <c r="N200" s="30">
        <f t="shared" si="71"/>
        <v>6</v>
      </c>
    </row>
    <row r="201" spans="1:14">
      <c r="A201" s="40">
        <v>395</v>
      </c>
      <c r="B201" s="46">
        <v>6.7108600000000003</v>
      </c>
      <c r="C201" s="30">
        <f t="shared" si="63"/>
        <v>1</v>
      </c>
      <c r="D201" s="30">
        <f t="shared" si="64"/>
        <v>3</v>
      </c>
      <c r="E201" s="30">
        <f t="shared" si="65"/>
        <v>7</v>
      </c>
      <c r="F201" s="30">
        <f t="shared" si="66"/>
        <v>2</v>
      </c>
      <c r="G201" s="30">
        <f t="shared" si="67"/>
        <v>8</v>
      </c>
      <c r="H201" s="30">
        <f t="shared" si="68"/>
        <v>2</v>
      </c>
      <c r="I201" s="30">
        <f t="shared" si="69"/>
        <v>0</v>
      </c>
      <c r="J201" s="30">
        <f>VLOOKUP(9*$H201+$I201,FPGAMap!$A$2:$F$37,5)</f>
        <v>1</v>
      </c>
      <c r="K201" s="30">
        <f>VLOOKUP(9*$H201+$I201,FPGAMap!$A$2:$F$37,6)</f>
        <v>3</v>
      </c>
      <c r="L201" s="30">
        <v>10</v>
      </c>
      <c r="M201" s="30">
        <f t="shared" si="70"/>
        <v>0</v>
      </c>
      <c r="N201" s="30">
        <f t="shared" si="71"/>
        <v>7</v>
      </c>
    </row>
    <row r="202" spans="1:14">
      <c r="A202" s="40">
        <v>396</v>
      </c>
      <c r="B202" s="46">
        <v>10.333299999999999</v>
      </c>
      <c r="C202" s="30">
        <f t="shared" si="63"/>
        <v>1</v>
      </c>
      <c r="D202" s="30">
        <f t="shared" si="64"/>
        <v>3</v>
      </c>
      <c r="E202" s="30">
        <f t="shared" si="65"/>
        <v>8</v>
      </c>
      <c r="F202" s="30">
        <f t="shared" si="66"/>
        <v>2</v>
      </c>
      <c r="G202" s="30">
        <f t="shared" si="67"/>
        <v>8</v>
      </c>
      <c r="H202" s="30">
        <f t="shared" si="68"/>
        <v>2</v>
      </c>
      <c r="I202" s="30">
        <f t="shared" si="69"/>
        <v>1</v>
      </c>
      <c r="J202" s="30">
        <f>VLOOKUP(9*$H202+$I202,FPGAMap!$A$2:$F$37,5)</f>
        <v>1</v>
      </c>
      <c r="K202" s="30">
        <f>VLOOKUP(9*$H202+$I202,FPGAMap!$A$2:$F$37,6)</f>
        <v>4</v>
      </c>
      <c r="L202" s="30">
        <v>10</v>
      </c>
      <c r="M202" s="30">
        <f t="shared" si="70"/>
        <v>0</v>
      </c>
      <c r="N202" s="30">
        <f t="shared" si="71"/>
        <v>8</v>
      </c>
    </row>
    <row r="203" spans="1:14">
      <c r="A203" s="40">
        <v>397</v>
      </c>
      <c r="B203" s="46">
        <v>8.7765199999999997</v>
      </c>
      <c r="C203" s="30">
        <f t="shared" si="63"/>
        <v>1</v>
      </c>
      <c r="D203" s="30">
        <f t="shared" si="64"/>
        <v>3</v>
      </c>
      <c r="E203" s="30">
        <f t="shared" si="65"/>
        <v>9</v>
      </c>
      <c r="F203" s="30">
        <f t="shared" si="66"/>
        <v>2</v>
      </c>
      <c r="G203" s="30">
        <f t="shared" si="67"/>
        <v>8</v>
      </c>
      <c r="H203" s="30">
        <f t="shared" si="68"/>
        <v>2</v>
      </c>
      <c r="I203" s="30">
        <f t="shared" si="69"/>
        <v>2</v>
      </c>
      <c r="J203" s="30">
        <f>VLOOKUP(9*$H203+$I203,FPGAMap!$A$2:$F$37,5)</f>
        <v>1</v>
      </c>
      <c r="K203" s="30">
        <f>VLOOKUP(9*$H203+$I203,FPGAMap!$A$2:$F$37,6)</f>
        <v>5</v>
      </c>
      <c r="L203" s="30">
        <v>10</v>
      </c>
      <c r="M203" s="30">
        <f t="shared" si="70"/>
        <v>0</v>
      </c>
      <c r="N203" s="30">
        <f t="shared" si="71"/>
        <v>9</v>
      </c>
    </row>
    <row r="204" spans="1:14">
      <c r="A204" s="40">
        <v>398</v>
      </c>
      <c r="B204" s="46">
        <v>5.6628800000000004</v>
      </c>
      <c r="C204" s="30">
        <f t="shared" si="63"/>
        <v>1</v>
      </c>
      <c r="D204" s="30">
        <f t="shared" si="64"/>
        <v>3</v>
      </c>
      <c r="E204" s="30">
        <f t="shared" si="65"/>
        <v>10</v>
      </c>
      <c r="F204" s="30">
        <f t="shared" si="66"/>
        <v>3</v>
      </c>
      <c r="G204" s="30">
        <f t="shared" si="67"/>
        <v>6</v>
      </c>
      <c r="H204" s="30">
        <f t="shared" si="68"/>
        <v>0</v>
      </c>
      <c r="I204" s="30">
        <f t="shared" si="69"/>
        <v>0</v>
      </c>
      <c r="J204" s="30">
        <f>VLOOKUP(9*$H204+$I204,FPGAMap!$A$2:$F$37,5)</f>
        <v>0</v>
      </c>
      <c r="K204" s="30">
        <f>VLOOKUP(9*$H204+$I204,FPGAMap!$A$2:$F$37,6)</f>
        <v>9</v>
      </c>
      <c r="L204" s="30">
        <v>10</v>
      </c>
      <c r="M204" s="30">
        <f t="shared" si="70"/>
        <v>0</v>
      </c>
      <c r="N204" s="30">
        <f t="shared" si="71"/>
        <v>10</v>
      </c>
    </row>
    <row r="205" spans="1:14">
      <c r="A205" s="40">
        <v>399</v>
      </c>
      <c r="B205" s="46">
        <v>2.47601</v>
      </c>
      <c r="C205" s="30">
        <f t="shared" si="63"/>
        <v>1</v>
      </c>
      <c r="D205" s="30">
        <f t="shared" si="64"/>
        <v>3</v>
      </c>
      <c r="E205" s="30">
        <f t="shared" si="65"/>
        <v>11</v>
      </c>
      <c r="F205" s="30">
        <f t="shared" si="66"/>
        <v>3</v>
      </c>
      <c r="G205" s="30">
        <f t="shared" si="67"/>
        <v>6</v>
      </c>
      <c r="H205" s="30">
        <f t="shared" si="68"/>
        <v>0</v>
      </c>
      <c r="I205" s="30">
        <f t="shared" si="69"/>
        <v>4</v>
      </c>
      <c r="J205" s="30">
        <f>VLOOKUP(9*$H205+$I205,FPGAMap!$A$2:$F$37,5)</f>
        <v>0</v>
      </c>
      <c r="K205" s="30">
        <f>VLOOKUP(9*$H205+$I205,FPGAMap!$A$2:$F$37,6)</f>
        <v>1</v>
      </c>
      <c r="L205" s="30">
        <v>10</v>
      </c>
      <c r="M205" s="30">
        <f t="shared" si="70"/>
        <v>0</v>
      </c>
      <c r="N205" s="30">
        <f t="shared" si="71"/>
        <v>11</v>
      </c>
    </row>
    <row r="206" spans="1:14">
      <c r="A206" s="40">
        <v>400</v>
      </c>
      <c r="B206" s="46">
        <v>4.1174200000000001</v>
      </c>
      <c r="C206" s="30">
        <f>QUOTIENT($A206-196,144)</f>
        <v>1</v>
      </c>
      <c r="D206" s="30">
        <f>MOD(QUOTIENT($A206-196,16),9)</f>
        <v>3</v>
      </c>
      <c r="E206" s="30">
        <f>MOD($A206-196,16)</f>
        <v>12</v>
      </c>
      <c r="F206" s="30">
        <f t="shared" si="66"/>
        <v>3</v>
      </c>
      <c r="G206" s="30">
        <f t="shared" si="67"/>
        <v>6</v>
      </c>
      <c r="H206" s="30">
        <f t="shared" si="68"/>
        <v>0</v>
      </c>
      <c r="I206" s="30">
        <f t="shared" si="69"/>
        <v>6</v>
      </c>
      <c r="J206" s="30">
        <f>VLOOKUP(9*$H206+$I206,FPGAMap!$A$2:$F$37,5)</f>
        <v>0</v>
      </c>
      <c r="K206" s="30">
        <f>VLOOKUP(9*$H206+$I206,FPGAMap!$A$2:$F$37,6)</f>
        <v>8</v>
      </c>
      <c r="L206" s="30">
        <v>10</v>
      </c>
      <c r="M206" s="30">
        <f>QUOTIENT($E206,12)</f>
        <v>1</v>
      </c>
      <c r="N206" s="30">
        <f t="shared" si="71"/>
        <v>0</v>
      </c>
    </row>
    <row r="207" spans="1:14">
      <c r="A207" s="40">
        <v>401</v>
      </c>
      <c r="B207" s="46">
        <v>2.8623699999999999</v>
      </c>
      <c r="C207" s="30">
        <f>QUOTIENT($A207-196,144)</f>
        <v>1</v>
      </c>
      <c r="D207" s="30">
        <f>MOD(QUOTIENT($A207-196,16),9)</f>
        <v>3</v>
      </c>
      <c r="E207" s="30">
        <f>MOD($A207-196,16)</f>
        <v>13</v>
      </c>
      <c r="F207" s="30">
        <f t="shared" si="66"/>
        <v>2</v>
      </c>
      <c r="G207" s="30">
        <f t="shared" si="67"/>
        <v>8</v>
      </c>
      <c r="H207" s="30">
        <f t="shared" si="68"/>
        <v>1</v>
      </c>
      <c r="I207" s="30">
        <f t="shared" si="69"/>
        <v>3</v>
      </c>
      <c r="J207" s="30">
        <f>VLOOKUP(9*$H207+$I207,FPGAMap!$A$2:$F$37,5)</f>
        <v>1</v>
      </c>
      <c r="K207" s="30">
        <f>VLOOKUP(9*$H207+$I207,FPGAMap!$A$2:$F$37,6)</f>
        <v>9</v>
      </c>
      <c r="L207" s="30">
        <v>1</v>
      </c>
      <c r="M207" s="30">
        <f>QUOTIENT($E207,12)</f>
        <v>1</v>
      </c>
      <c r="N207" s="30">
        <f t="shared" si="71"/>
        <v>1</v>
      </c>
    </row>
    <row r="208" spans="1:14">
      <c r="A208" s="40">
        <v>402</v>
      </c>
      <c r="B208" s="46">
        <v>3.4697</v>
      </c>
      <c r="C208" s="30">
        <f>QUOTIENT($A208-196,144)</f>
        <v>1</v>
      </c>
      <c r="D208" s="30">
        <f>MOD(QUOTIENT($A208-196,16),9)</f>
        <v>3</v>
      </c>
      <c r="E208" s="30">
        <f>MOD($A208-196,16)</f>
        <v>14</v>
      </c>
      <c r="F208" s="30">
        <f t="shared" si="66"/>
        <v>2</v>
      </c>
      <c r="G208" s="30">
        <f t="shared" si="67"/>
        <v>8</v>
      </c>
      <c r="H208" s="30">
        <f t="shared" si="68"/>
        <v>1</v>
      </c>
      <c r="I208" s="30">
        <f t="shared" si="69"/>
        <v>4</v>
      </c>
      <c r="J208" s="30">
        <f>VLOOKUP(9*$H208+$I208,FPGAMap!$A$2:$F$37,5)</f>
        <v>1</v>
      </c>
      <c r="K208" s="30">
        <f>VLOOKUP(9*$H208+$I208,FPGAMap!$A$2:$F$37,6)</f>
        <v>10</v>
      </c>
      <c r="L208" s="30">
        <v>1</v>
      </c>
      <c r="M208" s="30">
        <f>QUOTIENT($E208,12)</f>
        <v>1</v>
      </c>
      <c r="N208" s="30">
        <f t="shared" si="71"/>
        <v>2</v>
      </c>
    </row>
    <row r="209" spans="1:14">
      <c r="A209" s="40">
        <v>403</v>
      </c>
      <c r="B209" s="46">
        <v>2.9393899999999999</v>
      </c>
      <c r="C209" s="30">
        <f>QUOTIENT($A209-196,144)</f>
        <v>1</v>
      </c>
      <c r="D209" s="30">
        <f>MOD(QUOTIENT($A209-196,16),9)</f>
        <v>3</v>
      </c>
      <c r="E209" s="30">
        <f>MOD($A209-196,16)</f>
        <v>15</v>
      </c>
      <c r="F209" s="30">
        <f t="shared" si="66"/>
        <v>2</v>
      </c>
      <c r="G209" s="30">
        <f t="shared" si="67"/>
        <v>8</v>
      </c>
      <c r="H209" s="30">
        <f t="shared" si="68"/>
        <v>1</v>
      </c>
      <c r="I209" s="30">
        <f t="shared" si="69"/>
        <v>5</v>
      </c>
      <c r="J209" s="30">
        <f>VLOOKUP(9*$H209+$I209,FPGAMap!$A$2:$F$37,5)</f>
        <v>1</v>
      </c>
      <c r="K209" s="30">
        <f>VLOOKUP(9*$H209+$I209,FPGAMap!$A$2:$F$37,6)</f>
        <v>11</v>
      </c>
      <c r="L209" s="30">
        <v>1</v>
      </c>
      <c r="M209" s="30">
        <f>QUOTIENT($E209,12)</f>
        <v>1</v>
      </c>
      <c r="N209" s="30">
        <f t="shared" si="71"/>
        <v>3</v>
      </c>
    </row>
    <row r="210" spans="1:14">
      <c r="A210" s="40">
        <v>404</v>
      </c>
      <c r="B210" s="46">
        <v>0</v>
      </c>
      <c r="C210" s="30">
        <f t="shared" ref="C210:C221" si="72">QUOTIENT($A210-196,144)</f>
        <v>1</v>
      </c>
      <c r="D210" s="30">
        <f t="shared" ref="D210:D221" si="73">MOD(QUOTIENT($A210-196,16),9)</f>
        <v>4</v>
      </c>
      <c r="E210" s="30">
        <f t="shared" ref="E210:E221" si="74">MOD($A210-196,16)</f>
        <v>0</v>
      </c>
      <c r="F210" s="30">
        <f t="shared" si="66"/>
        <v>3</v>
      </c>
      <c r="G210" s="30">
        <f t="shared" si="67"/>
        <v>6</v>
      </c>
      <c r="H210" s="30">
        <f t="shared" si="68"/>
        <v>1</v>
      </c>
      <c r="I210" s="30">
        <f t="shared" si="69"/>
        <v>7</v>
      </c>
      <c r="J210" s="30">
        <f>VLOOKUP(9*$H210+$I210,FPGAMap!$A$2:$F$37,5)</f>
        <v>0</v>
      </c>
      <c r="K210" s="30">
        <f>VLOOKUP(9*$H210+$I210,FPGAMap!$A$2:$F$37,6)</f>
        <v>4</v>
      </c>
      <c r="L210" s="30">
        <v>1</v>
      </c>
      <c r="M210" s="30">
        <f t="shared" ref="M210:M221" si="75">QUOTIENT($E210,12)</f>
        <v>0</v>
      </c>
      <c r="N210" s="30">
        <f t="shared" si="71"/>
        <v>0</v>
      </c>
    </row>
    <row r="211" spans="1:14">
      <c r="A211" s="40">
        <v>405</v>
      </c>
      <c r="B211" s="46">
        <v>2.7272699999999999</v>
      </c>
      <c r="C211" s="30">
        <f t="shared" si="72"/>
        <v>1</v>
      </c>
      <c r="D211" s="30">
        <f t="shared" si="73"/>
        <v>4</v>
      </c>
      <c r="E211" s="30">
        <f t="shared" si="74"/>
        <v>1</v>
      </c>
      <c r="F211" s="30">
        <f t="shared" si="66"/>
        <v>3</v>
      </c>
      <c r="G211" s="30">
        <f t="shared" si="67"/>
        <v>6</v>
      </c>
      <c r="H211" s="30">
        <f t="shared" si="68"/>
        <v>1</v>
      </c>
      <c r="I211" s="30">
        <f t="shared" si="69"/>
        <v>8</v>
      </c>
      <c r="J211" s="30">
        <f>VLOOKUP(9*$H211+$I211,FPGAMap!$A$2:$F$37,5)</f>
        <v>0</v>
      </c>
      <c r="K211" s="30">
        <f>VLOOKUP(9*$H211+$I211,FPGAMap!$A$2:$F$37,6)</f>
        <v>5</v>
      </c>
      <c r="L211" s="30">
        <v>1</v>
      </c>
      <c r="M211" s="30">
        <f t="shared" si="75"/>
        <v>0</v>
      </c>
      <c r="N211" s="30">
        <f t="shared" si="71"/>
        <v>1</v>
      </c>
    </row>
    <row r="212" spans="1:14">
      <c r="A212" s="40">
        <v>406</v>
      </c>
      <c r="B212" s="46">
        <v>3.0530300000000001</v>
      </c>
      <c r="C212" s="30">
        <f t="shared" si="72"/>
        <v>1</v>
      </c>
      <c r="D212" s="30">
        <f t="shared" si="73"/>
        <v>4</v>
      </c>
      <c r="E212" s="30">
        <f t="shared" si="74"/>
        <v>2</v>
      </c>
      <c r="F212" s="30">
        <f t="shared" si="66"/>
        <v>3</v>
      </c>
      <c r="G212" s="30">
        <f t="shared" si="67"/>
        <v>6</v>
      </c>
      <c r="H212" s="30">
        <f t="shared" si="68"/>
        <v>0</v>
      </c>
      <c r="I212" s="30">
        <f t="shared" si="69"/>
        <v>8</v>
      </c>
      <c r="J212" s="30">
        <f>VLOOKUP(9*$H212+$I212,FPGAMap!$A$2:$F$37,5)</f>
        <v>0</v>
      </c>
      <c r="K212" s="30">
        <f>VLOOKUP(9*$H212+$I212,FPGAMap!$A$2:$F$37,6)</f>
        <v>6</v>
      </c>
      <c r="L212" s="30">
        <v>1</v>
      </c>
      <c r="M212" s="30">
        <f t="shared" si="75"/>
        <v>0</v>
      </c>
      <c r="N212" s="30">
        <f t="shared" si="71"/>
        <v>2</v>
      </c>
    </row>
    <row r="213" spans="1:14">
      <c r="A213" s="40">
        <v>407</v>
      </c>
      <c r="B213" s="46">
        <v>4.0997500000000002</v>
      </c>
      <c r="C213" s="30">
        <f t="shared" si="72"/>
        <v>1</v>
      </c>
      <c r="D213" s="30">
        <f t="shared" si="73"/>
        <v>4</v>
      </c>
      <c r="E213" s="30">
        <f t="shared" si="74"/>
        <v>3</v>
      </c>
      <c r="F213" s="30">
        <f t="shared" si="66"/>
        <v>3</v>
      </c>
      <c r="G213" s="30">
        <f t="shared" si="67"/>
        <v>6</v>
      </c>
      <c r="H213" s="30">
        <f t="shared" si="68"/>
        <v>0</v>
      </c>
      <c r="I213" s="30">
        <f t="shared" si="69"/>
        <v>7</v>
      </c>
      <c r="J213" s="30">
        <f>VLOOKUP(9*$H213+$I213,FPGAMap!$A$2:$F$37,5)</f>
        <v>0</v>
      </c>
      <c r="K213" s="30">
        <f>VLOOKUP(9*$H213+$I213,FPGAMap!$A$2:$F$37,6)</f>
        <v>7</v>
      </c>
      <c r="L213" s="30">
        <v>10</v>
      </c>
      <c r="M213" s="30">
        <f t="shared" si="75"/>
        <v>0</v>
      </c>
      <c r="N213" s="30">
        <f t="shared" si="71"/>
        <v>3</v>
      </c>
    </row>
    <row r="214" spans="1:14">
      <c r="A214" s="40">
        <v>408</v>
      </c>
      <c r="B214" s="46">
        <v>4.1212099999999996</v>
      </c>
      <c r="C214" s="30">
        <f t="shared" si="72"/>
        <v>1</v>
      </c>
      <c r="D214" s="30">
        <f t="shared" si="73"/>
        <v>4</v>
      </c>
      <c r="E214" s="30">
        <f t="shared" si="74"/>
        <v>4</v>
      </c>
      <c r="F214" s="30">
        <f t="shared" si="66"/>
        <v>8</v>
      </c>
      <c r="G214" s="30">
        <f t="shared" si="67"/>
        <v>1</v>
      </c>
      <c r="H214" s="30">
        <f t="shared" si="68"/>
        <v>0</v>
      </c>
      <c r="I214" s="30">
        <f t="shared" si="69"/>
        <v>3</v>
      </c>
      <c r="J214" s="30">
        <f>VLOOKUP(9*$H214+$I214,FPGAMap!$A$2:$F$37,5)</f>
        <v>0</v>
      </c>
      <c r="K214" s="30">
        <f>VLOOKUP(9*$H214+$I214,FPGAMap!$A$2:$F$37,6)</f>
        <v>0</v>
      </c>
      <c r="L214" s="30">
        <v>10</v>
      </c>
      <c r="M214" s="30">
        <f t="shared" si="75"/>
        <v>0</v>
      </c>
      <c r="N214" s="30">
        <f t="shared" si="71"/>
        <v>4</v>
      </c>
    </row>
    <row r="215" spans="1:14">
      <c r="A215" s="40">
        <v>409</v>
      </c>
      <c r="B215" s="46">
        <v>5.8282800000000003</v>
      </c>
      <c r="C215" s="30">
        <f t="shared" si="72"/>
        <v>1</v>
      </c>
      <c r="D215" s="30">
        <f t="shared" si="73"/>
        <v>4</v>
      </c>
      <c r="E215" s="30">
        <f t="shared" si="74"/>
        <v>5</v>
      </c>
      <c r="F215" s="30">
        <f t="shared" si="66"/>
        <v>7</v>
      </c>
      <c r="G215" s="30">
        <f t="shared" si="67"/>
        <v>5</v>
      </c>
      <c r="H215" s="30">
        <f t="shared" si="68"/>
        <v>0</v>
      </c>
      <c r="I215" s="30">
        <f t="shared" si="69"/>
        <v>3</v>
      </c>
      <c r="J215" s="30">
        <f>VLOOKUP(9*$H215+$I215,FPGAMap!$A$2:$F$37,5)</f>
        <v>0</v>
      </c>
      <c r="K215" s="30">
        <f>VLOOKUP(9*$H215+$I215,FPGAMap!$A$2:$F$37,6)</f>
        <v>0</v>
      </c>
      <c r="L215" s="30">
        <v>10</v>
      </c>
      <c r="M215" s="30">
        <f t="shared" si="75"/>
        <v>0</v>
      </c>
      <c r="N215" s="30">
        <f t="shared" si="71"/>
        <v>5</v>
      </c>
    </row>
    <row r="216" spans="1:14">
      <c r="A216" s="40">
        <v>410</v>
      </c>
      <c r="B216" s="46">
        <v>9.1742399999999993</v>
      </c>
      <c r="C216" s="30">
        <f t="shared" si="72"/>
        <v>1</v>
      </c>
      <c r="D216" s="30">
        <f t="shared" si="73"/>
        <v>4</v>
      </c>
      <c r="E216" s="30">
        <f t="shared" si="74"/>
        <v>6</v>
      </c>
      <c r="F216" s="30">
        <f t="shared" si="66"/>
        <v>8</v>
      </c>
      <c r="G216" s="30">
        <f t="shared" si="67"/>
        <v>1</v>
      </c>
      <c r="H216" s="30">
        <f t="shared" si="68"/>
        <v>0</v>
      </c>
      <c r="I216" s="30">
        <f t="shared" si="69"/>
        <v>5</v>
      </c>
      <c r="J216" s="30">
        <f>VLOOKUP(9*$H216+$I216,FPGAMap!$A$2:$F$37,5)</f>
        <v>0</v>
      </c>
      <c r="K216" s="30">
        <f>VLOOKUP(9*$H216+$I216,FPGAMap!$A$2:$F$37,6)</f>
        <v>2</v>
      </c>
      <c r="L216" s="30">
        <v>10</v>
      </c>
      <c r="M216" s="30">
        <f t="shared" si="75"/>
        <v>0</v>
      </c>
      <c r="N216" s="30">
        <f t="shared" si="71"/>
        <v>6</v>
      </c>
    </row>
    <row r="217" spans="1:14">
      <c r="A217" s="40">
        <v>411</v>
      </c>
      <c r="B217" s="46">
        <v>8.2739899999999995</v>
      </c>
      <c r="C217" s="30">
        <f t="shared" si="72"/>
        <v>1</v>
      </c>
      <c r="D217" s="30">
        <f t="shared" si="73"/>
        <v>4</v>
      </c>
      <c r="E217" s="30">
        <f t="shared" si="74"/>
        <v>7</v>
      </c>
      <c r="F217" s="30">
        <f t="shared" si="66"/>
        <v>2</v>
      </c>
      <c r="G217" s="30">
        <f t="shared" si="67"/>
        <v>8</v>
      </c>
      <c r="H217" s="30">
        <f t="shared" si="68"/>
        <v>3</v>
      </c>
      <c r="I217" s="30">
        <f t="shared" si="69"/>
        <v>3</v>
      </c>
      <c r="J217" s="30">
        <f>VLOOKUP(9*$H217+$I217,FPGAMap!$A$2:$F$37,5)</f>
        <v>2</v>
      </c>
      <c r="K217" s="30">
        <f>VLOOKUP(9*$H217+$I217,FPGAMap!$A$2:$F$37,6)</f>
        <v>3</v>
      </c>
      <c r="L217" s="30">
        <v>10</v>
      </c>
      <c r="M217" s="30">
        <f t="shared" si="75"/>
        <v>0</v>
      </c>
      <c r="N217" s="30">
        <f t="shared" si="71"/>
        <v>7</v>
      </c>
    </row>
    <row r="218" spans="1:14">
      <c r="A218" s="40">
        <v>412</v>
      </c>
      <c r="B218" s="46">
        <v>10.2689</v>
      </c>
      <c r="C218" s="30">
        <f t="shared" si="72"/>
        <v>1</v>
      </c>
      <c r="D218" s="30">
        <f t="shared" si="73"/>
        <v>4</v>
      </c>
      <c r="E218" s="30">
        <f t="shared" si="74"/>
        <v>8</v>
      </c>
      <c r="F218" s="30">
        <f t="shared" si="66"/>
        <v>2</v>
      </c>
      <c r="G218" s="30">
        <f t="shared" si="67"/>
        <v>8</v>
      </c>
      <c r="H218" s="30">
        <f t="shared" si="68"/>
        <v>3</v>
      </c>
      <c r="I218" s="30">
        <f t="shared" si="69"/>
        <v>4</v>
      </c>
      <c r="J218" s="30">
        <f>VLOOKUP(9*$H218+$I218,FPGAMap!$A$2:$F$37,5)</f>
        <v>2</v>
      </c>
      <c r="K218" s="30">
        <f>VLOOKUP(9*$H218+$I218,FPGAMap!$A$2:$F$37,6)</f>
        <v>4</v>
      </c>
      <c r="L218" s="30">
        <v>10</v>
      </c>
      <c r="M218" s="30">
        <f t="shared" si="75"/>
        <v>0</v>
      </c>
      <c r="N218" s="30">
        <f t="shared" si="71"/>
        <v>8</v>
      </c>
    </row>
    <row r="219" spans="1:14">
      <c r="A219" s="40">
        <v>413</v>
      </c>
      <c r="B219" s="46">
        <v>8.4002499999999998</v>
      </c>
      <c r="C219" s="30">
        <f t="shared" si="72"/>
        <v>1</v>
      </c>
      <c r="D219" s="30">
        <f t="shared" si="73"/>
        <v>4</v>
      </c>
      <c r="E219" s="30">
        <f t="shared" si="74"/>
        <v>9</v>
      </c>
      <c r="F219" s="30">
        <f t="shared" si="66"/>
        <v>2</v>
      </c>
      <c r="G219" s="30">
        <f t="shared" si="67"/>
        <v>8</v>
      </c>
      <c r="H219" s="30">
        <f t="shared" si="68"/>
        <v>3</v>
      </c>
      <c r="I219" s="30">
        <f t="shared" si="69"/>
        <v>5</v>
      </c>
      <c r="J219" s="30">
        <f>VLOOKUP(9*$H219+$I219,FPGAMap!$A$2:$F$37,5)</f>
        <v>2</v>
      </c>
      <c r="K219" s="30">
        <f>VLOOKUP(9*$H219+$I219,FPGAMap!$A$2:$F$37,6)</f>
        <v>5</v>
      </c>
      <c r="L219" s="30">
        <v>10</v>
      </c>
      <c r="M219" s="30">
        <f t="shared" si="75"/>
        <v>0</v>
      </c>
      <c r="N219" s="30">
        <f t="shared" si="71"/>
        <v>9</v>
      </c>
    </row>
    <row r="220" spans="1:14">
      <c r="A220" s="40">
        <v>414</v>
      </c>
      <c r="B220" s="46">
        <v>4.9002499999999998</v>
      </c>
      <c r="C220" s="30">
        <f t="shared" si="72"/>
        <v>1</v>
      </c>
      <c r="D220" s="30">
        <f t="shared" si="73"/>
        <v>4</v>
      </c>
      <c r="E220" s="30">
        <f t="shared" si="74"/>
        <v>10</v>
      </c>
      <c r="F220" s="30">
        <f t="shared" si="66"/>
        <v>8</v>
      </c>
      <c r="G220" s="30">
        <f t="shared" si="67"/>
        <v>1</v>
      </c>
      <c r="H220" s="30">
        <f t="shared" si="68"/>
        <v>0</v>
      </c>
      <c r="I220" s="30">
        <f t="shared" si="69"/>
        <v>8</v>
      </c>
      <c r="J220" s="30">
        <f>VLOOKUP(9*$H220+$I220,FPGAMap!$A$2:$F$37,5)</f>
        <v>0</v>
      </c>
      <c r="K220" s="30">
        <f>VLOOKUP(9*$H220+$I220,FPGAMap!$A$2:$F$37,6)</f>
        <v>6</v>
      </c>
      <c r="L220" s="30">
        <v>10</v>
      </c>
      <c r="M220" s="30">
        <f t="shared" si="75"/>
        <v>0</v>
      </c>
      <c r="N220" s="30">
        <f t="shared" si="71"/>
        <v>10</v>
      </c>
    </row>
    <row r="221" spans="1:14">
      <c r="A221" s="40">
        <v>415</v>
      </c>
      <c r="B221" s="46">
        <v>4.5833300000000001</v>
      </c>
      <c r="C221" s="30">
        <f t="shared" si="72"/>
        <v>1</v>
      </c>
      <c r="D221" s="30">
        <f t="shared" si="73"/>
        <v>4</v>
      </c>
      <c r="E221" s="30">
        <f t="shared" si="74"/>
        <v>11</v>
      </c>
      <c r="F221" s="30">
        <f t="shared" si="66"/>
        <v>8</v>
      </c>
      <c r="G221" s="30">
        <f t="shared" si="67"/>
        <v>1</v>
      </c>
      <c r="H221" s="30">
        <f t="shared" si="68"/>
        <v>0</v>
      </c>
      <c r="I221" s="30">
        <f t="shared" si="69"/>
        <v>7</v>
      </c>
      <c r="J221" s="30">
        <f>VLOOKUP(9*$H221+$I221,FPGAMap!$A$2:$F$37,5)</f>
        <v>0</v>
      </c>
      <c r="K221" s="30">
        <f>VLOOKUP(9*$H221+$I221,FPGAMap!$A$2:$F$37,6)</f>
        <v>7</v>
      </c>
      <c r="L221" s="30">
        <v>10</v>
      </c>
      <c r="M221" s="30">
        <f t="shared" si="75"/>
        <v>0</v>
      </c>
      <c r="N221" s="30">
        <f t="shared" si="71"/>
        <v>11</v>
      </c>
    </row>
    <row r="222" spans="1:14">
      <c r="A222" s="40">
        <v>416</v>
      </c>
      <c r="B222" s="46">
        <v>3.7449499999999998</v>
      </c>
      <c r="C222" s="30">
        <f>QUOTIENT($A222-196,144)</f>
        <v>1</v>
      </c>
      <c r="D222" s="30">
        <f>MOD(QUOTIENT($A222-196,16),9)</f>
        <v>4</v>
      </c>
      <c r="E222" s="30">
        <f>MOD($A222-196,16)</f>
        <v>12</v>
      </c>
      <c r="F222" s="30">
        <f t="shared" si="66"/>
        <v>8</v>
      </c>
      <c r="G222" s="30">
        <f t="shared" si="67"/>
        <v>1</v>
      </c>
      <c r="H222" s="30">
        <f t="shared" si="68"/>
        <v>0</v>
      </c>
      <c r="I222" s="30">
        <f t="shared" si="69"/>
        <v>6</v>
      </c>
      <c r="J222" s="30">
        <f>VLOOKUP(9*$H222+$I222,FPGAMap!$A$2:$F$37,5)</f>
        <v>0</v>
      </c>
      <c r="K222" s="30">
        <f>VLOOKUP(9*$H222+$I222,FPGAMap!$A$2:$F$37,6)</f>
        <v>8</v>
      </c>
      <c r="L222" s="30">
        <v>10</v>
      </c>
      <c r="M222" s="30">
        <f>QUOTIENT($E222,12)</f>
        <v>1</v>
      </c>
      <c r="N222" s="30">
        <f t="shared" si="71"/>
        <v>0</v>
      </c>
    </row>
    <row r="223" spans="1:14">
      <c r="A223" s="40">
        <v>417</v>
      </c>
      <c r="B223" s="46">
        <v>2.0934300000000001</v>
      </c>
      <c r="C223" s="30">
        <f>QUOTIENT($A223-196,144)</f>
        <v>1</v>
      </c>
      <c r="D223" s="30">
        <f>MOD(QUOTIENT($A223-196,16),9)</f>
        <v>4</v>
      </c>
      <c r="E223" s="30">
        <f>MOD($A223-196,16)</f>
        <v>13</v>
      </c>
      <c r="F223" s="30">
        <f t="shared" si="66"/>
        <v>2</v>
      </c>
      <c r="G223" s="30">
        <f t="shared" si="67"/>
        <v>8</v>
      </c>
      <c r="H223" s="30">
        <f t="shared" si="68"/>
        <v>2</v>
      </c>
      <c r="I223" s="30">
        <f t="shared" si="69"/>
        <v>5</v>
      </c>
      <c r="J223" s="30">
        <f>VLOOKUP(9*$H223+$I223,FPGAMap!$A$2:$F$37,5)</f>
        <v>2</v>
      </c>
      <c r="K223" s="30">
        <f>VLOOKUP(9*$H223+$I223,FPGAMap!$A$2:$F$37,6)</f>
        <v>9</v>
      </c>
      <c r="L223" s="30">
        <v>1</v>
      </c>
      <c r="M223" s="30">
        <f>QUOTIENT($E223,12)</f>
        <v>1</v>
      </c>
      <c r="N223" s="30">
        <f t="shared" si="71"/>
        <v>1</v>
      </c>
    </row>
    <row r="224" spans="1:14">
      <c r="A224" s="40">
        <v>418</v>
      </c>
      <c r="B224" s="46">
        <v>0</v>
      </c>
      <c r="C224" s="30">
        <f>QUOTIENT($A224-196,144)</f>
        <v>1</v>
      </c>
      <c r="D224" s="30">
        <f>MOD(QUOTIENT($A224-196,16),9)</f>
        <v>4</v>
      </c>
      <c r="E224" s="30">
        <f>MOD($A224-196,16)</f>
        <v>14</v>
      </c>
      <c r="F224" s="30">
        <f t="shared" si="66"/>
        <v>2</v>
      </c>
      <c r="G224" s="30">
        <f t="shared" si="67"/>
        <v>8</v>
      </c>
      <c r="H224" s="30">
        <f t="shared" si="68"/>
        <v>2</v>
      </c>
      <c r="I224" s="30">
        <f t="shared" si="69"/>
        <v>4</v>
      </c>
      <c r="J224" s="30">
        <f>VLOOKUP(9*$H224+$I224,FPGAMap!$A$2:$F$37,5)</f>
        <v>2</v>
      </c>
      <c r="K224" s="30">
        <f>VLOOKUP(9*$H224+$I224,FPGAMap!$A$2:$F$37,6)</f>
        <v>10</v>
      </c>
      <c r="L224" s="30">
        <v>1</v>
      </c>
      <c r="M224" s="30">
        <f>QUOTIENT($E224,12)</f>
        <v>1</v>
      </c>
      <c r="N224" s="30">
        <f t="shared" si="71"/>
        <v>2</v>
      </c>
    </row>
    <row r="225" spans="1:14">
      <c r="A225" s="40">
        <v>419</v>
      </c>
      <c r="B225" s="46">
        <v>0</v>
      </c>
      <c r="C225" s="30">
        <f>QUOTIENT($A225-196,144)</f>
        <v>1</v>
      </c>
      <c r="D225" s="30">
        <f>MOD(QUOTIENT($A225-196,16),9)</f>
        <v>4</v>
      </c>
      <c r="E225" s="30">
        <f>MOD($A225-196,16)</f>
        <v>15</v>
      </c>
      <c r="F225" s="30">
        <f t="shared" si="66"/>
        <v>2</v>
      </c>
      <c r="G225" s="30">
        <f t="shared" si="67"/>
        <v>8</v>
      </c>
      <c r="H225" s="30">
        <f t="shared" si="68"/>
        <v>2</v>
      </c>
      <c r="I225" s="30">
        <f t="shared" si="69"/>
        <v>3</v>
      </c>
      <c r="J225" s="30">
        <f>VLOOKUP(9*$H225+$I225,FPGAMap!$A$2:$F$37,5)</f>
        <v>2</v>
      </c>
      <c r="K225" s="30">
        <f>VLOOKUP(9*$H225+$I225,FPGAMap!$A$2:$F$37,6)</f>
        <v>11</v>
      </c>
      <c r="L225" s="30">
        <v>1</v>
      </c>
      <c r="M225" s="30">
        <f>QUOTIENT($E225,12)</f>
        <v>1</v>
      </c>
      <c r="N225" s="30">
        <f t="shared" si="71"/>
        <v>3</v>
      </c>
    </row>
    <row r="226" spans="1:14">
      <c r="A226" s="40">
        <v>420</v>
      </c>
      <c r="B226" s="46">
        <v>0</v>
      </c>
      <c r="C226" s="30">
        <f t="shared" ref="C226:C237" si="76">QUOTIENT($A226-196,144)</f>
        <v>1</v>
      </c>
      <c r="D226" s="30">
        <f t="shared" ref="D226:D237" si="77">MOD(QUOTIENT($A226-196,16),9)</f>
        <v>5</v>
      </c>
      <c r="E226" s="30">
        <f t="shared" ref="E226:E237" si="78">MOD($A226-196,16)</f>
        <v>0</v>
      </c>
      <c r="F226" s="30">
        <f t="shared" si="66"/>
        <v>10</v>
      </c>
      <c r="G226" s="30">
        <f t="shared" si="67"/>
        <v>24</v>
      </c>
      <c r="H226" s="30">
        <f t="shared" si="68"/>
        <v>2</v>
      </c>
      <c r="I226" s="30">
        <f t="shared" si="69"/>
        <v>6</v>
      </c>
      <c r="J226" s="30">
        <f>VLOOKUP(9*$H226+$I226,FPGAMap!$A$2:$F$37,5)</f>
        <v>1</v>
      </c>
      <c r="K226" s="30">
        <f>VLOOKUP(9*$H226+$I226,FPGAMap!$A$2:$F$37,6)</f>
        <v>0</v>
      </c>
      <c r="L226" s="30">
        <v>1</v>
      </c>
      <c r="M226" s="30">
        <f t="shared" ref="M226:M237" si="79">QUOTIENT($E226,12)</f>
        <v>0</v>
      </c>
      <c r="N226" s="30">
        <f t="shared" si="71"/>
        <v>0</v>
      </c>
    </row>
    <row r="227" spans="1:14">
      <c r="A227" s="40">
        <v>421</v>
      </c>
      <c r="B227" s="46">
        <v>3.0681799999999999</v>
      </c>
      <c r="C227" s="30">
        <f t="shared" si="76"/>
        <v>1</v>
      </c>
      <c r="D227" s="30">
        <f t="shared" si="77"/>
        <v>5</v>
      </c>
      <c r="E227" s="30">
        <f t="shared" si="78"/>
        <v>1</v>
      </c>
      <c r="F227" s="30">
        <f t="shared" si="66"/>
        <v>10</v>
      </c>
      <c r="G227" s="30">
        <f t="shared" si="67"/>
        <v>24</v>
      </c>
      <c r="H227" s="30">
        <f t="shared" si="68"/>
        <v>2</v>
      </c>
      <c r="I227" s="30">
        <f t="shared" si="69"/>
        <v>7</v>
      </c>
      <c r="J227" s="30">
        <f>VLOOKUP(9*$H227+$I227,FPGAMap!$A$2:$F$37,5)</f>
        <v>1</v>
      </c>
      <c r="K227" s="30">
        <f>VLOOKUP(9*$H227+$I227,FPGAMap!$A$2:$F$37,6)</f>
        <v>1</v>
      </c>
      <c r="L227" s="30">
        <v>1</v>
      </c>
      <c r="M227" s="30">
        <f t="shared" si="79"/>
        <v>0</v>
      </c>
      <c r="N227" s="30">
        <f t="shared" si="71"/>
        <v>1</v>
      </c>
    </row>
    <row r="228" spans="1:14">
      <c r="A228" s="40">
        <v>422</v>
      </c>
      <c r="B228" s="46">
        <v>3.6767699999999999</v>
      </c>
      <c r="C228" s="30">
        <f t="shared" si="76"/>
        <v>1</v>
      </c>
      <c r="D228" s="30">
        <f t="shared" si="77"/>
        <v>5</v>
      </c>
      <c r="E228" s="30">
        <f t="shared" si="78"/>
        <v>2</v>
      </c>
      <c r="F228" s="30">
        <f t="shared" si="66"/>
        <v>4</v>
      </c>
      <c r="G228" s="30">
        <f t="shared" si="67"/>
        <v>11</v>
      </c>
      <c r="H228" s="30">
        <f t="shared" si="68"/>
        <v>3</v>
      </c>
      <c r="I228" s="30">
        <f t="shared" si="69"/>
        <v>2</v>
      </c>
      <c r="J228" s="30">
        <f>VLOOKUP(9*$H228+$I228,FPGAMap!$A$2:$F$37,5)</f>
        <v>2</v>
      </c>
      <c r="K228" s="30">
        <f>VLOOKUP(9*$H228+$I228,FPGAMap!$A$2:$F$37,6)</f>
        <v>2</v>
      </c>
      <c r="L228" s="30">
        <v>1</v>
      </c>
      <c r="M228" s="30">
        <f t="shared" si="79"/>
        <v>0</v>
      </c>
      <c r="N228" s="30">
        <f t="shared" si="71"/>
        <v>2</v>
      </c>
    </row>
    <row r="229" spans="1:14">
      <c r="A229" s="40">
        <v>423</v>
      </c>
      <c r="B229" s="46">
        <v>3.2474699999999999</v>
      </c>
      <c r="C229" s="30">
        <f t="shared" si="76"/>
        <v>1</v>
      </c>
      <c r="D229" s="30">
        <f t="shared" si="77"/>
        <v>5</v>
      </c>
      <c r="E229" s="30">
        <f t="shared" si="78"/>
        <v>3</v>
      </c>
      <c r="F229" s="30">
        <f t="shared" si="66"/>
        <v>4</v>
      </c>
      <c r="G229" s="30">
        <f t="shared" si="67"/>
        <v>11</v>
      </c>
      <c r="H229" s="30">
        <f t="shared" si="68"/>
        <v>3</v>
      </c>
      <c r="I229" s="30">
        <f t="shared" si="69"/>
        <v>3</v>
      </c>
      <c r="J229" s="30">
        <f>VLOOKUP(9*$H229+$I229,FPGAMap!$A$2:$F$37,5)</f>
        <v>2</v>
      </c>
      <c r="K229" s="30">
        <f>VLOOKUP(9*$H229+$I229,FPGAMap!$A$2:$F$37,6)</f>
        <v>3</v>
      </c>
      <c r="L229" s="30">
        <v>1</v>
      </c>
      <c r="M229" s="30">
        <f t="shared" si="79"/>
        <v>0</v>
      </c>
      <c r="N229" s="30">
        <f t="shared" si="71"/>
        <v>3</v>
      </c>
    </row>
    <row r="230" spans="1:14">
      <c r="A230" s="40">
        <v>424</v>
      </c>
      <c r="B230" s="46">
        <v>4.2298</v>
      </c>
      <c r="C230" s="30">
        <f t="shared" si="76"/>
        <v>1</v>
      </c>
      <c r="D230" s="30">
        <f t="shared" si="77"/>
        <v>5</v>
      </c>
      <c r="E230" s="30">
        <f t="shared" si="78"/>
        <v>4</v>
      </c>
      <c r="F230" s="30">
        <f t="shared" si="66"/>
        <v>10</v>
      </c>
      <c r="G230" s="30">
        <f t="shared" si="67"/>
        <v>24</v>
      </c>
      <c r="H230" s="30">
        <f t="shared" si="68"/>
        <v>3</v>
      </c>
      <c r="I230" s="30">
        <f t="shared" si="69"/>
        <v>0</v>
      </c>
      <c r="J230" s="30">
        <f>VLOOKUP(9*$H230+$I230,FPGAMap!$A$2:$F$37,5)</f>
        <v>2</v>
      </c>
      <c r="K230" s="30">
        <f>VLOOKUP(9*$H230+$I230,FPGAMap!$A$2:$F$37,6)</f>
        <v>0</v>
      </c>
      <c r="L230" s="30">
        <v>10</v>
      </c>
      <c r="M230" s="30">
        <f t="shared" si="79"/>
        <v>0</v>
      </c>
      <c r="N230" s="30">
        <f t="shared" si="71"/>
        <v>4</v>
      </c>
    </row>
    <row r="231" spans="1:14">
      <c r="A231" s="40">
        <v>425</v>
      </c>
      <c r="B231" s="46">
        <v>6.0037900000000004</v>
      </c>
      <c r="C231" s="30">
        <f t="shared" si="76"/>
        <v>1</v>
      </c>
      <c r="D231" s="30">
        <f t="shared" si="77"/>
        <v>5</v>
      </c>
      <c r="E231" s="30">
        <f t="shared" si="78"/>
        <v>5</v>
      </c>
      <c r="F231" s="30">
        <f t="shared" si="66"/>
        <v>10</v>
      </c>
      <c r="G231" s="30">
        <f t="shared" si="67"/>
        <v>24</v>
      </c>
      <c r="H231" s="30">
        <f t="shared" si="68"/>
        <v>3</v>
      </c>
      <c r="I231" s="30">
        <f t="shared" si="69"/>
        <v>1</v>
      </c>
      <c r="J231" s="30">
        <f>VLOOKUP(9*$H231+$I231,FPGAMap!$A$2:$F$37,5)</f>
        <v>2</v>
      </c>
      <c r="K231" s="30">
        <f>VLOOKUP(9*$H231+$I231,FPGAMap!$A$2:$F$37,6)</f>
        <v>1</v>
      </c>
      <c r="L231" s="30">
        <v>10</v>
      </c>
      <c r="M231" s="30">
        <f t="shared" si="79"/>
        <v>0</v>
      </c>
      <c r="N231" s="30">
        <f t="shared" si="71"/>
        <v>5</v>
      </c>
    </row>
    <row r="232" spans="1:14">
      <c r="A232" s="40">
        <v>426</v>
      </c>
      <c r="B232" s="46">
        <v>7.4596</v>
      </c>
      <c r="C232" s="30">
        <f t="shared" si="76"/>
        <v>1</v>
      </c>
      <c r="D232" s="30">
        <f t="shared" si="77"/>
        <v>5</v>
      </c>
      <c r="E232" s="30">
        <f t="shared" si="78"/>
        <v>6</v>
      </c>
      <c r="F232" s="30">
        <f t="shared" si="66"/>
        <v>10</v>
      </c>
      <c r="G232" s="30">
        <f t="shared" si="67"/>
        <v>24</v>
      </c>
      <c r="H232" s="30">
        <f t="shared" si="68"/>
        <v>3</v>
      </c>
      <c r="I232" s="30">
        <f t="shared" si="69"/>
        <v>2</v>
      </c>
      <c r="J232" s="30">
        <f>VLOOKUP(9*$H232+$I232,FPGAMap!$A$2:$F$37,5)</f>
        <v>2</v>
      </c>
      <c r="K232" s="30">
        <f>VLOOKUP(9*$H232+$I232,FPGAMap!$A$2:$F$37,6)</f>
        <v>2</v>
      </c>
      <c r="L232" s="30">
        <v>10</v>
      </c>
      <c r="M232" s="30">
        <f t="shared" si="79"/>
        <v>0</v>
      </c>
      <c r="N232" s="30">
        <f t="shared" si="71"/>
        <v>6</v>
      </c>
    </row>
    <row r="233" spans="1:14">
      <c r="A233" s="40">
        <v>427</v>
      </c>
      <c r="B233" s="46">
        <v>8.5732300000000006</v>
      </c>
      <c r="C233" s="30">
        <f t="shared" si="76"/>
        <v>1</v>
      </c>
      <c r="D233" s="30">
        <f t="shared" si="77"/>
        <v>5</v>
      </c>
      <c r="E233" s="30">
        <f t="shared" si="78"/>
        <v>7</v>
      </c>
      <c r="F233" s="30">
        <f t="shared" si="66"/>
        <v>3</v>
      </c>
      <c r="G233" s="30">
        <f t="shared" si="67"/>
        <v>6</v>
      </c>
      <c r="H233" s="30">
        <f t="shared" si="68"/>
        <v>2</v>
      </c>
      <c r="I233" s="30">
        <f t="shared" si="69"/>
        <v>0</v>
      </c>
      <c r="J233" s="30">
        <f>VLOOKUP(9*$H233+$I233,FPGAMap!$A$2:$F$37,5)</f>
        <v>1</v>
      </c>
      <c r="K233" s="30">
        <f>VLOOKUP(9*$H233+$I233,FPGAMap!$A$2:$F$37,6)</f>
        <v>3</v>
      </c>
      <c r="L233" s="30">
        <v>10</v>
      </c>
      <c r="M233" s="30">
        <f t="shared" si="79"/>
        <v>0</v>
      </c>
      <c r="N233" s="30">
        <f t="shared" si="71"/>
        <v>7</v>
      </c>
    </row>
    <row r="234" spans="1:14">
      <c r="A234" s="40">
        <v>428</v>
      </c>
      <c r="B234" s="46">
        <v>9.3547999999999991</v>
      </c>
      <c r="C234" s="30">
        <f t="shared" si="76"/>
        <v>1</v>
      </c>
      <c r="D234" s="30">
        <f t="shared" si="77"/>
        <v>5</v>
      </c>
      <c r="E234" s="30">
        <f t="shared" si="78"/>
        <v>8</v>
      </c>
      <c r="F234" s="30">
        <f t="shared" si="66"/>
        <v>3</v>
      </c>
      <c r="G234" s="30">
        <f t="shared" si="67"/>
        <v>6</v>
      </c>
      <c r="H234" s="30">
        <f t="shared" si="68"/>
        <v>2</v>
      </c>
      <c r="I234" s="30">
        <f t="shared" si="69"/>
        <v>1</v>
      </c>
      <c r="J234" s="30">
        <f>VLOOKUP(9*$H234+$I234,FPGAMap!$A$2:$F$37,5)</f>
        <v>1</v>
      </c>
      <c r="K234" s="30">
        <f>VLOOKUP(9*$H234+$I234,FPGAMap!$A$2:$F$37,6)</f>
        <v>4</v>
      </c>
      <c r="L234" s="30">
        <v>10</v>
      </c>
      <c r="M234" s="30">
        <f t="shared" si="79"/>
        <v>0</v>
      </c>
      <c r="N234" s="30">
        <f t="shared" si="71"/>
        <v>8</v>
      </c>
    </row>
    <row r="235" spans="1:14">
      <c r="A235" s="40">
        <v>429</v>
      </c>
      <c r="B235" s="46">
        <v>6.0618699999999999</v>
      </c>
      <c r="C235" s="30">
        <f t="shared" si="76"/>
        <v>1</v>
      </c>
      <c r="D235" s="30">
        <f t="shared" si="77"/>
        <v>5</v>
      </c>
      <c r="E235" s="30">
        <f t="shared" si="78"/>
        <v>9</v>
      </c>
      <c r="F235" s="30">
        <f t="shared" si="66"/>
        <v>3</v>
      </c>
      <c r="G235" s="30">
        <f t="shared" si="67"/>
        <v>6</v>
      </c>
      <c r="H235" s="30">
        <f t="shared" si="68"/>
        <v>2</v>
      </c>
      <c r="I235" s="30">
        <f t="shared" si="69"/>
        <v>2</v>
      </c>
      <c r="J235" s="30">
        <f>VLOOKUP(9*$H235+$I235,FPGAMap!$A$2:$F$37,5)</f>
        <v>1</v>
      </c>
      <c r="K235" s="30">
        <f>VLOOKUP(9*$H235+$I235,FPGAMap!$A$2:$F$37,6)</f>
        <v>5</v>
      </c>
      <c r="L235" s="30">
        <v>10</v>
      </c>
      <c r="M235" s="30">
        <f t="shared" si="79"/>
        <v>0</v>
      </c>
      <c r="N235" s="30">
        <f t="shared" si="71"/>
        <v>9</v>
      </c>
    </row>
    <row r="236" spans="1:14">
      <c r="A236" s="40">
        <v>430</v>
      </c>
      <c r="B236" s="46">
        <v>6.0328299999999997</v>
      </c>
      <c r="C236" s="30">
        <f t="shared" si="76"/>
        <v>1</v>
      </c>
      <c r="D236" s="30">
        <f t="shared" si="77"/>
        <v>5</v>
      </c>
      <c r="E236" s="30">
        <f t="shared" si="78"/>
        <v>10</v>
      </c>
      <c r="F236" s="30">
        <f t="shared" si="66"/>
        <v>10</v>
      </c>
      <c r="G236" s="30">
        <f t="shared" si="67"/>
        <v>24</v>
      </c>
      <c r="H236" s="30">
        <f t="shared" si="68"/>
        <v>3</v>
      </c>
      <c r="I236" s="30">
        <f t="shared" si="69"/>
        <v>6</v>
      </c>
      <c r="J236" s="30">
        <f>VLOOKUP(9*$H236+$I236,FPGAMap!$A$2:$F$37,5)</f>
        <v>2</v>
      </c>
      <c r="K236" s="30">
        <f>VLOOKUP(9*$H236+$I236,FPGAMap!$A$2:$F$37,6)</f>
        <v>6</v>
      </c>
      <c r="L236" s="30">
        <v>10</v>
      </c>
      <c r="M236" s="30">
        <f t="shared" si="79"/>
        <v>0</v>
      </c>
      <c r="N236" s="30">
        <f t="shared" si="71"/>
        <v>10</v>
      </c>
    </row>
    <row r="237" spans="1:14">
      <c r="A237" s="40">
        <v>431</v>
      </c>
      <c r="B237" s="46">
        <v>4.7878800000000004</v>
      </c>
      <c r="C237" s="30">
        <f t="shared" si="76"/>
        <v>1</v>
      </c>
      <c r="D237" s="30">
        <f t="shared" si="77"/>
        <v>5</v>
      </c>
      <c r="E237" s="30">
        <f t="shared" si="78"/>
        <v>11</v>
      </c>
      <c r="F237" s="30">
        <f t="shared" si="66"/>
        <v>10</v>
      </c>
      <c r="G237" s="30">
        <f t="shared" si="67"/>
        <v>24</v>
      </c>
      <c r="H237" s="30">
        <f t="shared" si="68"/>
        <v>3</v>
      </c>
      <c r="I237" s="30">
        <f t="shared" si="69"/>
        <v>7</v>
      </c>
      <c r="J237" s="30">
        <f>VLOOKUP(9*$H237+$I237,FPGAMap!$A$2:$F$37,5)</f>
        <v>2</v>
      </c>
      <c r="K237" s="30">
        <f>VLOOKUP(9*$H237+$I237,FPGAMap!$A$2:$F$37,6)</f>
        <v>7</v>
      </c>
      <c r="L237" s="30">
        <v>10</v>
      </c>
      <c r="M237" s="30">
        <f t="shared" si="79"/>
        <v>0</v>
      </c>
      <c r="N237" s="30">
        <f t="shared" si="71"/>
        <v>11</v>
      </c>
    </row>
    <row r="238" spans="1:14">
      <c r="A238" s="40">
        <v>432</v>
      </c>
      <c r="B238" s="46">
        <v>3.3080799999999999</v>
      </c>
      <c r="C238" s="30">
        <f>QUOTIENT($A238-196,144)</f>
        <v>1</v>
      </c>
      <c r="D238" s="30">
        <f>MOD(QUOTIENT($A238-196,16),9)</f>
        <v>5</v>
      </c>
      <c r="E238" s="30">
        <f>MOD($A238-196,16)</f>
        <v>12</v>
      </c>
      <c r="F238" s="30">
        <f t="shared" si="66"/>
        <v>10</v>
      </c>
      <c r="G238" s="30">
        <f t="shared" si="67"/>
        <v>24</v>
      </c>
      <c r="H238" s="30">
        <f t="shared" si="68"/>
        <v>3</v>
      </c>
      <c r="I238" s="30">
        <f t="shared" si="69"/>
        <v>8</v>
      </c>
      <c r="J238" s="30">
        <f>VLOOKUP(9*$H238+$I238,FPGAMap!$A$2:$F$37,5)</f>
        <v>2</v>
      </c>
      <c r="K238" s="30">
        <f>VLOOKUP(9*$H238+$I238,FPGAMap!$A$2:$F$37,6)</f>
        <v>8</v>
      </c>
      <c r="L238" s="30">
        <v>10</v>
      </c>
      <c r="M238" s="30">
        <f>QUOTIENT($E238,12)</f>
        <v>1</v>
      </c>
      <c r="N238" s="30">
        <f t="shared" si="71"/>
        <v>0</v>
      </c>
    </row>
    <row r="239" spans="1:14">
      <c r="A239" s="40">
        <v>433</v>
      </c>
      <c r="B239" s="46">
        <v>2.6300500000000002</v>
      </c>
      <c r="C239" s="30">
        <f>QUOTIENT($A239-196,144)</f>
        <v>1</v>
      </c>
      <c r="D239" s="30">
        <f>MOD(QUOTIENT($A239-196,16),9)</f>
        <v>5</v>
      </c>
      <c r="E239" s="30">
        <f>MOD($A239-196,16)</f>
        <v>13</v>
      </c>
      <c r="F239" s="30">
        <f t="shared" si="66"/>
        <v>3</v>
      </c>
      <c r="G239" s="30">
        <f t="shared" si="67"/>
        <v>6</v>
      </c>
      <c r="H239" s="30">
        <f t="shared" si="68"/>
        <v>1</v>
      </c>
      <c r="I239" s="30">
        <f t="shared" si="69"/>
        <v>3</v>
      </c>
      <c r="J239" s="30">
        <f>VLOOKUP(9*$H239+$I239,FPGAMap!$A$2:$F$37,5)</f>
        <v>1</v>
      </c>
      <c r="K239" s="30">
        <f>VLOOKUP(9*$H239+$I239,FPGAMap!$A$2:$F$37,6)</f>
        <v>9</v>
      </c>
      <c r="L239" s="30">
        <v>1</v>
      </c>
      <c r="M239" s="30">
        <f>QUOTIENT($E239,12)</f>
        <v>1</v>
      </c>
      <c r="N239" s="30">
        <f t="shared" si="71"/>
        <v>1</v>
      </c>
    </row>
    <row r="240" spans="1:14">
      <c r="A240" s="40">
        <v>434</v>
      </c>
      <c r="B240" s="46">
        <v>3.3383799999999999</v>
      </c>
      <c r="C240" s="30">
        <f>QUOTIENT($A240-196,144)</f>
        <v>1</v>
      </c>
      <c r="D240" s="30">
        <f>MOD(QUOTIENT($A240-196,16),9)</f>
        <v>5</v>
      </c>
      <c r="E240" s="30">
        <f>MOD($A240-196,16)</f>
        <v>14</v>
      </c>
      <c r="F240" s="30">
        <f t="shared" si="66"/>
        <v>3</v>
      </c>
      <c r="G240" s="30">
        <f t="shared" si="67"/>
        <v>6</v>
      </c>
      <c r="H240" s="30">
        <f t="shared" si="68"/>
        <v>1</v>
      </c>
      <c r="I240" s="30">
        <f t="shared" si="69"/>
        <v>4</v>
      </c>
      <c r="J240" s="30">
        <f>VLOOKUP(9*$H240+$I240,FPGAMap!$A$2:$F$37,5)</f>
        <v>1</v>
      </c>
      <c r="K240" s="30">
        <f>VLOOKUP(9*$H240+$I240,FPGAMap!$A$2:$F$37,6)</f>
        <v>10</v>
      </c>
      <c r="L240" s="30">
        <v>1</v>
      </c>
      <c r="M240" s="30">
        <f>QUOTIENT($E240,12)</f>
        <v>1</v>
      </c>
      <c r="N240" s="30">
        <f t="shared" si="71"/>
        <v>2</v>
      </c>
    </row>
    <row r="241" spans="1:14">
      <c r="A241" s="40">
        <v>435</v>
      </c>
      <c r="B241" s="46">
        <v>3.1805599999999998</v>
      </c>
      <c r="C241" s="30">
        <f>QUOTIENT($A241-196,144)</f>
        <v>1</v>
      </c>
      <c r="D241" s="30">
        <f>MOD(QUOTIENT($A241-196,16),9)</f>
        <v>5</v>
      </c>
      <c r="E241" s="30">
        <f>MOD($A241-196,16)</f>
        <v>15</v>
      </c>
      <c r="F241" s="30">
        <f t="shared" si="66"/>
        <v>3</v>
      </c>
      <c r="G241" s="30">
        <f t="shared" si="67"/>
        <v>6</v>
      </c>
      <c r="H241" s="30">
        <f t="shared" si="68"/>
        <v>1</v>
      </c>
      <c r="I241" s="30">
        <f t="shared" si="69"/>
        <v>5</v>
      </c>
      <c r="J241" s="30">
        <f>VLOOKUP(9*$H241+$I241,FPGAMap!$A$2:$F$37,5)</f>
        <v>1</v>
      </c>
      <c r="K241" s="30">
        <f>VLOOKUP(9*$H241+$I241,FPGAMap!$A$2:$F$37,6)</f>
        <v>11</v>
      </c>
      <c r="L241" s="30">
        <v>1</v>
      </c>
      <c r="M241" s="30">
        <f>QUOTIENT($E241,12)</f>
        <v>1</v>
      </c>
      <c r="N241" s="30">
        <f t="shared" si="71"/>
        <v>3</v>
      </c>
    </row>
    <row r="242" spans="1:14">
      <c r="A242" s="40">
        <v>436</v>
      </c>
      <c r="B242" s="46">
        <v>2.8964599999999998</v>
      </c>
      <c r="C242" s="30">
        <f t="shared" ref="C242:C253" si="80">QUOTIENT($A242-196,144)</f>
        <v>1</v>
      </c>
      <c r="D242" s="30">
        <f t="shared" ref="D242:D253" si="81">MOD(QUOTIENT($A242-196,16),9)</f>
        <v>6</v>
      </c>
      <c r="E242" s="30">
        <f t="shared" ref="E242:E253" si="82">MOD($A242-196,16)</f>
        <v>0</v>
      </c>
      <c r="F242" s="30">
        <f t="shared" si="66"/>
        <v>10</v>
      </c>
      <c r="G242" s="30">
        <f t="shared" si="67"/>
        <v>24</v>
      </c>
      <c r="H242" s="30">
        <f t="shared" si="68"/>
        <v>2</v>
      </c>
      <c r="I242" s="30">
        <f t="shared" si="69"/>
        <v>1</v>
      </c>
      <c r="J242" s="30">
        <f>VLOOKUP(9*$H242+$I242,FPGAMap!$A$2:$F$37,5)</f>
        <v>1</v>
      </c>
      <c r="K242" s="30">
        <f>VLOOKUP(9*$H242+$I242,FPGAMap!$A$2:$F$37,6)</f>
        <v>4</v>
      </c>
      <c r="L242" s="30">
        <v>1</v>
      </c>
      <c r="M242" s="30">
        <f t="shared" ref="M242:M253" si="83">QUOTIENT($E242,12)</f>
        <v>0</v>
      </c>
      <c r="N242" s="30">
        <f t="shared" si="71"/>
        <v>0</v>
      </c>
    </row>
    <row r="243" spans="1:14">
      <c r="A243" s="40">
        <v>437</v>
      </c>
      <c r="B243" s="46">
        <v>2.4457100000000001</v>
      </c>
      <c r="C243" s="30">
        <f t="shared" si="80"/>
        <v>1</v>
      </c>
      <c r="D243" s="30">
        <f t="shared" si="81"/>
        <v>6</v>
      </c>
      <c r="E243" s="30">
        <f t="shared" si="82"/>
        <v>1</v>
      </c>
      <c r="F243" s="30">
        <f t="shared" si="66"/>
        <v>10</v>
      </c>
      <c r="G243" s="30">
        <f t="shared" si="67"/>
        <v>24</v>
      </c>
      <c r="H243" s="30">
        <f t="shared" si="68"/>
        <v>2</v>
      </c>
      <c r="I243" s="30">
        <f t="shared" si="69"/>
        <v>2</v>
      </c>
      <c r="J243" s="30">
        <f>VLOOKUP(9*$H243+$I243,FPGAMap!$A$2:$F$37,5)</f>
        <v>1</v>
      </c>
      <c r="K243" s="30">
        <f>VLOOKUP(9*$H243+$I243,FPGAMap!$A$2:$F$37,6)</f>
        <v>5</v>
      </c>
      <c r="L243" s="30">
        <v>1</v>
      </c>
      <c r="M243" s="30">
        <f t="shared" si="83"/>
        <v>0</v>
      </c>
      <c r="N243" s="30">
        <f t="shared" si="71"/>
        <v>1</v>
      </c>
    </row>
    <row r="244" spans="1:14">
      <c r="A244" s="40">
        <v>438</v>
      </c>
      <c r="B244" s="46">
        <v>3.8118699999999999</v>
      </c>
      <c r="C244" s="30">
        <f t="shared" si="80"/>
        <v>1</v>
      </c>
      <c r="D244" s="30">
        <f t="shared" si="81"/>
        <v>6</v>
      </c>
      <c r="E244" s="30">
        <f t="shared" si="82"/>
        <v>2</v>
      </c>
      <c r="F244" s="30">
        <f t="shared" si="66"/>
        <v>4</v>
      </c>
      <c r="G244" s="30">
        <f t="shared" si="67"/>
        <v>11</v>
      </c>
      <c r="H244" s="30">
        <f t="shared" si="68"/>
        <v>3</v>
      </c>
      <c r="I244" s="30">
        <f t="shared" si="69"/>
        <v>6</v>
      </c>
      <c r="J244" s="30">
        <f>VLOOKUP(9*$H244+$I244,FPGAMap!$A$2:$F$37,5)</f>
        <v>2</v>
      </c>
      <c r="K244" s="30">
        <f>VLOOKUP(9*$H244+$I244,FPGAMap!$A$2:$F$37,6)</f>
        <v>6</v>
      </c>
      <c r="L244" s="30">
        <v>1</v>
      </c>
      <c r="M244" s="30">
        <f t="shared" si="83"/>
        <v>0</v>
      </c>
      <c r="N244" s="30">
        <f t="shared" si="71"/>
        <v>2</v>
      </c>
    </row>
    <row r="245" spans="1:14">
      <c r="A245" s="40">
        <v>439</v>
      </c>
      <c r="B245" s="46">
        <v>3.5795499999999998</v>
      </c>
      <c r="C245" s="30">
        <f t="shared" si="80"/>
        <v>1</v>
      </c>
      <c r="D245" s="30">
        <f t="shared" si="81"/>
        <v>6</v>
      </c>
      <c r="E245" s="30">
        <f t="shared" si="82"/>
        <v>3</v>
      </c>
      <c r="F245" s="30">
        <f t="shared" si="66"/>
        <v>4</v>
      </c>
      <c r="G245" s="30">
        <f t="shared" si="67"/>
        <v>11</v>
      </c>
      <c r="H245" s="30">
        <f t="shared" si="68"/>
        <v>3</v>
      </c>
      <c r="I245" s="30">
        <f t="shared" si="69"/>
        <v>7</v>
      </c>
      <c r="J245" s="30">
        <f>VLOOKUP(9*$H245+$I245,FPGAMap!$A$2:$F$37,5)</f>
        <v>2</v>
      </c>
      <c r="K245" s="30">
        <f>VLOOKUP(9*$H245+$I245,FPGAMap!$A$2:$F$37,6)</f>
        <v>7</v>
      </c>
      <c r="L245" s="30">
        <v>1</v>
      </c>
      <c r="M245" s="30">
        <f t="shared" si="83"/>
        <v>0</v>
      </c>
      <c r="N245" s="30">
        <f t="shared" si="71"/>
        <v>3</v>
      </c>
    </row>
    <row r="246" spans="1:14">
      <c r="A246" s="40">
        <v>440</v>
      </c>
      <c r="B246" s="46">
        <v>4.625</v>
      </c>
      <c r="C246" s="30">
        <f t="shared" si="80"/>
        <v>1</v>
      </c>
      <c r="D246" s="30">
        <f t="shared" si="81"/>
        <v>6</v>
      </c>
      <c r="E246" s="30">
        <f t="shared" si="82"/>
        <v>4</v>
      </c>
      <c r="F246" s="30">
        <f t="shared" si="66"/>
        <v>11</v>
      </c>
      <c r="G246" s="30">
        <f t="shared" si="67"/>
        <v>7</v>
      </c>
      <c r="H246" s="30">
        <f t="shared" si="68"/>
        <v>0</v>
      </c>
      <c r="I246" s="30">
        <f t="shared" si="69"/>
        <v>3</v>
      </c>
      <c r="J246" s="30">
        <f>VLOOKUP(9*$H246+$I246,FPGAMap!$A$2:$F$37,5)</f>
        <v>0</v>
      </c>
      <c r="K246" s="30">
        <f>VLOOKUP(9*$H246+$I246,FPGAMap!$A$2:$F$37,6)</f>
        <v>0</v>
      </c>
      <c r="L246" s="30">
        <v>10</v>
      </c>
      <c r="M246" s="30">
        <f t="shared" si="83"/>
        <v>0</v>
      </c>
      <c r="N246" s="30">
        <f t="shared" si="71"/>
        <v>4</v>
      </c>
    </row>
    <row r="247" spans="1:14">
      <c r="A247" s="40">
        <v>441</v>
      </c>
      <c r="B247" s="46">
        <v>5.6275300000000001</v>
      </c>
      <c r="C247" s="30">
        <f t="shared" si="80"/>
        <v>1</v>
      </c>
      <c r="D247" s="30">
        <f t="shared" si="81"/>
        <v>6</v>
      </c>
      <c r="E247" s="30">
        <f t="shared" si="82"/>
        <v>5</v>
      </c>
      <c r="F247" s="30">
        <f t="shared" si="66"/>
        <v>11</v>
      </c>
      <c r="G247" s="30">
        <f t="shared" si="67"/>
        <v>7</v>
      </c>
      <c r="H247" s="30">
        <f t="shared" si="68"/>
        <v>0</v>
      </c>
      <c r="I247" s="30">
        <f t="shared" si="69"/>
        <v>4</v>
      </c>
      <c r="J247" s="30">
        <f>VLOOKUP(9*$H247+$I247,FPGAMap!$A$2:$F$37,5)</f>
        <v>0</v>
      </c>
      <c r="K247" s="30">
        <f>VLOOKUP(9*$H247+$I247,FPGAMap!$A$2:$F$37,6)</f>
        <v>1</v>
      </c>
      <c r="L247" s="30">
        <v>10</v>
      </c>
      <c r="M247" s="30">
        <f t="shared" si="83"/>
        <v>0</v>
      </c>
      <c r="N247" s="30">
        <f t="shared" si="71"/>
        <v>5</v>
      </c>
    </row>
    <row r="248" spans="1:14">
      <c r="A248" s="40">
        <v>442</v>
      </c>
      <c r="B248" s="46">
        <v>7.21591</v>
      </c>
      <c r="C248" s="30">
        <f t="shared" si="80"/>
        <v>1</v>
      </c>
      <c r="D248" s="30">
        <f t="shared" si="81"/>
        <v>6</v>
      </c>
      <c r="E248" s="30">
        <f t="shared" si="82"/>
        <v>6</v>
      </c>
      <c r="F248" s="30">
        <f t="shared" si="66"/>
        <v>11</v>
      </c>
      <c r="G248" s="30">
        <f t="shared" si="67"/>
        <v>7</v>
      </c>
      <c r="H248" s="30">
        <f t="shared" si="68"/>
        <v>0</v>
      </c>
      <c r="I248" s="30">
        <f t="shared" si="69"/>
        <v>5</v>
      </c>
      <c r="J248" s="30">
        <f>VLOOKUP(9*$H248+$I248,FPGAMap!$A$2:$F$37,5)</f>
        <v>0</v>
      </c>
      <c r="K248" s="30">
        <f>VLOOKUP(9*$H248+$I248,FPGAMap!$A$2:$F$37,6)</f>
        <v>2</v>
      </c>
      <c r="L248" s="30">
        <v>10</v>
      </c>
      <c r="M248" s="30">
        <f t="shared" si="83"/>
        <v>0</v>
      </c>
      <c r="N248" s="30">
        <f t="shared" si="71"/>
        <v>6</v>
      </c>
    </row>
    <row r="249" spans="1:14">
      <c r="A249" s="40">
        <v>443</v>
      </c>
      <c r="B249" s="46">
        <v>7.1780299999999997</v>
      </c>
      <c r="C249" s="30">
        <f t="shared" si="80"/>
        <v>1</v>
      </c>
      <c r="D249" s="30">
        <f t="shared" si="81"/>
        <v>6</v>
      </c>
      <c r="E249" s="30">
        <f t="shared" si="82"/>
        <v>7</v>
      </c>
      <c r="F249" s="30">
        <f t="shared" si="66"/>
        <v>3</v>
      </c>
      <c r="G249" s="30">
        <f t="shared" si="67"/>
        <v>6</v>
      </c>
      <c r="H249" s="30">
        <f t="shared" si="68"/>
        <v>3</v>
      </c>
      <c r="I249" s="30">
        <f t="shared" si="69"/>
        <v>3</v>
      </c>
      <c r="J249" s="30">
        <f>VLOOKUP(9*$H249+$I249,FPGAMap!$A$2:$F$37,5)</f>
        <v>2</v>
      </c>
      <c r="K249" s="30">
        <f>VLOOKUP(9*$H249+$I249,FPGAMap!$A$2:$F$37,6)</f>
        <v>3</v>
      </c>
      <c r="L249" s="30">
        <v>10</v>
      </c>
      <c r="M249" s="30">
        <f t="shared" si="83"/>
        <v>0</v>
      </c>
      <c r="N249" s="30">
        <f t="shared" si="71"/>
        <v>7</v>
      </c>
    </row>
    <row r="250" spans="1:14">
      <c r="A250" s="40">
        <v>444</v>
      </c>
      <c r="B250" s="46">
        <v>7.4558099999999996</v>
      </c>
      <c r="C250" s="30">
        <f t="shared" si="80"/>
        <v>1</v>
      </c>
      <c r="D250" s="30">
        <f t="shared" si="81"/>
        <v>6</v>
      </c>
      <c r="E250" s="30">
        <f t="shared" si="82"/>
        <v>8</v>
      </c>
      <c r="F250" s="30">
        <f t="shared" si="66"/>
        <v>3</v>
      </c>
      <c r="G250" s="30">
        <f t="shared" si="67"/>
        <v>6</v>
      </c>
      <c r="H250" s="30">
        <f t="shared" si="68"/>
        <v>3</v>
      </c>
      <c r="I250" s="30">
        <f t="shared" si="69"/>
        <v>4</v>
      </c>
      <c r="J250" s="30">
        <f>VLOOKUP(9*$H250+$I250,FPGAMap!$A$2:$F$37,5)</f>
        <v>2</v>
      </c>
      <c r="K250" s="30">
        <f>VLOOKUP(9*$H250+$I250,FPGAMap!$A$2:$F$37,6)</f>
        <v>4</v>
      </c>
      <c r="L250" s="30">
        <v>10</v>
      </c>
      <c r="M250" s="30">
        <f t="shared" si="83"/>
        <v>0</v>
      </c>
      <c r="N250" s="30">
        <f t="shared" si="71"/>
        <v>8</v>
      </c>
    </row>
    <row r="251" spans="1:14">
      <c r="A251" s="40">
        <v>445</v>
      </c>
      <c r="B251" s="46">
        <v>5.8383799999999999</v>
      </c>
      <c r="C251" s="30">
        <f t="shared" si="80"/>
        <v>1</v>
      </c>
      <c r="D251" s="30">
        <f t="shared" si="81"/>
        <v>6</v>
      </c>
      <c r="E251" s="30">
        <f t="shared" si="82"/>
        <v>9</v>
      </c>
      <c r="F251" s="30">
        <f t="shared" si="66"/>
        <v>3</v>
      </c>
      <c r="G251" s="30">
        <f t="shared" si="67"/>
        <v>6</v>
      </c>
      <c r="H251" s="30">
        <f t="shared" si="68"/>
        <v>3</v>
      </c>
      <c r="I251" s="30">
        <f t="shared" si="69"/>
        <v>5</v>
      </c>
      <c r="J251" s="30">
        <f>VLOOKUP(9*$H251+$I251,FPGAMap!$A$2:$F$37,5)</f>
        <v>2</v>
      </c>
      <c r="K251" s="30">
        <f>VLOOKUP(9*$H251+$I251,FPGAMap!$A$2:$F$37,6)</f>
        <v>5</v>
      </c>
      <c r="L251" s="30">
        <v>10</v>
      </c>
      <c r="M251" s="30">
        <f t="shared" si="83"/>
        <v>0</v>
      </c>
      <c r="N251" s="30">
        <f t="shared" si="71"/>
        <v>9</v>
      </c>
    </row>
    <row r="252" spans="1:14">
      <c r="A252" s="40">
        <v>446</v>
      </c>
      <c r="B252" s="46">
        <v>5.38889</v>
      </c>
      <c r="C252" s="30">
        <f t="shared" si="80"/>
        <v>1</v>
      </c>
      <c r="D252" s="30">
        <f t="shared" si="81"/>
        <v>6</v>
      </c>
      <c r="E252" s="30">
        <f t="shared" si="82"/>
        <v>10</v>
      </c>
      <c r="F252" s="30">
        <f t="shared" si="66"/>
        <v>11</v>
      </c>
      <c r="G252" s="30">
        <f t="shared" si="67"/>
        <v>7</v>
      </c>
      <c r="H252" s="30">
        <f t="shared" si="68"/>
        <v>0</v>
      </c>
      <c r="I252" s="30">
        <f t="shared" si="69"/>
        <v>8</v>
      </c>
      <c r="J252" s="30">
        <f>VLOOKUP(9*$H252+$I252,FPGAMap!$A$2:$F$37,5)</f>
        <v>0</v>
      </c>
      <c r="K252" s="30">
        <f>VLOOKUP(9*$H252+$I252,FPGAMap!$A$2:$F$37,6)</f>
        <v>6</v>
      </c>
      <c r="L252" s="30">
        <v>10</v>
      </c>
      <c r="M252" s="30">
        <f t="shared" si="83"/>
        <v>0</v>
      </c>
      <c r="N252" s="30">
        <f t="shared" si="71"/>
        <v>10</v>
      </c>
    </row>
    <row r="253" spans="1:14">
      <c r="A253" s="40">
        <v>447</v>
      </c>
      <c r="B253" s="46">
        <v>3.6123699999999999</v>
      </c>
      <c r="C253" s="30">
        <f t="shared" si="80"/>
        <v>1</v>
      </c>
      <c r="D253" s="30">
        <f t="shared" si="81"/>
        <v>6</v>
      </c>
      <c r="E253" s="30">
        <f t="shared" si="82"/>
        <v>11</v>
      </c>
      <c r="F253" s="30">
        <f t="shared" si="66"/>
        <v>11</v>
      </c>
      <c r="G253" s="30">
        <f t="shared" si="67"/>
        <v>7</v>
      </c>
      <c r="H253" s="30">
        <f t="shared" si="68"/>
        <v>0</v>
      </c>
      <c r="I253" s="30">
        <f t="shared" si="69"/>
        <v>7</v>
      </c>
      <c r="J253" s="30">
        <f>VLOOKUP(9*$H253+$I253,FPGAMap!$A$2:$F$37,5)</f>
        <v>0</v>
      </c>
      <c r="K253" s="30">
        <f>VLOOKUP(9*$H253+$I253,FPGAMap!$A$2:$F$37,6)</f>
        <v>7</v>
      </c>
      <c r="L253" s="30">
        <v>10</v>
      </c>
      <c r="M253" s="30">
        <f t="shared" si="83"/>
        <v>0</v>
      </c>
      <c r="N253" s="30">
        <f t="shared" si="71"/>
        <v>11</v>
      </c>
    </row>
    <row r="254" spans="1:14">
      <c r="A254" s="40">
        <v>448</v>
      </c>
      <c r="B254" s="46">
        <v>3.4798</v>
      </c>
      <c r="C254" s="30">
        <f>QUOTIENT($A254-196,144)</f>
        <v>1</v>
      </c>
      <c r="D254" s="30">
        <f>MOD(QUOTIENT($A254-196,16),9)</f>
        <v>6</v>
      </c>
      <c r="E254" s="30">
        <f>MOD($A254-196,16)</f>
        <v>12</v>
      </c>
      <c r="F254" s="30">
        <f t="shared" si="66"/>
        <v>11</v>
      </c>
      <c r="G254" s="30">
        <f t="shared" si="67"/>
        <v>7</v>
      </c>
      <c r="H254" s="30">
        <f t="shared" si="68"/>
        <v>0</v>
      </c>
      <c r="I254" s="30">
        <f t="shared" si="69"/>
        <v>6</v>
      </c>
      <c r="J254" s="30">
        <f>VLOOKUP(9*$H254+$I254,FPGAMap!$A$2:$F$37,5)</f>
        <v>0</v>
      </c>
      <c r="K254" s="30">
        <f>VLOOKUP(9*$H254+$I254,FPGAMap!$A$2:$F$37,6)</f>
        <v>8</v>
      </c>
      <c r="L254" s="30">
        <v>1</v>
      </c>
      <c r="M254" s="30">
        <f>QUOTIENT($E254,12)</f>
        <v>1</v>
      </c>
      <c r="N254" s="30">
        <f t="shared" si="71"/>
        <v>0</v>
      </c>
    </row>
    <row r="255" spans="1:14">
      <c r="A255" s="40">
        <v>449</v>
      </c>
      <c r="B255" s="46">
        <v>2.76641</v>
      </c>
      <c r="C255" s="30">
        <f>QUOTIENT($A255-196,144)</f>
        <v>1</v>
      </c>
      <c r="D255" s="30">
        <f>MOD(QUOTIENT($A255-196,16),9)</f>
        <v>6</v>
      </c>
      <c r="E255" s="30">
        <f>MOD($A255-196,16)</f>
        <v>13</v>
      </c>
      <c r="F255" s="30">
        <f t="shared" si="66"/>
        <v>3</v>
      </c>
      <c r="G255" s="30">
        <f t="shared" si="67"/>
        <v>6</v>
      </c>
      <c r="H255" s="30">
        <f t="shared" si="68"/>
        <v>2</v>
      </c>
      <c r="I255" s="30">
        <f t="shared" si="69"/>
        <v>5</v>
      </c>
      <c r="J255" s="30">
        <f>VLOOKUP(9*$H255+$I255,FPGAMap!$A$2:$F$37,5)</f>
        <v>2</v>
      </c>
      <c r="K255" s="30">
        <f>VLOOKUP(9*$H255+$I255,FPGAMap!$A$2:$F$37,6)</f>
        <v>9</v>
      </c>
      <c r="L255" s="30">
        <v>1</v>
      </c>
      <c r="M255" s="30">
        <f>QUOTIENT($E255,12)</f>
        <v>1</v>
      </c>
      <c r="N255" s="30">
        <f t="shared" si="71"/>
        <v>1</v>
      </c>
    </row>
    <row r="256" spans="1:14">
      <c r="A256" s="40">
        <v>450</v>
      </c>
      <c r="B256" s="46">
        <v>2.9709599999999998</v>
      </c>
      <c r="C256" s="30">
        <f>QUOTIENT($A256-196,144)</f>
        <v>1</v>
      </c>
      <c r="D256" s="30">
        <f>MOD(QUOTIENT($A256-196,16),9)</f>
        <v>6</v>
      </c>
      <c r="E256" s="30">
        <f>MOD($A256-196,16)</f>
        <v>14</v>
      </c>
      <c r="F256" s="30">
        <f t="shared" si="66"/>
        <v>3</v>
      </c>
      <c r="G256" s="30">
        <f t="shared" si="67"/>
        <v>6</v>
      </c>
      <c r="H256" s="30">
        <f t="shared" si="68"/>
        <v>2</v>
      </c>
      <c r="I256" s="30">
        <f t="shared" si="69"/>
        <v>4</v>
      </c>
      <c r="J256" s="30">
        <f>VLOOKUP(9*$H256+$I256,FPGAMap!$A$2:$F$37,5)</f>
        <v>2</v>
      </c>
      <c r="K256" s="30">
        <f>VLOOKUP(9*$H256+$I256,FPGAMap!$A$2:$F$37,6)</f>
        <v>10</v>
      </c>
      <c r="L256" s="30">
        <v>1</v>
      </c>
      <c r="M256" s="30">
        <f>QUOTIENT($E256,12)</f>
        <v>1</v>
      </c>
      <c r="N256" s="30">
        <f t="shared" si="71"/>
        <v>2</v>
      </c>
    </row>
    <row r="257" spans="1:14">
      <c r="A257" s="40">
        <v>451</v>
      </c>
      <c r="B257" s="46">
        <v>0</v>
      </c>
      <c r="C257" s="30">
        <f>QUOTIENT($A257-196,144)</f>
        <v>1</v>
      </c>
      <c r="D257" s="30">
        <f>MOD(QUOTIENT($A257-196,16),9)</f>
        <v>6</v>
      </c>
      <c r="E257" s="30">
        <f>MOD($A257-196,16)</f>
        <v>15</v>
      </c>
      <c r="F257" s="30">
        <f t="shared" si="66"/>
        <v>3</v>
      </c>
      <c r="G257" s="30">
        <f t="shared" si="67"/>
        <v>6</v>
      </c>
      <c r="H257" s="30">
        <f t="shared" si="68"/>
        <v>2</v>
      </c>
      <c r="I257" s="30">
        <f t="shared" si="69"/>
        <v>3</v>
      </c>
      <c r="J257" s="30">
        <f>VLOOKUP(9*$H257+$I257,FPGAMap!$A$2:$F$37,5)</f>
        <v>2</v>
      </c>
      <c r="K257" s="30">
        <f>VLOOKUP(9*$H257+$I257,FPGAMap!$A$2:$F$37,6)</f>
        <v>11</v>
      </c>
      <c r="L257" s="30">
        <v>1</v>
      </c>
      <c r="M257" s="30">
        <f>QUOTIENT($E257,12)</f>
        <v>1</v>
      </c>
      <c r="N257" s="30">
        <f t="shared" si="71"/>
        <v>3</v>
      </c>
    </row>
    <row r="258" spans="1:14">
      <c r="A258" s="40">
        <v>452</v>
      </c>
      <c r="B258" s="46">
        <v>0</v>
      </c>
      <c r="C258" s="30">
        <f t="shared" ref="C258:C269" si="84">QUOTIENT($A258-196,144)</f>
        <v>1</v>
      </c>
      <c r="D258" s="30">
        <f t="shared" ref="D258:D269" si="85">MOD(QUOTIENT($A258-196,16),9)</f>
        <v>7</v>
      </c>
      <c r="E258" s="30">
        <f t="shared" ref="E258:E269" si="86">MOD($A258-196,16)</f>
        <v>0</v>
      </c>
      <c r="F258" s="30">
        <f t="shared" ref="F258:F289" si="87">VLOOKUP($G258,L1ID,2)</f>
        <v>10</v>
      </c>
      <c r="G258" s="30">
        <f t="shared" ref="G258:G289" si="88">VLOOKUP($A258,DbData,3)</f>
        <v>24</v>
      </c>
      <c r="H258" s="30">
        <f t="shared" ref="H258:H289" si="89">QUOTIENT(VLOOKUP($A258,DbData,4),12)</f>
        <v>1</v>
      </c>
      <c r="I258" s="30">
        <f t="shared" ref="I258:I289" si="90">MOD(VLOOKUP($A258,DbData,4),12)</f>
        <v>0</v>
      </c>
      <c r="J258" s="30">
        <f>VLOOKUP(9*$H258+$I258,FPGAMap!$A$2:$F$37,5)</f>
        <v>1</v>
      </c>
      <c r="K258" s="30">
        <f>VLOOKUP(9*$H258+$I258,FPGAMap!$A$2:$F$37,6)</f>
        <v>8</v>
      </c>
      <c r="L258" s="30">
        <v>1</v>
      </c>
      <c r="M258" s="30">
        <f t="shared" ref="M258:M269" si="91">QUOTIENT($E258,12)</f>
        <v>0</v>
      </c>
      <c r="N258" s="30">
        <f t="shared" ref="N258:N289" si="92">MOD($E258,12)</f>
        <v>0</v>
      </c>
    </row>
    <row r="259" spans="1:14">
      <c r="A259" s="40">
        <v>453</v>
      </c>
      <c r="B259" s="46">
        <v>2.1237400000000002</v>
      </c>
      <c r="C259" s="30">
        <f t="shared" si="84"/>
        <v>1</v>
      </c>
      <c r="D259" s="30">
        <f t="shared" si="85"/>
        <v>7</v>
      </c>
      <c r="E259" s="30">
        <f t="shared" si="86"/>
        <v>1</v>
      </c>
      <c r="F259" s="30">
        <f t="shared" si="87"/>
        <v>10</v>
      </c>
      <c r="G259" s="30">
        <f t="shared" si="88"/>
        <v>24</v>
      </c>
      <c r="H259" s="30">
        <f t="shared" si="89"/>
        <v>1</v>
      </c>
      <c r="I259" s="30">
        <f t="shared" si="90"/>
        <v>3</v>
      </c>
      <c r="J259" s="30">
        <f>VLOOKUP(9*$H259+$I259,FPGAMap!$A$2:$F$37,5)</f>
        <v>1</v>
      </c>
      <c r="K259" s="30">
        <f>VLOOKUP(9*$H259+$I259,FPGAMap!$A$2:$F$37,6)</f>
        <v>9</v>
      </c>
      <c r="L259" s="30">
        <v>1</v>
      </c>
      <c r="M259" s="30">
        <f t="shared" si="91"/>
        <v>0</v>
      </c>
      <c r="N259" s="30">
        <f t="shared" si="92"/>
        <v>1</v>
      </c>
    </row>
    <row r="260" spans="1:14">
      <c r="A260" s="40">
        <v>454</v>
      </c>
      <c r="B260" s="46">
        <v>2.0984799999999999</v>
      </c>
      <c r="C260" s="30">
        <f t="shared" si="84"/>
        <v>1</v>
      </c>
      <c r="D260" s="30">
        <f t="shared" si="85"/>
        <v>7</v>
      </c>
      <c r="E260" s="30">
        <f t="shared" si="86"/>
        <v>2</v>
      </c>
      <c r="F260" s="30">
        <f t="shared" si="87"/>
        <v>4</v>
      </c>
      <c r="G260" s="30">
        <f t="shared" si="88"/>
        <v>11</v>
      </c>
      <c r="H260" s="30">
        <f t="shared" si="89"/>
        <v>2</v>
      </c>
      <c r="I260" s="30">
        <f t="shared" si="90"/>
        <v>4</v>
      </c>
      <c r="J260" s="30">
        <f>VLOOKUP(9*$H260+$I260,FPGAMap!$A$2:$F$37,5)</f>
        <v>2</v>
      </c>
      <c r="K260" s="30">
        <f>VLOOKUP(9*$H260+$I260,FPGAMap!$A$2:$F$37,6)</f>
        <v>10</v>
      </c>
      <c r="L260" s="30">
        <v>1</v>
      </c>
      <c r="M260" s="30">
        <f t="shared" si="91"/>
        <v>0</v>
      </c>
      <c r="N260" s="30">
        <f t="shared" si="92"/>
        <v>2</v>
      </c>
    </row>
    <row r="261" spans="1:14">
      <c r="A261" s="40">
        <v>455</v>
      </c>
      <c r="B261" s="46">
        <v>3.1856100000000001</v>
      </c>
      <c r="C261" s="30">
        <f t="shared" si="84"/>
        <v>1</v>
      </c>
      <c r="D261" s="30">
        <f t="shared" si="85"/>
        <v>7</v>
      </c>
      <c r="E261" s="30">
        <f t="shared" si="86"/>
        <v>3</v>
      </c>
      <c r="F261" s="30">
        <f t="shared" si="87"/>
        <v>4</v>
      </c>
      <c r="G261" s="30">
        <f t="shared" si="88"/>
        <v>11</v>
      </c>
      <c r="H261" s="30">
        <f t="shared" si="89"/>
        <v>2</v>
      </c>
      <c r="I261" s="30">
        <f t="shared" si="90"/>
        <v>3</v>
      </c>
      <c r="J261" s="30">
        <f>VLOOKUP(9*$H261+$I261,FPGAMap!$A$2:$F$37,5)</f>
        <v>2</v>
      </c>
      <c r="K261" s="30">
        <f>VLOOKUP(9*$H261+$I261,FPGAMap!$A$2:$F$37,6)</f>
        <v>11</v>
      </c>
      <c r="L261" s="30">
        <v>1</v>
      </c>
      <c r="M261" s="30">
        <f t="shared" si="91"/>
        <v>0</v>
      </c>
      <c r="N261" s="30">
        <f t="shared" si="92"/>
        <v>3</v>
      </c>
    </row>
    <row r="262" spans="1:14">
      <c r="A262" s="40">
        <v>456</v>
      </c>
      <c r="B262" s="46">
        <v>2.4785400000000002</v>
      </c>
      <c r="C262" s="30">
        <f t="shared" si="84"/>
        <v>1</v>
      </c>
      <c r="D262" s="30">
        <f t="shared" si="85"/>
        <v>7</v>
      </c>
      <c r="E262" s="30">
        <f t="shared" si="86"/>
        <v>4</v>
      </c>
      <c r="F262" s="30">
        <f t="shared" si="87"/>
        <v>4</v>
      </c>
      <c r="G262" s="30">
        <f t="shared" si="88"/>
        <v>11</v>
      </c>
      <c r="H262" s="30">
        <f t="shared" si="89"/>
        <v>2</v>
      </c>
      <c r="I262" s="30">
        <f t="shared" si="90"/>
        <v>6</v>
      </c>
      <c r="J262" s="30">
        <f>VLOOKUP(9*$H262+$I262,FPGAMap!$A$2:$F$37,5)</f>
        <v>1</v>
      </c>
      <c r="K262" s="30">
        <f>VLOOKUP(9*$H262+$I262,FPGAMap!$A$2:$F$37,6)</f>
        <v>0</v>
      </c>
      <c r="L262" s="30">
        <v>1</v>
      </c>
      <c r="M262" s="30">
        <f t="shared" si="91"/>
        <v>0</v>
      </c>
      <c r="N262" s="30">
        <f t="shared" si="92"/>
        <v>4</v>
      </c>
    </row>
    <row r="263" spans="1:14">
      <c r="A263" s="40">
        <v>457</v>
      </c>
      <c r="B263" s="46">
        <v>1.9419200000000001</v>
      </c>
      <c r="C263" s="30">
        <f t="shared" si="84"/>
        <v>1</v>
      </c>
      <c r="D263" s="30">
        <f t="shared" si="85"/>
        <v>7</v>
      </c>
      <c r="E263" s="30">
        <f t="shared" si="86"/>
        <v>5</v>
      </c>
      <c r="F263" s="30">
        <f t="shared" si="87"/>
        <v>4</v>
      </c>
      <c r="G263" s="30">
        <f t="shared" si="88"/>
        <v>11</v>
      </c>
      <c r="H263" s="30">
        <f t="shared" si="89"/>
        <v>2</v>
      </c>
      <c r="I263" s="30">
        <f t="shared" si="90"/>
        <v>7</v>
      </c>
      <c r="J263" s="30">
        <f>VLOOKUP(9*$H263+$I263,FPGAMap!$A$2:$F$37,5)</f>
        <v>1</v>
      </c>
      <c r="K263" s="30">
        <f>VLOOKUP(9*$H263+$I263,FPGAMap!$A$2:$F$37,6)</f>
        <v>1</v>
      </c>
      <c r="L263" s="30">
        <v>10</v>
      </c>
      <c r="M263" s="30">
        <f t="shared" si="91"/>
        <v>0</v>
      </c>
      <c r="N263" s="30">
        <f t="shared" si="92"/>
        <v>5</v>
      </c>
    </row>
    <row r="264" spans="1:14">
      <c r="A264" s="40">
        <v>458</v>
      </c>
      <c r="B264" s="46">
        <v>5.2714600000000003</v>
      </c>
      <c r="C264" s="30">
        <f t="shared" si="84"/>
        <v>1</v>
      </c>
      <c r="D264" s="30">
        <f t="shared" si="85"/>
        <v>7</v>
      </c>
      <c r="E264" s="30">
        <f t="shared" si="86"/>
        <v>6</v>
      </c>
      <c r="F264" s="30">
        <f t="shared" si="87"/>
        <v>4</v>
      </c>
      <c r="G264" s="30">
        <f t="shared" si="88"/>
        <v>11</v>
      </c>
      <c r="H264" s="30">
        <f t="shared" si="89"/>
        <v>2</v>
      </c>
      <c r="I264" s="30">
        <f t="shared" si="90"/>
        <v>8</v>
      </c>
      <c r="J264" s="30">
        <f>VLOOKUP(9*$H264+$I264,FPGAMap!$A$2:$F$37,5)</f>
        <v>1</v>
      </c>
      <c r="K264" s="30">
        <f>VLOOKUP(9*$H264+$I264,FPGAMap!$A$2:$F$37,6)</f>
        <v>2</v>
      </c>
      <c r="L264" s="30">
        <v>10</v>
      </c>
      <c r="M264" s="30">
        <f t="shared" si="91"/>
        <v>0</v>
      </c>
      <c r="N264" s="30">
        <f t="shared" si="92"/>
        <v>6</v>
      </c>
    </row>
    <row r="265" spans="1:14">
      <c r="A265" s="40">
        <v>459</v>
      </c>
      <c r="B265" s="46">
        <v>6.6830800000000004</v>
      </c>
      <c r="C265" s="30">
        <f t="shared" si="84"/>
        <v>1</v>
      </c>
      <c r="D265" s="30">
        <f t="shared" si="85"/>
        <v>7</v>
      </c>
      <c r="E265" s="30">
        <f t="shared" si="86"/>
        <v>7</v>
      </c>
      <c r="F265" s="30">
        <f t="shared" si="87"/>
        <v>4</v>
      </c>
      <c r="G265" s="30">
        <f t="shared" si="88"/>
        <v>11</v>
      </c>
      <c r="H265" s="30">
        <f t="shared" si="89"/>
        <v>1</v>
      </c>
      <c r="I265" s="30">
        <f t="shared" si="90"/>
        <v>6</v>
      </c>
      <c r="J265" s="30">
        <f>VLOOKUP(9*$H265+$I265,FPGAMap!$A$2:$F$37,5)</f>
        <v>0</v>
      </c>
      <c r="K265" s="30">
        <f>VLOOKUP(9*$H265+$I265,FPGAMap!$A$2:$F$37,6)</f>
        <v>3</v>
      </c>
      <c r="L265" s="30">
        <v>10</v>
      </c>
      <c r="M265" s="30">
        <f t="shared" si="91"/>
        <v>0</v>
      </c>
      <c r="N265" s="30">
        <f t="shared" si="92"/>
        <v>7</v>
      </c>
    </row>
    <row r="266" spans="1:14">
      <c r="A266" s="40">
        <v>460</v>
      </c>
      <c r="B266" s="46">
        <v>6.7689399999999997</v>
      </c>
      <c r="C266" s="30">
        <f t="shared" si="84"/>
        <v>1</v>
      </c>
      <c r="D266" s="30">
        <f t="shared" si="85"/>
        <v>7</v>
      </c>
      <c r="E266" s="30">
        <f t="shared" si="86"/>
        <v>8</v>
      </c>
      <c r="F266" s="30">
        <f t="shared" si="87"/>
        <v>4</v>
      </c>
      <c r="G266" s="30">
        <f t="shared" si="88"/>
        <v>11</v>
      </c>
      <c r="H266" s="30">
        <f t="shared" si="89"/>
        <v>1</v>
      </c>
      <c r="I266" s="30">
        <f t="shared" si="90"/>
        <v>7</v>
      </c>
      <c r="J266" s="30">
        <f>VLOOKUP(9*$H266+$I266,FPGAMap!$A$2:$F$37,5)</f>
        <v>0</v>
      </c>
      <c r="K266" s="30">
        <f>VLOOKUP(9*$H266+$I266,FPGAMap!$A$2:$F$37,6)</f>
        <v>4</v>
      </c>
      <c r="L266" s="30">
        <v>10</v>
      </c>
      <c r="M266" s="30">
        <f t="shared" si="91"/>
        <v>0</v>
      </c>
      <c r="N266" s="30">
        <f t="shared" si="92"/>
        <v>8</v>
      </c>
    </row>
    <row r="267" spans="1:14">
      <c r="A267" s="40">
        <v>461</v>
      </c>
      <c r="B267" s="46">
        <v>5.3156600000000003</v>
      </c>
      <c r="C267" s="30">
        <f t="shared" si="84"/>
        <v>1</v>
      </c>
      <c r="D267" s="30">
        <f t="shared" si="85"/>
        <v>7</v>
      </c>
      <c r="E267" s="30">
        <f t="shared" si="86"/>
        <v>9</v>
      </c>
      <c r="F267" s="30">
        <f t="shared" si="87"/>
        <v>4</v>
      </c>
      <c r="G267" s="30">
        <f t="shared" si="88"/>
        <v>11</v>
      </c>
      <c r="H267" s="30">
        <f t="shared" si="89"/>
        <v>1</v>
      </c>
      <c r="I267" s="30">
        <f t="shared" si="90"/>
        <v>8</v>
      </c>
      <c r="J267" s="30">
        <f>VLOOKUP(9*$H267+$I267,FPGAMap!$A$2:$F$37,5)</f>
        <v>0</v>
      </c>
      <c r="K267" s="30">
        <f>VLOOKUP(9*$H267+$I267,FPGAMap!$A$2:$F$37,6)</f>
        <v>5</v>
      </c>
      <c r="L267" s="30">
        <v>10</v>
      </c>
      <c r="M267" s="30">
        <f t="shared" si="91"/>
        <v>0</v>
      </c>
      <c r="N267" s="30">
        <f t="shared" si="92"/>
        <v>9</v>
      </c>
    </row>
    <row r="268" spans="1:14">
      <c r="A268" s="40">
        <v>462</v>
      </c>
      <c r="B268" s="46">
        <v>4.6426800000000004</v>
      </c>
      <c r="C268" s="30">
        <f t="shared" si="84"/>
        <v>1</v>
      </c>
      <c r="D268" s="30">
        <f t="shared" si="85"/>
        <v>7</v>
      </c>
      <c r="E268" s="30">
        <f t="shared" si="86"/>
        <v>10</v>
      </c>
      <c r="F268" s="30">
        <f t="shared" si="87"/>
        <v>4</v>
      </c>
      <c r="G268" s="30">
        <f t="shared" si="88"/>
        <v>11</v>
      </c>
      <c r="H268" s="30">
        <f t="shared" si="89"/>
        <v>1</v>
      </c>
      <c r="I268" s="30">
        <f t="shared" si="90"/>
        <v>2</v>
      </c>
      <c r="J268" s="30">
        <f>VLOOKUP(9*$H268+$I268,FPGAMap!$A$2:$F$37,5)</f>
        <v>1</v>
      </c>
      <c r="K268" s="30">
        <f>VLOOKUP(9*$H268+$I268,FPGAMap!$A$2:$F$37,6)</f>
        <v>6</v>
      </c>
      <c r="L268" s="30">
        <v>10</v>
      </c>
      <c r="M268" s="30">
        <f t="shared" si="91"/>
        <v>0</v>
      </c>
      <c r="N268" s="30">
        <f t="shared" si="92"/>
        <v>10</v>
      </c>
    </row>
    <row r="269" spans="1:14">
      <c r="A269" s="40">
        <v>463</v>
      </c>
      <c r="B269" s="46">
        <v>4.0315700000000003</v>
      </c>
      <c r="C269" s="30">
        <f t="shared" si="84"/>
        <v>1</v>
      </c>
      <c r="D269" s="30">
        <f t="shared" si="85"/>
        <v>7</v>
      </c>
      <c r="E269" s="30">
        <f t="shared" si="86"/>
        <v>11</v>
      </c>
      <c r="F269" s="30">
        <f t="shared" si="87"/>
        <v>4</v>
      </c>
      <c r="G269" s="30">
        <f t="shared" si="88"/>
        <v>11</v>
      </c>
      <c r="H269" s="30">
        <f t="shared" si="89"/>
        <v>1</v>
      </c>
      <c r="I269" s="30">
        <f t="shared" si="90"/>
        <v>1</v>
      </c>
      <c r="J269" s="30">
        <f>VLOOKUP(9*$H269+$I269,FPGAMap!$A$2:$F$37,5)</f>
        <v>1</v>
      </c>
      <c r="K269" s="30">
        <f>VLOOKUP(9*$H269+$I269,FPGAMap!$A$2:$F$37,6)</f>
        <v>7</v>
      </c>
      <c r="L269" s="30">
        <v>10</v>
      </c>
      <c r="M269" s="30">
        <f t="shared" si="91"/>
        <v>0</v>
      </c>
      <c r="N269" s="30">
        <f t="shared" si="92"/>
        <v>11</v>
      </c>
    </row>
    <row r="270" spans="1:14">
      <c r="A270" s="40">
        <v>464</v>
      </c>
      <c r="B270" s="46">
        <v>2.85101</v>
      </c>
      <c r="C270" s="30">
        <f>QUOTIENT($A270-196,144)</f>
        <v>1</v>
      </c>
      <c r="D270" s="30">
        <f>MOD(QUOTIENT($A270-196,16),9)</f>
        <v>7</v>
      </c>
      <c r="E270" s="30">
        <f>MOD($A270-196,16)</f>
        <v>12</v>
      </c>
      <c r="F270" s="30">
        <f t="shared" si="87"/>
        <v>4</v>
      </c>
      <c r="G270" s="30">
        <f t="shared" si="88"/>
        <v>11</v>
      </c>
      <c r="H270" s="30">
        <f t="shared" si="89"/>
        <v>1</v>
      </c>
      <c r="I270" s="30">
        <f t="shared" si="90"/>
        <v>0</v>
      </c>
      <c r="J270" s="30">
        <f>VLOOKUP(9*$H270+$I270,FPGAMap!$A$2:$F$37,5)</f>
        <v>1</v>
      </c>
      <c r="K270" s="30">
        <f>VLOOKUP(9*$H270+$I270,FPGAMap!$A$2:$F$37,6)</f>
        <v>8</v>
      </c>
      <c r="L270" s="30">
        <v>1</v>
      </c>
      <c r="M270" s="30">
        <f>QUOTIENT($E270,12)</f>
        <v>1</v>
      </c>
      <c r="N270" s="30">
        <f t="shared" si="92"/>
        <v>0</v>
      </c>
    </row>
    <row r="271" spans="1:14">
      <c r="A271" s="40">
        <v>465</v>
      </c>
      <c r="B271" s="46">
        <v>2.8194400000000002</v>
      </c>
      <c r="C271" s="30">
        <f>QUOTIENT($A271-196,144)</f>
        <v>1</v>
      </c>
      <c r="D271" s="30">
        <f>MOD(QUOTIENT($A271-196,16),9)</f>
        <v>7</v>
      </c>
      <c r="E271" s="30">
        <f>MOD($A271-196,16)</f>
        <v>13</v>
      </c>
      <c r="F271" s="30">
        <f t="shared" si="87"/>
        <v>4</v>
      </c>
      <c r="G271" s="30">
        <f t="shared" si="88"/>
        <v>11</v>
      </c>
      <c r="H271" s="30">
        <f t="shared" si="89"/>
        <v>0</v>
      </c>
      <c r="I271" s="30">
        <f t="shared" si="90"/>
        <v>0</v>
      </c>
      <c r="J271" s="30">
        <f>VLOOKUP(9*$H271+$I271,FPGAMap!$A$2:$F$37,5)</f>
        <v>0</v>
      </c>
      <c r="K271" s="30">
        <f>VLOOKUP(9*$H271+$I271,FPGAMap!$A$2:$F$37,6)</f>
        <v>9</v>
      </c>
      <c r="L271" s="30">
        <v>1</v>
      </c>
      <c r="M271" s="30">
        <f>QUOTIENT($E271,12)</f>
        <v>1</v>
      </c>
      <c r="N271" s="30">
        <f t="shared" si="92"/>
        <v>1</v>
      </c>
    </row>
    <row r="272" spans="1:14">
      <c r="A272" s="40">
        <v>466</v>
      </c>
      <c r="B272" s="46">
        <v>2.73359</v>
      </c>
      <c r="C272" s="30">
        <f>QUOTIENT($A272-196,144)</f>
        <v>1</v>
      </c>
      <c r="D272" s="30">
        <f>MOD(QUOTIENT($A272-196,16),9)</f>
        <v>7</v>
      </c>
      <c r="E272" s="30">
        <f>MOD($A272-196,16)</f>
        <v>14</v>
      </c>
      <c r="F272" s="30">
        <f t="shared" si="87"/>
        <v>4</v>
      </c>
      <c r="G272" s="30">
        <f t="shared" si="88"/>
        <v>11</v>
      </c>
      <c r="H272" s="30">
        <f t="shared" si="89"/>
        <v>0</v>
      </c>
      <c r="I272" s="30">
        <f t="shared" si="90"/>
        <v>1</v>
      </c>
      <c r="J272" s="30">
        <f>VLOOKUP(9*$H272+$I272,FPGAMap!$A$2:$F$37,5)</f>
        <v>0</v>
      </c>
      <c r="K272" s="30">
        <f>VLOOKUP(9*$H272+$I272,FPGAMap!$A$2:$F$37,6)</f>
        <v>10</v>
      </c>
      <c r="L272" s="30">
        <v>1</v>
      </c>
      <c r="M272" s="30">
        <f>QUOTIENT($E272,12)</f>
        <v>1</v>
      </c>
      <c r="N272" s="30">
        <f t="shared" si="92"/>
        <v>2</v>
      </c>
    </row>
    <row r="273" spans="1:14">
      <c r="A273" s="40">
        <v>467</v>
      </c>
      <c r="B273" s="46">
        <v>0</v>
      </c>
      <c r="C273" s="30">
        <f>QUOTIENT($A273-196,144)</f>
        <v>1</v>
      </c>
      <c r="D273" s="30">
        <f>MOD(QUOTIENT($A273-196,16),9)</f>
        <v>7</v>
      </c>
      <c r="E273" s="30">
        <f>MOD($A273-196,16)</f>
        <v>15</v>
      </c>
      <c r="F273" s="30">
        <f t="shared" si="87"/>
        <v>4</v>
      </c>
      <c r="G273" s="30">
        <f t="shared" si="88"/>
        <v>11</v>
      </c>
      <c r="H273" s="30">
        <f t="shared" si="89"/>
        <v>0</v>
      </c>
      <c r="I273" s="30">
        <f t="shared" si="90"/>
        <v>2</v>
      </c>
      <c r="J273" s="30">
        <f>VLOOKUP(9*$H273+$I273,FPGAMap!$A$2:$F$37,5)</f>
        <v>0</v>
      </c>
      <c r="K273" s="30">
        <f>VLOOKUP(9*$H273+$I273,FPGAMap!$A$2:$F$37,6)</f>
        <v>11</v>
      </c>
      <c r="L273" s="30">
        <v>1</v>
      </c>
      <c r="M273" s="30">
        <f>QUOTIENT($E273,12)</f>
        <v>1</v>
      </c>
      <c r="N273" s="30">
        <f t="shared" si="92"/>
        <v>3</v>
      </c>
    </row>
    <row r="274" spans="1:14">
      <c r="A274" s="40">
        <v>468</v>
      </c>
      <c r="B274" s="46">
        <v>2.0012599999999998</v>
      </c>
      <c r="C274" s="30">
        <f t="shared" ref="C274:C285" si="93">QUOTIENT($A274-196,144)</f>
        <v>1</v>
      </c>
      <c r="D274" s="30">
        <f t="shared" ref="D274:D285" si="94">MOD(QUOTIENT($A274-196,16),9)</f>
        <v>8</v>
      </c>
      <c r="E274" s="30">
        <f t="shared" ref="E274:E285" si="95">MOD($A274-196,16)</f>
        <v>0</v>
      </c>
      <c r="F274" s="30">
        <f t="shared" si="87"/>
        <v>5</v>
      </c>
      <c r="G274" s="30">
        <f t="shared" si="88"/>
        <v>12</v>
      </c>
      <c r="H274" s="30">
        <f t="shared" si="89"/>
        <v>3</v>
      </c>
      <c r="I274" s="30">
        <f t="shared" si="90"/>
        <v>8</v>
      </c>
      <c r="J274" s="30">
        <f>VLOOKUP(9*$H274+$I274,FPGAMap!$A$2:$F$37,5)</f>
        <v>2</v>
      </c>
      <c r="K274" s="30">
        <f>VLOOKUP(9*$H274+$I274,FPGAMap!$A$2:$F$37,6)</f>
        <v>8</v>
      </c>
      <c r="L274" s="30">
        <v>1</v>
      </c>
      <c r="M274" s="30">
        <f t="shared" ref="M274:M285" si="96">QUOTIENT($E274,12)</f>
        <v>0</v>
      </c>
      <c r="N274" s="30">
        <f t="shared" si="92"/>
        <v>0</v>
      </c>
    </row>
    <row r="275" spans="1:14">
      <c r="A275" s="40">
        <v>469</v>
      </c>
      <c r="B275" s="46">
        <v>2.2146499999999998</v>
      </c>
      <c r="C275" s="30">
        <f t="shared" si="93"/>
        <v>1</v>
      </c>
      <c r="D275" s="30">
        <f t="shared" si="94"/>
        <v>8</v>
      </c>
      <c r="E275" s="30">
        <f t="shared" si="95"/>
        <v>1</v>
      </c>
      <c r="F275" s="30">
        <f t="shared" si="87"/>
        <v>5</v>
      </c>
      <c r="G275" s="30">
        <f t="shared" si="88"/>
        <v>12</v>
      </c>
      <c r="H275" s="30">
        <f t="shared" si="89"/>
        <v>3</v>
      </c>
      <c r="I275" s="30">
        <f t="shared" si="90"/>
        <v>6</v>
      </c>
      <c r="J275" s="30">
        <f>VLOOKUP(9*$H275+$I275,FPGAMap!$A$2:$F$37,5)</f>
        <v>2</v>
      </c>
      <c r="K275" s="30">
        <f>VLOOKUP(9*$H275+$I275,FPGAMap!$A$2:$F$37,6)</f>
        <v>6</v>
      </c>
      <c r="L275" s="30">
        <v>1</v>
      </c>
      <c r="M275" s="30">
        <f t="shared" si="96"/>
        <v>0</v>
      </c>
      <c r="N275" s="30">
        <f t="shared" si="92"/>
        <v>1</v>
      </c>
    </row>
    <row r="276" spans="1:14">
      <c r="A276" s="40">
        <v>470</v>
      </c>
      <c r="B276" s="46">
        <v>2.9204500000000002</v>
      </c>
      <c r="C276" s="30">
        <f t="shared" si="93"/>
        <v>1</v>
      </c>
      <c r="D276" s="30">
        <f t="shared" si="94"/>
        <v>8</v>
      </c>
      <c r="E276" s="30">
        <f t="shared" si="95"/>
        <v>2</v>
      </c>
      <c r="F276" s="30">
        <f t="shared" si="87"/>
        <v>3</v>
      </c>
      <c r="G276" s="30">
        <f t="shared" si="88"/>
        <v>6</v>
      </c>
      <c r="H276" s="30">
        <f t="shared" si="89"/>
        <v>0</v>
      </c>
      <c r="I276" s="30">
        <f t="shared" si="90"/>
        <v>1</v>
      </c>
      <c r="J276" s="30">
        <f>VLOOKUP(9*$H276+$I276,FPGAMap!$A$2:$F$37,5)</f>
        <v>0</v>
      </c>
      <c r="K276" s="30">
        <f>VLOOKUP(9*$H276+$I276,FPGAMap!$A$2:$F$37,6)</f>
        <v>10</v>
      </c>
      <c r="L276" s="30">
        <v>1</v>
      </c>
      <c r="M276" s="30">
        <f t="shared" si="96"/>
        <v>0</v>
      </c>
      <c r="N276" s="30">
        <f t="shared" si="92"/>
        <v>2</v>
      </c>
    </row>
    <row r="277" spans="1:14">
      <c r="A277" s="40">
        <v>471</v>
      </c>
      <c r="B277" s="46">
        <v>3.2815699999999999</v>
      </c>
      <c r="C277" s="30">
        <f t="shared" si="93"/>
        <v>1</v>
      </c>
      <c r="D277" s="30">
        <f t="shared" si="94"/>
        <v>8</v>
      </c>
      <c r="E277" s="30">
        <f t="shared" si="95"/>
        <v>3</v>
      </c>
      <c r="F277" s="30">
        <f t="shared" si="87"/>
        <v>3</v>
      </c>
      <c r="G277" s="30">
        <f t="shared" si="88"/>
        <v>6</v>
      </c>
      <c r="H277" s="30">
        <f t="shared" si="89"/>
        <v>0</v>
      </c>
      <c r="I277" s="30">
        <f t="shared" si="90"/>
        <v>2</v>
      </c>
      <c r="J277" s="30">
        <f>VLOOKUP(9*$H277+$I277,FPGAMap!$A$2:$F$37,5)</f>
        <v>0</v>
      </c>
      <c r="K277" s="30">
        <f>VLOOKUP(9*$H277+$I277,FPGAMap!$A$2:$F$37,6)</f>
        <v>11</v>
      </c>
      <c r="L277" s="30">
        <v>1</v>
      </c>
      <c r="M277" s="30">
        <f t="shared" si="96"/>
        <v>0</v>
      </c>
      <c r="N277" s="30">
        <f t="shared" si="92"/>
        <v>3</v>
      </c>
    </row>
    <row r="278" spans="1:14">
      <c r="A278" s="40">
        <v>472</v>
      </c>
      <c r="B278" s="46">
        <v>2.2765200000000001</v>
      </c>
      <c r="C278" s="30">
        <f t="shared" si="93"/>
        <v>1</v>
      </c>
      <c r="D278" s="30">
        <f t="shared" si="94"/>
        <v>8</v>
      </c>
      <c r="E278" s="30">
        <f t="shared" si="95"/>
        <v>4</v>
      </c>
      <c r="F278" s="30">
        <f t="shared" si="87"/>
        <v>4</v>
      </c>
      <c r="G278" s="30">
        <f t="shared" si="88"/>
        <v>11</v>
      </c>
      <c r="H278" s="30">
        <f t="shared" si="89"/>
        <v>0</v>
      </c>
      <c r="I278" s="30">
        <f t="shared" si="90"/>
        <v>3</v>
      </c>
      <c r="J278" s="30">
        <f>VLOOKUP(9*$H278+$I278,FPGAMap!$A$2:$F$37,5)</f>
        <v>0</v>
      </c>
      <c r="K278" s="30">
        <f>VLOOKUP(9*$H278+$I278,FPGAMap!$A$2:$F$37,6)</f>
        <v>0</v>
      </c>
      <c r="L278" s="30">
        <v>1</v>
      </c>
      <c r="M278" s="30">
        <f t="shared" si="96"/>
        <v>0</v>
      </c>
      <c r="N278" s="30">
        <f t="shared" si="92"/>
        <v>4</v>
      </c>
    </row>
    <row r="279" spans="1:14">
      <c r="A279" s="40">
        <v>473</v>
      </c>
      <c r="B279" s="46">
        <v>3.9040400000000002</v>
      </c>
      <c r="C279" s="30">
        <f t="shared" si="93"/>
        <v>1</v>
      </c>
      <c r="D279" s="30">
        <f t="shared" si="94"/>
        <v>8</v>
      </c>
      <c r="E279" s="30">
        <f t="shared" si="95"/>
        <v>5</v>
      </c>
      <c r="F279" s="30">
        <f t="shared" si="87"/>
        <v>4</v>
      </c>
      <c r="G279" s="30">
        <f t="shared" si="88"/>
        <v>11</v>
      </c>
      <c r="H279" s="30">
        <f t="shared" si="89"/>
        <v>0</v>
      </c>
      <c r="I279" s="30">
        <f t="shared" si="90"/>
        <v>4</v>
      </c>
      <c r="J279" s="30">
        <f>VLOOKUP(9*$H279+$I279,FPGAMap!$A$2:$F$37,5)</f>
        <v>0</v>
      </c>
      <c r="K279" s="30">
        <f>VLOOKUP(9*$H279+$I279,FPGAMap!$A$2:$F$37,6)</f>
        <v>1</v>
      </c>
      <c r="L279" s="30">
        <v>10</v>
      </c>
      <c r="M279" s="30">
        <f t="shared" si="96"/>
        <v>0</v>
      </c>
      <c r="N279" s="30">
        <f t="shared" si="92"/>
        <v>5</v>
      </c>
    </row>
    <row r="280" spans="1:14">
      <c r="A280" s="40">
        <v>474</v>
      </c>
      <c r="B280" s="46">
        <v>4.7626299999999997</v>
      </c>
      <c r="C280" s="30">
        <f t="shared" si="93"/>
        <v>1</v>
      </c>
      <c r="D280" s="30">
        <f t="shared" si="94"/>
        <v>8</v>
      </c>
      <c r="E280" s="30">
        <f t="shared" si="95"/>
        <v>6</v>
      </c>
      <c r="F280" s="30">
        <f t="shared" si="87"/>
        <v>4</v>
      </c>
      <c r="G280" s="30">
        <f t="shared" si="88"/>
        <v>11</v>
      </c>
      <c r="H280" s="30">
        <f t="shared" si="89"/>
        <v>0</v>
      </c>
      <c r="I280" s="30">
        <f t="shared" si="90"/>
        <v>5</v>
      </c>
      <c r="J280" s="30">
        <f>VLOOKUP(9*$H280+$I280,FPGAMap!$A$2:$F$37,5)</f>
        <v>0</v>
      </c>
      <c r="K280" s="30">
        <f>VLOOKUP(9*$H280+$I280,FPGAMap!$A$2:$F$37,6)</f>
        <v>2</v>
      </c>
      <c r="L280" s="30">
        <v>10</v>
      </c>
      <c r="M280" s="30">
        <f t="shared" si="96"/>
        <v>0</v>
      </c>
      <c r="N280" s="30">
        <f t="shared" si="92"/>
        <v>6</v>
      </c>
    </row>
    <row r="281" spans="1:14">
      <c r="A281" s="40">
        <v>475</v>
      </c>
      <c r="B281" s="46">
        <v>4.9798</v>
      </c>
      <c r="C281" s="30">
        <f t="shared" si="93"/>
        <v>1</v>
      </c>
      <c r="D281" s="30">
        <f t="shared" si="94"/>
        <v>8</v>
      </c>
      <c r="E281" s="30">
        <f t="shared" si="95"/>
        <v>7</v>
      </c>
      <c r="F281" s="30">
        <f t="shared" si="87"/>
        <v>4</v>
      </c>
      <c r="G281" s="30">
        <f t="shared" si="88"/>
        <v>11</v>
      </c>
      <c r="H281" s="30">
        <f t="shared" si="89"/>
        <v>2</v>
      </c>
      <c r="I281" s="30">
        <f t="shared" si="90"/>
        <v>0</v>
      </c>
      <c r="J281" s="30">
        <f>VLOOKUP(9*$H281+$I281,FPGAMap!$A$2:$F$37,5)</f>
        <v>1</v>
      </c>
      <c r="K281" s="30">
        <f>VLOOKUP(9*$H281+$I281,FPGAMap!$A$2:$F$37,6)</f>
        <v>3</v>
      </c>
      <c r="L281" s="30">
        <v>10</v>
      </c>
      <c r="M281" s="30">
        <f t="shared" si="96"/>
        <v>0</v>
      </c>
      <c r="N281" s="30">
        <f t="shared" si="92"/>
        <v>7</v>
      </c>
    </row>
    <row r="282" spans="1:14">
      <c r="A282" s="40">
        <v>476</v>
      </c>
      <c r="B282" s="46">
        <v>4.4747500000000002</v>
      </c>
      <c r="C282" s="30">
        <f t="shared" si="93"/>
        <v>1</v>
      </c>
      <c r="D282" s="30">
        <f t="shared" si="94"/>
        <v>8</v>
      </c>
      <c r="E282" s="30">
        <f t="shared" si="95"/>
        <v>8</v>
      </c>
      <c r="F282" s="30">
        <f t="shared" si="87"/>
        <v>4</v>
      </c>
      <c r="G282" s="30">
        <f t="shared" si="88"/>
        <v>11</v>
      </c>
      <c r="H282" s="30">
        <f t="shared" si="89"/>
        <v>2</v>
      </c>
      <c r="I282" s="30">
        <f t="shared" si="90"/>
        <v>1</v>
      </c>
      <c r="J282" s="30">
        <f>VLOOKUP(9*$H282+$I282,FPGAMap!$A$2:$F$37,5)</f>
        <v>1</v>
      </c>
      <c r="K282" s="30">
        <f>VLOOKUP(9*$H282+$I282,FPGAMap!$A$2:$F$37,6)</f>
        <v>4</v>
      </c>
      <c r="L282" s="30">
        <v>10</v>
      </c>
      <c r="M282" s="30">
        <f t="shared" si="96"/>
        <v>0</v>
      </c>
      <c r="N282" s="30">
        <f t="shared" si="92"/>
        <v>8</v>
      </c>
    </row>
    <row r="283" spans="1:14">
      <c r="A283" s="40">
        <v>477</v>
      </c>
      <c r="B283" s="46">
        <v>2.9053</v>
      </c>
      <c r="C283" s="30">
        <f t="shared" si="93"/>
        <v>1</v>
      </c>
      <c r="D283" s="30">
        <f t="shared" si="94"/>
        <v>8</v>
      </c>
      <c r="E283" s="30">
        <f t="shared" si="95"/>
        <v>9</v>
      </c>
      <c r="F283" s="30">
        <f t="shared" si="87"/>
        <v>4</v>
      </c>
      <c r="G283" s="30">
        <f t="shared" si="88"/>
        <v>11</v>
      </c>
      <c r="H283" s="30">
        <f t="shared" si="89"/>
        <v>2</v>
      </c>
      <c r="I283" s="30">
        <f t="shared" si="90"/>
        <v>2</v>
      </c>
      <c r="J283" s="30">
        <f>VLOOKUP(9*$H283+$I283,FPGAMap!$A$2:$F$37,5)</f>
        <v>1</v>
      </c>
      <c r="K283" s="30">
        <f>VLOOKUP(9*$H283+$I283,FPGAMap!$A$2:$F$37,6)</f>
        <v>5</v>
      </c>
      <c r="L283" s="30">
        <v>10</v>
      </c>
      <c r="M283" s="30">
        <f t="shared" si="96"/>
        <v>0</v>
      </c>
      <c r="N283" s="30">
        <f t="shared" si="92"/>
        <v>9</v>
      </c>
    </row>
    <row r="284" spans="1:14">
      <c r="A284" s="40">
        <v>478</v>
      </c>
      <c r="B284" s="46">
        <v>2.9873699999999999</v>
      </c>
      <c r="C284" s="30">
        <f t="shared" si="93"/>
        <v>1</v>
      </c>
      <c r="D284" s="30">
        <f t="shared" si="94"/>
        <v>8</v>
      </c>
      <c r="E284" s="30">
        <f t="shared" si="95"/>
        <v>10</v>
      </c>
      <c r="F284" s="30">
        <f t="shared" si="87"/>
        <v>4</v>
      </c>
      <c r="G284" s="30">
        <f t="shared" si="88"/>
        <v>11</v>
      </c>
      <c r="H284" s="30">
        <f t="shared" si="89"/>
        <v>0</v>
      </c>
      <c r="I284" s="30">
        <f t="shared" si="90"/>
        <v>8</v>
      </c>
      <c r="J284" s="30">
        <f>VLOOKUP(9*$H284+$I284,FPGAMap!$A$2:$F$37,5)</f>
        <v>0</v>
      </c>
      <c r="K284" s="30">
        <f>VLOOKUP(9*$H284+$I284,FPGAMap!$A$2:$F$37,6)</f>
        <v>6</v>
      </c>
      <c r="L284" s="30">
        <v>10</v>
      </c>
      <c r="M284" s="30">
        <f t="shared" si="96"/>
        <v>0</v>
      </c>
      <c r="N284" s="30">
        <f t="shared" si="92"/>
        <v>10</v>
      </c>
    </row>
    <row r="285" spans="1:14">
      <c r="A285" s="40">
        <v>479</v>
      </c>
      <c r="B285" s="46">
        <v>2.39141</v>
      </c>
      <c r="C285" s="30">
        <f t="shared" si="93"/>
        <v>1</v>
      </c>
      <c r="D285" s="30">
        <f t="shared" si="94"/>
        <v>8</v>
      </c>
      <c r="E285" s="30">
        <f t="shared" si="95"/>
        <v>11</v>
      </c>
      <c r="F285" s="30">
        <f t="shared" si="87"/>
        <v>4</v>
      </c>
      <c r="G285" s="30">
        <f t="shared" si="88"/>
        <v>11</v>
      </c>
      <c r="H285" s="30">
        <f t="shared" si="89"/>
        <v>0</v>
      </c>
      <c r="I285" s="30">
        <f t="shared" si="90"/>
        <v>7</v>
      </c>
      <c r="J285" s="30">
        <f>VLOOKUP(9*$H285+$I285,FPGAMap!$A$2:$F$37,5)</f>
        <v>0</v>
      </c>
      <c r="K285" s="30">
        <f>VLOOKUP(9*$H285+$I285,FPGAMap!$A$2:$F$37,6)</f>
        <v>7</v>
      </c>
      <c r="L285" s="30">
        <v>1</v>
      </c>
      <c r="M285" s="30">
        <f t="shared" si="96"/>
        <v>0</v>
      </c>
      <c r="N285" s="30">
        <f t="shared" si="92"/>
        <v>11</v>
      </c>
    </row>
    <row r="286" spans="1:14">
      <c r="A286" s="40">
        <v>480</v>
      </c>
      <c r="B286" s="46">
        <v>3.2613599999999998</v>
      </c>
      <c r="C286" s="30">
        <f>QUOTIENT($A286-196,144)</f>
        <v>1</v>
      </c>
      <c r="D286" s="30">
        <f>MOD(QUOTIENT($A286-196,16),9)</f>
        <v>8</v>
      </c>
      <c r="E286" s="30">
        <f>MOD($A286-196,16)</f>
        <v>12</v>
      </c>
      <c r="F286" s="30">
        <f t="shared" si="87"/>
        <v>4</v>
      </c>
      <c r="G286" s="30">
        <f t="shared" si="88"/>
        <v>11</v>
      </c>
      <c r="H286" s="30">
        <f t="shared" si="89"/>
        <v>0</v>
      </c>
      <c r="I286" s="30">
        <f t="shared" si="90"/>
        <v>6</v>
      </c>
      <c r="J286" s="30">
        <f>VLOOKUP(9*$H286+$I286,FPGAMap!$A$2:$F$37,5)</f>
        <v>0</v>
      </c>
      <c r="K286" s="30">
        <f>VLOOKUP(9*$H286+$I286,FPGAMap!$A$2:$F$37,6)</f>
        <v>8</v>
      </c>
      <c r="L286" s="30">
        <v>1</v>
      </c>
      <c r="M286" s="30">
        <f>QUOTIENT($E286,12)</f>
        <v>1</v>
      </c>
      <c r="N286" s="30">
        <f t="shared" si="92"/>
        <v>0</v>
      </c>
    </row>
    <row r="287" spans="1:14">
      <c r="A287" s="40">
        <v>481</v>
      </c>
      <c r="B287" s="46">
        <v>2.5795499999999998</v>
      </c>
      <c r="C287" s="30">
        <f>QUOTIENT($A287-196,144)</f>
        <v>1</v>
      </c>
      <c r="D287" s="30">
        <f>MOD(QUOTIENT($A287-196,16),9)</f>
        <v>8</v>
      </c>
      <c r="E287" s="30">
        <f>MOD($A287-196,16)</f>
        <v>13</v>
      </c>
      <c r="F287" s="30">
        <f t="shared" si="87"/>
        <v>4</v>
      </c>
      <c r="G287" s="30">
        <f t="shared" si="88"/>
        <v>11</v>
      </c>
      <c r="H287" s="30">
        <f t="shared" si="89"/>
        <v>1</v>
      </c>
      <c r="I287" s="30">
        <f t="shared" si="90"/>
        <v>3</v>
      </c>
      <c r="J287" s="30">
        <f>VLOOKUP(9*$H287+$I287,FPGAMap!$A$2:$F$37,5)</f>
        <v>1</v>
      </c>
      <c r="K287" s="30">
        <f>VLOOKUP(9*$H287+$I287,FPGAMap!$A$2:$F$37,6)</f>
        <v>9</v>
      </c>
      <c r="L287" s="30">
        <v>1</v>
      </c>
      <c r="M287" s="30">
        <f>QUOTIENT($E287,12)</f>
        <v>1</v>
      </c>
      <c r="N287" s="30">
        <f t="shared" si="92"/>
        <v>1</v>
      </c>
    </row>
    <row r="288" spans="1:14">
      <c r="A288" s="40">
        <v>482</v>
      </c>
      <c r="B288" s="46">
        <v>2.3472200000000001</v>
      </c>
      <c r="C288" s="30">
        <f>QUOTIENT($A288-196,144)</f>
        <v>1</v>
      </c>
      <c r="D288" s="30">
        <f>MOD(QUOTIENT($A288-196,16),9)</f>
        <v>8</v>
      </c>
      <c r="E288" s="30">
        <f>MOD($A288-196,16)</f>
        <v>14</v>
      </c>
      <c r="F288" s="30">
        <f t="shared" si="87"/>
        <v>4</v>
      </c>
      <c r="G288" s="30">
        <f t="shared" si="88"/>
        <v>11</v>
      </c>
      <c r="H288" s="30">
        <f t="shared" si="89"/>
        <v>1</v>
      </c>
      <c r="I288" s="30">
        <f t="shared" si="90"/>
        <v>4</v>
      </c>
      <c r="J288" s="30">
        <f>VLOOKUP(9*$H288+$I288,FPGAMap!$A$2:$F$37,5)</f>
        <v>1</v>
      </c>
      <c r="K288" s="30">
        <f>VLOOKUP(9*$H288+$I288,FPGAMap!$A$2:$F$37,6)</f>
        <v>10</v>
      </c>
      <c r="L288" s="30">
        <v>1</v>
      </c>
      <c r="M288" s="30">
        <f>QUOTIENT($E288,12)</f>
        <v>1</v>
      </c>
      <c r="N288" s="30">
        <f t="shared" si="92"/>
        <v>2</v>
      </c>
    </row>
    <row r="289" spans="1:14">
      <c r="A289" s="40">
        <v>483</v>
      </c>
      <c r="B289" s="46">
        <v>2.0643899999999999</v>
      </c>
      <c r="C289" s="30">
        <f>QUOTIENT($A289-196,144)</f>
        <v>1</v>
      </c>
      <c r="D289" s="30">
        <f>MOD(QUOTIENT($A289-196,16),9)</f>
        <v>8</v>
      </c>
      <c r="E289" s="30">
        <f>MOD($A289-196,16)</f>
        <v>15</v>
      </c>
      <c r="F289" s="30">
        <f t="shared" si="87"/>
        <v>4</v>
      </c>
      <c r="G289" s="30">
        <f t="shared" si="88"/>
        <v>11</v>
      </c>
      <c r="H289" s="30">
        <f t="shared" si="89"/>
        <v>1</v>
      </c>
      <c r="I289" s="30">
        <f t="shared" si="90"/>
        <v>5</v>
      </c>
      <c r="J289" s="30">
        <f>VLOOKUP(9*$H289+$I289,FPGAMap!$A$2:$F$37,5)</f>
        <v>1</v>
      </c>
      <c r="K289" s="30">
        <f>VLOOKUP(9*$H289+$I289,FPGAMap!$A$2:$F$37,6)</f>
        <v>11</v>
      </c>
      <c r="L289" s="30">
        <v>1</v>
      </c>
      <c r="M289" s="30">
        <f>QUOTIENT($E289,12)</f>
        <v>1</v>
      </c>
      <c r="N289" s="30">
        <f t="shared" si="92"/>
        <v>3</v>
      </c>
    </row>
    <row r="290" spans="1:14" outlineLevel="1"/>
    <row r="291" spans="1:14" outlineLevel="1"/>
    <row r="292" spans="1:14" outlineLevel="1"/>
    <row r="293" spans="1:14" outlineLevel="1"/>
    <row r="294" spans="1:14" outlineLevel="1"/>
    <row r="295" spans="1:14" outlineLevel="1">
      <c r="B295" s="46">
        <f>SUBTOTAL(9,B2:B294)</f>
        <v>1190.0808500000001</v>
      </c>
      <c r="M295" s="31" t="s">
        <v>689</v>
      </c>
    </row>
  </sheetData>
  <sortState ref="A2:N293">
    <sortCondition ref="C2:C294"/>
    <sortCondition ref="D2:D294"/>
    <sortCondition ref="E2:E294"/>
  </sortState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26" sqref="I26"/>
    </sheetView>
  </sheetViews>
  <sheetFormatPr defaultRowHeight="12.75"/>
  <cols>
    <col min="1" max="1" width="9.140625" style="2"/>
    <col min="4" max="4" width="9.140625" style="44"/>
    <col min="6" max="6" width="9.140625" style="44"/>
    <col min="8" max="8" width="9.140625" style="44"/>
    <col min="10" max="10" width="9.140625" style="44"/>
    <col min="12" max="12" width="9.140625" style="44"/>
  </cols>
  <sheetData>
    <row r="1" spans="1:12" s="2" customFormat="1" ht="15">
      <c r="A1" s="41"/>
      <c r="B1" s="41">
        <v>2010</v>
      </c>
      <c r="C1" s="41">
        <v>89338</v>
      </c>
      <c r="D1" s="42" t="s">
        <v>672</v>
      </c>
      <c r="E1" s="41">
        <v>89421</v>
      </c>
      <c r="F1" s="42" t="s">
        <v>672</v>
      </c>
      <c r="G1" s="41">
        <v>89489</v>
      </c>
      <c r="H1" s="42" t="s">
        <v>672</v>
      </c>
      <c r="I1" s="41">
        <v>89529</v>
      </c>
      <c r="J1" s="42" t="s">
        <v>672</v>
      </c>
      <c r="K1" s="41">
        <v>90269</v>
      </c>
      <c r="L1" s="42" t="s">
        <v>672</v>
      </c>
    </row>
    <row r="2" spans="1:12" ht="15">
      <c r="A2" s="41" t="s">
        <v>668</v>
      </c>
      <c r="B2" s="37">
        <v>612</v>
      </c>
      <c r="C2" s="37">
        <v>635</v>
      </c>
      <c r="D2" s="43">
        <f>$C2/$B2</f>
        <v>1.0375816993464053</v>
      </c>
      <c r="E2" s="37">
        <v>659</v>
      </c>
      <c r="F2" s="43">
        <f>$E2/$B2</f>
        <v>1.076797385620915</v>
      </c>
      <c r="G2" s="37">
        <v>834</v>
      </c>
      <c r="H2" s="43">
        <f>$G2/$B2</f>
        <v>1.3627450980392157</v>
      </c>
      <c r="I2" s="37">
        <v>858</v>
      </c>
      <c r="J2" s="43">
        <f>$I2/$B2</f>
        <v>1.4019607843137254</v>
      </c>
      <c r="K2" s="37">
        <v>845</v>
      </c>
      <c r="L2" s="43">
        <f>$K2/$B2</f>
        <v>1.380718954248366</v>
      </c>
    </row>
    <row r="3" spans="1:12" ht="15">
      <c r="A3" s="41" t="s">
        <v>669</v>
      </c>
      <c r="B3" s="37">
        <v>607</v>
      </c>
      <c r="C3" s="37">
        <v>627</v>
      </c>
      <c r="D3" s="43">
        <f>$C3/$B3</f>
        <v>1.0329489291598024</v>
      </c>
      <c r="E3" s="37">
        <v>646</v>
      </c>
      <c r="F3" s="43">
        <f>$E3/$B3</f>
        <v>1.0642504118616145</v>
      </c>
      <c r="G3" s="37">
        <v>844</v>
      </c>
      <c r="H3" s="43">
        <f>$G3/$B3</f>
        <v>1.3904448105436573</v>
      </c>
      <c r="I3" s="37">
        <v>851</v>
      </c>
      <c r="J3" s="43">
        <f>$I3/$B3</f>
        <v>1.4019769357495881</v>
      </c>
      <c r="K3" s="37">
        <v>848</v>
      </c>
      <c r="L3" s="43">
        <f>$K3/$B3</f>
        <v>1.3970345963756179</v>
      </c>
    </row>
    <row r="4" spans="1:12" ht="15">
      <c r="A4" s="41" t="s">
        <v>670</v>
      </c>
      <c r="B4" s="37">
        <v>835</v>
      </c>
      <c r="C4" s="37">
        <v>693</v>
      </c>
      <c r="D4" s="43">
        <f>$C4/$B4</f>
        <v>0.82994011976047899</v>
      </c>
      <c r="E4" s="37">
        <v>702</v>
      </c>
      <c r="F4" s="43">
        <f>$E4/$B4</f>
        <v>0.84071856287425151</v>
      </c>
      <c r="G4" s="37">
        <v>899</v>
      </c>
      <c r="H4" s="43">
        <f>$G4/$B4</f>
        <v>1.0766467065868264</v>
      </c>
      <c r="I4" s="37">
        <v>882</v>
      </c>
      <c r="J4" s="43">
        <f>$I4/$B4</f>
        <v>1.0562874251497005</v>
      </c>
      <c r="K4" s="37">
        <v>817</v>
      </c>
      <c r="L4" s="43">
        <f>$K4/$B4</f>
        <v>0.97844311377245508</v>
      </c>
    </row>
    <row r="5" spans="1:12" ht="15">
      <c r="A5" s="41" t="s">
        <v>671</v>
      </c>
      <c r="B5" s="37">
        <v>781</v>
      </c>
      <c r="C5" s="37">
        <v>670</v>
      </c>
      <c r="D5" s="43">
        <f>$C5/$B5</f>
        <v>0.85787451984635088</v>
      </c>
      <c r="E5" s="37">
        <v>674</v>
      </c>
      <c r="F5" s="43">
        <f>$E5/$B5</f>
        <v>0.86299615877080671</v>
      </c>
      <c r="G5" s="37">
        <v>851</v>
      </c>
      <c r="H5" s="43">
        <f>$G5/$B5</f>
        <v>1.089628681177977</v>
      </c>
      <c r="I5" s="37">
        <v>847</v>
      </c>
      <c r="J5" s="43">
        <f>$I5/$B5</f>
        <v>1.0845070422535212</v>
      </c>
      <c r="K5" s="37">
        <v>877</v>
      </c>
      <c r="L5" s="43">
        <f>$K5/$B5</f>
        <v>1.1229193341869399</v>
      </c>
    </row>
    <row r="6" spans="1:12">
      <c r="A6" s="2" t="s">
        <v>673</v>
      </c>
      <c r="B6">
        <f>SUM($B2:$B5)</f>
        <v>2835</v>
      </c>
      <c r="C6">
        <f>SUM($C2:$C5)</f>
        <v>2625</v>
      </c>
      <c r="E6">
        <f>SUM($E2:$E5)</f>
        <v>2681</v>
      </c>
      <c r="G6">
        <f>SUM($G2:$G5)</f>
        <v>3428</v>
      </c>
      <c r="I6">
        <f>SUM($I2:$I5)</f>
        <v>3438</v>
      </c>
      <c r="K6">
        <f>SUM($K2:$K5)</f>
        <v>3387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5"/>
  <sheetViews>
    <sheetView workbookViewId="0">
      <pane ySplit="1" topLeftCell="A2" activePane="bottomLeft" state="frozenSplit"/>
      <selection pane="bottomLeft" sqref="A1:IV1"/>
    </sheetView>
  </sheetViews>
  <sheetFormatPr defaultRowHeight="12.75"/>
  <cols>
    <col min="3" max="3" width="11.5703125" bestFit="1" customWidth="1"/>
    <col min="4" max="4" width="5.28515625" bestFit="1" customWidth="1"/>
  </cols>
  <sheetData>
    <row r="1" spans="1:5" ht="13.5" thickBot="1">
      <c r="A1" s="4" t="s">
        <v>8</v>
      </c>
      <c r="B1" s="4" t="s">
        <v>9</v>
      </c>
      <c r="C1" s="4" t="s">
        <v>10</v>
      </c>
      <c r="D1" s="4" t="s">
        <v>3</v>
      </c>
      <c r="E1" s="4"/>
    </row>
    <row r="2" spans="1:5">
      <c r="A2" s="5" t="s">
        <v>11</v>
      </c>
      <c r="B2" t="s">
        <v>12</v>
      </c>
      <c r="C2" t="s">
        <v>13</v>
      </c>
      <c r="D2">
        <v>12</v>
      </c>
    </row>
    <row r="3" spans="1:5">
      <c r="A3" s="5" t="s">
        <v>11</v>
      </c>
      <c r="B3" t="s">
        <v>14</v>
      </c>
      <c r="C3" t="s">
        <v>15</v>
      </c>
      <c r="D3">
        <v>13</v>
      </c>
    </row>
    <row r="4" spans="1:5">
      <c r="A4" s="5" t="s">
        <v>16</v>
      </c>
      <c r="B4" t="s">
        <v>17</v>
      </c>
      <c r="C4" t="s">
        <v>18</v>
      </c>
      <c r="D4">
        <v>14</v>
      </c>
    </row>
    <row r="5" spans="1:5">
      <c r="A5" s="5" t="s">
        <v>16</v>
      </c>
      <c r="B5" t="s">
        <v>19</v>
      </c>
      <c r="C5" t="s">
        <v>20</v>
      </c>
      <c r="D5">
        <v>15</v>
      </c>
    </row>
    <row r="6" spans="1:5">
      <c r="A6" s="5" t="s">
        <v>21</v>
      </c>
      <c r="B6" t="s">
        <v>22</v>
      </c>
      <c r="C6" t="s">
        <v>23</v>
      </c>
      <c r="D6">
        <v>16</v>
      </c>
    </row>
    <row r="7" spans="1:5">
      <c r="A7" s="5" t="s">
        <v>21</v>
      </c>
      <c r="B7" t="s">
        <v>24</v>
      </c>
      <c r="C7" t="s">
        <v>25</v>
      </c>
      <c r="D7">
        <v>17</v>
      </c>
    </row>
    <row r="8" spans="1:5">
      <c r="A8" s="5" t="s">
        <v>16</v>
      </c>
      <c r="B8" t="s">
        <v>26</v>
      </c>
      <c r="C8" t="s">
        <v>27</v>
      </c>
      <c r="D8">
        <v>18</v>
      </c>
    </row>
    <row r="9" spans="1:5">
      <c r="A9" s="5" t="s">
        <v>16</v>
      </c>
      <c r="B9" t="s">
        <v>28</v>
      </c>
      <c r="C9" t="s">
        <v>29</v>
      </c>
      <c r="D9">
        <v>19</v>
      </c>
    </row>
    <row r="10" spans="1:5">
      <c r="A10" s="5" t="s">
        <v>30</v>
      </c>
      <c r="B10" t="s">
        <v>31</v>
      </c>
      <c r="C10" t="s">
        <v>32</v>
      </c>
      <c r="D10">
        <v>34</v>
      </c>
    </row>
    <row r="11" spans="1:5">
      <c r="A11" s="5" t="s">
        <v>30</v>
      </c>
      <c r="B11" t="s">
        <v>33</v>
      </c>
      <c r="C11" t="s">
        <v>34</v>
      </c>
      <c r="D11">
        <v>35</v>
      </c>
    </row>
    <row r="12" spans="1:5">
      <c r="A12" s="5" t="s">
        <v>16</v>
      </c>
      <c r="B12" t="s">
        <v>35</v>
      </c>
      <c r="C12" t="s">
        <v>36</v>
      </c>
      <c r="D12">
        <v>36</v>
      </c>
    </row>
    <row r="13" spans="1:5">
      <c r="A13" s="5" t="s">
        <v>16</v>
      </c>
      <c r="B13" t="s">
        <v>37</v>
      </c>
      <c r="C13" t="s">
        <v>38</v>
      </c>
      <c r="D13">
        <v>37</v>
      </c>
    </row>
    <row r="14" spans="1:5">
      <c r="A14" s="5" t="s">
        <v>21</v>
      </c>
      <c r="B14" t="s">
        <v>39</v>
      </c>
      <c r="C14" t="s">
        <v>40</v>
      </c>
      <c r="D14">
        <v>46</v>
      </c>
    </row>
    <row r="15" spans="1:5">
      <c r="A15" s="5" t="s">
        <v>21</v>
      </c>
      <c r="B15" t="s">
        <v>41</v>
      </c>
      <c r="C15" t="s">
        <v>42</v>
      </c>
      <c r="D15">
        <v>47</v>
      </c>
    </row>
    <row r="16" spans="1:5">
      <c r="A16" s="5" t="s">
        <v>30</v>
      </c>
      <c r="B16" t="s">
        <v>43</v>
      </c>
      <c r="C16" t="s">
        <v>44</v>
      </c>
      <c r="D16">
        <v>54</v>
      </c>
    </row>
    <row r="17" spans="1:5" ht="13.5" thickBot="1">
      <c r="A17" s="6" t="s">
        <v>30</v>
      </c>
      <c r="B17" s="4" t="s">
        <v>45</v>
      </c>
      <c r="C17" s="4" t="s">
        <v>46</v>
      </c>
      <c r="D17" s="4">
        <v>55</v>
      </c>
      <c r="E17" s="4"/>
    </row>
    <row r="18" spans="1:5">
      <c r="A18" s="5" t="s">
        <v>47</v>
      </c>
      <c r="B18" t="s">
        <v>48</v>
      </c>
      <c r="C18" t="s">
        <v>49</v>
      </c>
      <c r="D18">
        <v>60</v>
      </c>
    </row>
    <row r="19" spans="1:5">
      <c r="A19" s="5" t="s">
        <v>47</v>
      </c>
      <c r="B19" t="s">
        <v>50</v>
      </c>
      <c r="C19" t="s">
        <v>51</v>
      </c>
      <c r="D19">
        <v>61</v>
      </c>
    </row>
    <row r="20" spans="1:5">
      <c r="A20" s="5" t="s">
        <v>52</v>
      </c>
      <c r="B20" t="s">
        <v>53</v>
      </c>
      <c r="C20" t="s">
        <v>54</v>
      </c>
      <c r="D20">
        <v>64</v>
      </c>
    </row>
    <row r="21" spans="1:5">
      <c r="A21" s="5" t="s">
        <v>52</v>
      </c>
      <c r="B21" t="s">
        <v>55</v>
      </c>
      <c r="C21" t="s">
        <v>56</v>
      </c>
      <c r="D21">
        <v>65</v>
      </c>
    </row>
    <row r="22" spans="1:5">
      <c r="A22" s="5" t="s">
        <v>52</v>
      </c>
      <c r="B22" t="s">
        <v>57</v>
      </c>
      <c r="C22" t="s">
        <v>58</v>
      </c>
      <c r="D22">
        <v>68</v>
      </c>
    </row>
    <row r="23" spans="1:5">
      <c r="A23" s="5" t="s">
        <v>52</v>
      </c>
      <c r="B23" t="s">
        <v>59</v>
      </c>
      <c r="C23" t="s">
        <v>60</v>
      </c>
      <c r="D23">
        <v>69</v>
      </c>
    </row>
    <row r="24" spans="1:5">
      <c r="A24" s="5" t="s">
        <v>61</v>
      </c>
      <c r="B24" t="s">
        <v>62</v>
      </c>
      <c r="C24" t="s">
        <v>63</v>
      </c>
      <c r="D24">
        <v>74</v>
      </c>
    </row>
    <row r="25" spans="1:5">
      <c r="A25" s="5" t="s">
        <v>61</v>
      </c>
      <c r="B25" t="s">
        <v>64</v>
      </c>
      <c r="C25" t="s">
        <v>65</v>
      </c>
      <c r="D25">
        <v>75</v>
      </c>
    </row>
    <row r="26" spans="1:5">
      <c r="A26" s="5" t="s">
        <v>47</v>
      </c>
      <c r="B26" t="s">
        <v>66</v>
      </c>
      <c r="C26" t="s">
        <v>67</v>
      </c>
      <c r="D26">
        <v>76</v>
      </c>
    </row>
    <row r="27" spans="1:5">
      <c r="A27" s="5" t="s">
        <v>47</v>
      </c>
      <c r="B27" t="s">
        <v>68</v>
      </c>
      <c r="C27" t="s">
        <v>69</v>
      </c>
      <c r="D27">
        <v>77</v>
      </c>
    </row>
    <row r="28" spans="1:5">
      <c r="A28" s="5" t="s">
        <v>16</v>
      </c>
      <c r="B28" t="s">
        <v>70</v>
      </c>
      <c r="C28" t="s">
        <v>71</v>
      </c>
      <c r="D28">
        <v>78</v>
      </c>
    </row>
    <row r="29" spans="1:5">
      <c r="A29" s="5" t="s">
        <v>16</v>
      </c>
      <c r="B29" t="s">
        <v>72</v>
      </c>
      <c r="C29" t="s">
        <v>73</v>
      </c>
      <c r="D29">
        <v>79</v>
      </c>
    </row>
    <row r="30" spans="1:5">
      <c r="A30" s="5" t="s">
        <v>11</v>
      </c>
      <c r="B30" t="s">
        <v>74</v>
      </c>
      <c r="C30" t="s">
        <v>75</v>
      </c>
      <c r="D30">
        <v>80</v>
      </c>
    </row>
    <row r="31" spans="1:5">
      <c r="A31" s="5" t="s">
        <v>11</v>
      </c>
      <c r="B31" t="s">
        <v>76</v>
      </c>
      <c r="C31" t="s">
        <v>77</v>
      </c>
      <c r="D31">
        <v>81</v>
      </c>
    </row>
    <row r="32" spans="1:5">
      <c r="A32" s="5" t="s">
        <v>16</v>
      </c>
      <c r="B32" t="s">
        <v>78</v>
      </c>
      <c r="C32" t="s">
        <v>79</v>
      </c>
      <c r="D32">
        <v>86</v>
      </c>
    </row>
    <row r="33" spans="1:5" ht="13.5" thickBot="1">
      <c r="A33" s="6" t="s">
        <v>16</v>
      </c>
      <c r="B33" s="4" t="s">
        <v>80</v>
      </c>
      <c r="C33" s="4" t="s">
        <v>81</v>
      </c>
      <c r="D33" s="4">
        <v>87</v>
      </c>
      <c r="E33" s="4"/>
    </row>
    <row r="34" spans="1:5">
      <c r="A34" s="5" t="s">
        <v>47</v>
      </c>
      <c r="B34" t="s">
        <v>82</v>
      </c>
      <c r="C34" t="s">
        <v>83</v>
      </c>
      <c r="D34">
        <v>88</v>
      </c>
    </row>
    <row r="35" spans="1:5">
      <c r="A35" s="5" t="s">
        <v>47</v>
      </c>
      <c r="B35" t="s">
        <v>84</v>
      </c>
      <c r="C35" t="s">
        <v>85</v>
      </c>
      <c r="D35">
        <v>89</v>
      </c>
    </row>
    <row r="36" spans="1:5">
      <c r="A36" s="5" t="s">
        <v>21</v>
      </c>
      <c r="B36" t="s">
        <v>86</v>
      </c>
      <c r="C36" t="s">
        <v>87</v>
      </c>
      <c r="D36">
        <v>90</v>
      </c>
    </row>
    <row r="37" spans="1:5">
      <c r="A37" s="5" t="s">
        <v>21</v>
      </c>
      <c r="B37" t="s">
        <v>88</v>
      </c>
      <c r="C37" t="s">
        <v>89</v>
      </c>
      <c r="D37">
        <v>91</v>
      </c>
    </row>
    <row r="38" spans="1:5">
      <c r="A38" s="5" t="s">
        <v>11</v>
      </c>
      <c r="B38" t="s">
        <v>90</v>
      </c>
      <c r="C38" t="s">
        <v>91</v>
      </c>
      <c r="D38">
        <v>92</v>
      </c>
    </row>
    <row r="39" spans="1:5">
      <c r="A39" s="5" t="s">
        <v>11</v>
      </c>
      <c r="B39" t="s">
        <v>92</v>
      </c>
      <c r="C39" t="s">
        <v>93</v>
      </c>
      <c r="D39">
        <v>93</v>
      </c>
    </row>
    <row r="40" spans="1:5">
      <c r="A40" s="5" t="s">
        <v>52</v>
      </c>
      <c r="B40" t="s">
        <v>94</v>
      </c>
      <c r="C40" t="s">
        <v>95</v>
      </c>
      <c r="D40">
        <v>94</v>
      </c>
    </row>
    <row r="41" spans="1:5">
      <c r="A41" s="5" t="s">
        <v>52</v>
      </c>
      <c r="B41" t="s">
        <v>96</v>
      </c>
      <c r="C41" t="s">
        <v>97</v>
      </c>
      <c r="D41">
        <v>95</v>
      </c>
    </row>
    <row r="42" spans="1:5">
      <c r="A42" s="5" t="s">
        <v>98</v>
      </c>
      <c r="B42" t="s">
        <v>99</v>
      </c>
      <c r="C42" t="s">
        <v>100</v>
      </c>
      <c r="D42">
        <v>98</v>
      </c>
    </row>
    <row r="43" spans="1:5">
      <c r="A43" s="5" t="s">
        <v>98</v>
      </c>
      <c r="B43" t="s">
        <v>101</v>
      </c>
      <c r="C43" t="s">
        <v>102</v>
      </c>
      <c r="D43">
        <v>99</v>
      </c>
    </row>
    <row r="44" spans="1:5">
      <c r="A44" s="5" t="s">
        <v>47</v>
      </c>
      <c r="B44" t="s">
        <v>103</v>
      </c>
      <c r="C44" t="s">
        <v>104</v>
      </c>
      <c r="D44">
        <v>100</v>
      </c>
    </row>
    <row r="45" spans="1:5">
      <c r="A45" s="5" t="s">
        <v>47</v>
      </c>
      <c r="B45" t="s">
        <v>105</v>
      </c>
      <c r="C45" t="s">
        <v>106</v>
      </c>
      <c r="D45">
        <v>101</v>
      </c>
    </row>
    <row r="46" spans="1:5">
      <c r="A46" s="5" t="s">
        <v>11</v>
      </c>
      <c r="B46" t="s">
        <v>107</v>
      </c>
      <c r="C46" t="s">
        <v>108</v>
      </c>
      <c r="D46">
        <v>102</v>
      </c>
    </row>
    <row r="47" spans="1:5">
      <c r="A47" s="5" t="s">
        <v>11</v>
      </c>
      <c r="B47" t="s">
        <v>109</v>
      </c>
      <c r="C47" t="s">
        <v>110</v>
      </c>
      <c r="D47">
        <v>103</v>
      </c>
    </row>
    <row r="48" spans="1:5">
      <c r="A48" s="5" t="s">
        <v>11</v>
      </c>
      <c r="B48" t="s">
        <v>111</v>
      </c>
      <c r="C48" t="s">
        <v>112</v>
      </c>
      <c r="D48">
        <v>104</v>
      </c>
    </row>
    <row r="49" spans="1:5" ht="13.5" thickBot="1">
      <c r="A49" s="6" t="s">
        <v>11</v>
      </c>
      <c r="B49" s="4" t="s">
        <v>113</v>
      </c>
      <c r="C49" s="4" t="s">
        <v>114</v>
      </c>
      <c r="D49" s="4">
        <v>105</v>
      </c>
      <c r="E49" s="4"/>
    </row>
    <row r="50" spans="1:5">
      <c r="A50" s="5" t="s">
        <v>11</v>
      </c>
      <c r="B50" t="s">
        <v>115</v>
      </c>
      <c r="C50" t="s">
        <v>116</v>
      </c>
      <c r="D50">
        <v>106</v>
      </c>
    </row>
    <row r="51" spans="1:5">
      <c r="A51" s="5" t="s">
        <v>11</v>
      </c>
      <c r="B51" t="s">
        <v>117</v>
      </c>
      <c r="C51" t="s">
        <v>118</v>
      </c>
      <c r="D51">
        <v>107</v>
      </c>
    </row>
    <row r="52" spans="1:5">
      <c r="A52" s="5" t="s">
        <v>47</v>
      </c>
      <c r="B52" t="s">
        <v>119</v>
      </c>
      <c r="C52" t="s">
        <v>120</v>
      </c>
      <c r="D52">
        <v>108</v>
      </c>
    </row>
    <row r="53" spans="1:5">
      <c r="A53" s="5" t="s">
        <v>47</v>
      </c>
      <c r="B53" t="s">
        <v>121</v>
      </c>
      <c r="C53" t="s">
        <v>122</v>
      </c>
      <c r="D53">
        <v>109</v>
      </c>
    </row>
    <row r="54" spans="1:5">
      <c r="A54" s="5" t="s">
        <v>47</v>
      </c>
      <c r="B54" t="s">
        <v>123</v>
      </c>
      <c r="C54" t="s">
        <v>124</v>
      </c>
      <c r="D54">
        <v>116</v>
      </c>
    </row>
    <row r="55" spans="1:5">
      <c r="A55" s="5" t="s">
        <v>47</v>
      </c>
      <c r="B55" t="s">
        <v>125</v>
      </c>
      <c r="C55" t="s">
        <v>126</v>
      </c>
      <c r="D55">
        <v>117</v>
      </c>
    </row>
    <row r="56" spans="1:5">
      <c r="A56" s="5" t="s">
        <v>21</v>
      </c>
      <c r="B56" t="s">
        <v>127</v>
      </c>
      <c r="C56" t="s">
        <v>128</v>
      </c>
      <c r="D56">
        <v>118</v>
      </c>
    </row>
    <row r="57" spans="1:5">
      <c r="A57" s="5" t="s">
        <v>21</v>
      </c>
      <c r="B57" t="s">
        <v>129</v>
      </c>
      <c r="C57" t="s">
        <v>130</v>
      </c>
      <c r="D57">
        <v>119</v>
      </c>
    </row>
    <row r="58" spans="1:5">
      <c r="A58" s="5" t="s">
        <v>30</v>
      </c>
      <c r="B58" t="s">
        <v>131</v>
      </c>
      <c r="C58" t="s">
        <v>132</v>
      </c>
      <c r="D58">
        <v>126</v>
      </c>
    </row>
    <row r="59" spans="1:5">
      <c r="A59" s="5" t="s">
        <v>30</v>
      </c>
      <c r="B59" t="s">
        <v>133</v>
      </c>
      <c r="C59" t="s">
        <v>134</v>
      </c>
      <c r="D59">
        <v>127</v>
      </c>
    </row>
    <row r="60" spans="1:5">
      <c r="A60" s="5" t="s">
        <v>61</v>
      </c>
      <c r="B60" t="s">
        <v>135</v>
      </c>
      <c r="C60" t="s">
        <v>136</v>
      </c>
      <c r="D60">
        <v>128</v>
      </c>
    </row>
    <row r="61" spans="1:5">
      <c r="A61" s="5" t="s">
        <v>61</v>
      </c>
      <c r="B61" t="s">
        <v>137</v>
      </c>
      <c r="C61" t="s">
        <v>138</v>
      </c>
      <c r="D61">
        <v>129</v>
      </c>
    </row>
    <row r="62" spans="1:5">
      <c r="A62" s="5" t="s">
        <v>30</v>
      </c>
      <c r="B62" t="s">
        <v>139</v>
      </c>
      <c r="C62" t="s">
        <v>140</v>
      </c>
      <c r="D62">
        <v>130</v>
      </c>
    </row>
    <row r="63" spans="1:5">
      <c r="A63" s="5" t="s">
        <v>30</v>
      </c>
      <c r="B63" t="s">
        <v>141</v>
      </c>
      <c r="C63" t="s">
        <v>142</v>
      </c>
      <c r="D63">
        <v>131</v>
      </c>
    </row>
    <row r="64" spans="1:5">
      <c r="A64" s="5" t="s">
        <v>21</v>
      </c>
      <c r="B64" t="s">
        <v>143</v>
      </c>
      <c r="C64" t="s">
        <v>144</v>
      </c>
      <c r="D64">
        <v>134</v>
      </c>
    </row>
    <row r="65" spans="1:5" ht="13.5" thickBot="1">
      <c r="A65" s="6" t="s">
        <v>21</v>
      </c>
      <c r="B65" s="4" t="s">
        <v>145</v>
      </c>
      <c r="C65" s="4" t="s">
        <v>146</v>
      </c>
      <c r="D65" s="4">
        <v>135</v>
      </c>
      <c r="E65" s="4"/>
    </row>
    <row r="66" spans="1:5">
      <c r="A66" s="5" t="s">
        <v>147</v>
      </c>
      <c r="B66" t="s">
        <v>148</v>
      </c>
      <c r="C66" t="s">
        <v>149</v>
      </c>
      <c r="D66">
        <v>144</v>
      </c>
    </row>
    <row r="67" spans="1:5">
      <c r="A67" s="5" t="s">
        <v>147</v>
      </c>
      <c r="B67" t="s">
        <v>150</v>
      </c>
      <c r="C67" t="s">
        <v>151</v>
      </c>
      <c r="D67">
        <v>145</v>
      </c>
    </row>
    <row r="68" spans="1:5">
      <c r="A68" s="5" t="s">
        <v>152</v>
      </c>
      <c r="B68" t="s">
        <v>153</v>
      </c>
      <c r="C68" t="s">
        <v>154</v>
      </c>
      <c r="D68">
        <v>146</v>
      </c>
    </row>
    <row r="69" spans="1:5">
      <c r="A69" s="5" t="s">
        <v>152</v>
      </c>
      <c r="B69" t="s">
        <v>155</v>
      </c>
      <c r="C69" t="s">
        <v>156</v>
      </c>
      <c r="D69">
        <v>147</v>
      </c>
    </row>
    <row r="70" spans="1:5">
      <c r="A70" s="5" t="s">
        <v>61</v>
      </c>
      <c r="B70" t="s">
        <v>157</v>
      </c>
      <c r="C70" t="s">
        <v>158</v>
      </c>
      <c r="D70">
        <v>148</v>
      </c>
    </row>
    <row r="71" spans="1:5">
      <c r="A71" s="5" t="s">
        <v>61</v>
      </c>
      <c r="B71" t="s">
        <v>159</v>
      </c>
      <c r="C71" t="s">
        <v>160</v>
      </c>
      <c r="D71">
        <v>149</v>
      </c>
    </row>
    <row r="72" spans="1:5">
      <c r="A72" s="5" t="s">
        <v>47</v>
      </c>
      <c r="B72" t="s">
        <v>161</v>
      </c>
      <c r="C72" t="s">
        <v>162</v>
      </c>
      <c r="D72">
        <v>150</v>
      </c>
    </row>
    <row r="73" spans="1:5">
      <c r="A73" s="5" t="s">
        <v>47</v>
      </c>
      <c r="B73" t="s">
        <v>163</v>
      </c>
      <c r="C73" t="s">
        <v>164</v>
      </c>
      <c r="D73">
        <v>151</v>
      </c>
    </row>
    <row r="74" spans="1:5">
      <c r="A74" s="5" t="s">
        <v>11</v>
      </c>
      <c r="B74" t="s">
        <v>165</v>
      </c>
      <c r="C74" t="s">
        <v>166</v>
      </c>
      <c r="D74">
        <v>152</v>
      </c>
    </row>
    <row r="75" spans="1:5">
      <c r="A75" s="5" t="s">
        <v>11</v>
      </c>
      <c r="B75" t="s">
        <v>167</v>
      </c>
      <c r="C75" t="s">
        <v>168</v>
      </c>
      <c r="D75">
        <v>153</v>
      </c>
    </row>
    <row r="76" spans="1:5">
      <c r="A76" s="5" t="s">
        <v>16</v>
      </c>
      <c r="B76" t="s">
        <v>169</v>
      </c>
      <c r="C76" t="s">
        <v>170</v>
      </c>
      <c r="D76">
        <v>156</v>
      </c>
    </row>
    <row r="77" spans="1:5">
      <c r="A77" s="5" t="s">
        <v>16</v>
      </c>
      <c r="B77" t="s">
        <v>171</v>
      </c>
      <c r="C77" t="s">
        <v>172</v>
      </c>
      <c r="D77">
        <v>157</v>
      </c>
    </row>
    <row r="78" spans="1:5">
      <c r="A78" s="5" t="s">
        <v>173</v>
      </c>
      <c r="B78" t="s">
        <v>174</v>
      </c>
      <c r="C78" t="s">
        <v>175</v>
      </c>
      <c r="D78">
        <v>158</v>
      </c>
    </row>
    <row r="79" spans="1:5">
      <c r="A79" s="5" t="s">
        <v>173</v>
      </c>
      <c r="B79" t="s">
        <v>176</v>
      </c>
      <c r="C79" t="s">
        <v>177</v>
      </c>
      <c r="D79">
        <v>159</v>
      </c>
    </row>
    <row r="80" spans="1:5">
      <c r="A80" s="5" t="s">
        <v>16</v>
      </c>
      <c r="B80" t="s">
        <v>178</v>
      </c>
      <c r="C80" t="s">
        <v>179</v>
      </c>
      <c r="D80">
        <v>162</v>
      </c>
    </row>
    <row r="81" spans="1:5" ht="13.5" thickBot="1">
      <c r="A81" s="6" t="s">
        <v>16</v>
      </c>
      <c r="B81" s="4" t="s">
        <v>180</v>
      </c>
      <c r="C81" s="4" t="s">
        <v>181</v>
      </c>
      <c r="D81" s="4">
        <v>163</v>
      </c>
      <c r="E81" s="4"/>
    </row>
    <row r="82" spans="1:5">
      <c r="A82" s="5" t="s">
        <v>47</v>
      </c>
      <c r="B82" t="s">
        <v>182</v>
      </c>
      <c r="C82" t="s">
        <v>183</v>
      </c>
      <c r="D82">
        <v>166</v>
      </c>
    </row>
    <row r="83" spans="1:5">
      <c r="A83" s="5" t="s">
        <v>47</v>
      </c>
      <c r="B83" t="s">
        <v>184</v>
      </c>
      <c r="C83" t="s">
        <v>185</v>
      </c>
      <c r="D83">
        <v>167</v>
      </c>
    </row>
    <row r="84" spans="1:5">
      <c r="A84" s="5" t="s">
        <v>61</v>
      </c>
      <c r="B84" t="s">
        <v>186</v>
      </c>
      <c r="C84" t="s">
        <v>187</v>
      </c>
      <c r="D84">
        <v>170</v>
      </c>
    </row>
    <row r="85" spans="1:5">
      <c r="A85" s="5" t="s">
        <v>61</v>
      </c>
      <c r="B85" t="s">
        <v>188</v>
      </c>
      <c r="C85" t="s">
        <v>189</v>
      </c>
      <c r="D85">
        <v>171</v>
      </c>
    </row>
    <row r="86" spans="1:5">
      <c r="A86" s="5" t="s">
        <v>30</v>
      </c>
      <c r="B86" t="s">
        <v>190</v>
      </c>
      <c r="C86" t="s">
        <v>191</v>
      </c>
      <c r="D86">
        <v>172</v>
      </c>
    </row>
    <row r="87" spans="1:5">
      <c r="A87" s="5" t="s">
        <v>30</v>
      </c>
      <c r="B87" t="s">
        <v>192</v>
      </c>
      <c r="C87" t="s">
        <v>193</v>
      </c>
      <c r="D87">
        <v>173</v>
      </c>
    </row>
    <row r="88" spans="1:5">
      <c r="A88" s="5" t="s">
        <v>21</v>
      </c>
      <c r="B88" t="s">
        <v>194</v>
      </c>
      <c r="C88" t="s">
        <v>195</v>
      </c>
      <c r="D88">
        <v>174</v>
      </c>
    </row>
    <row r="89" spans="1:5">
      <c r="A89" s="5" t="s">
        <v>21</v>
      </c>
      <c r="B89" t="s">
        <v>196</v>
      </c>
      <c r="C89" t="s">
        <v>197</v>
      </c>
      <c r="D89">
        <v>175</v>
      </c>
    </row>
    <row r="90" spans="1:5">
      <c r="A90" s="5" t="s">
        <v>152</v>
      </c>
      <c r="B90" t="s">
        <v>198</v>
      </c>
      <c r="C90" t="s">
        <v>199</v>
      </c>
      <c r="D90">
        <v>176</v>
      </c>
    </row>
    <row r="91" spans="1:5">
      <c r="A91" s="5" t="s">
        <v>152</v>
      </c>
      <c r="B91" t="s">
        <v>200</v>
      </c>
      <c r="C91" t="s">
        <v>201</v>
      </c>
      <c r="D91">
        <v>177</v>
      </c>
    </row>
    <row r="92" spans="1:5">
      <c r="A92" s="5" t="s">
        <v>152</v>
      </c>
      <c r="B92" t="s">
        <v>202</v>
      </c>
      <c r="C92" t="s">
        <v>203</v>
      </c>
      <c r="D92">
        <v>178</v>
      </c>
    </row>
    <row r="93" spans="1:5">
      <c r="A93" s="5" t="s">
        <v>152</v>
      </c>
      <c r="B93" t="s">
        <v>204</v>
      </c>
      <c r="C93" t="s">
        <v>205</v>
      </c>
      <c r="D93">
        <v>179</v>
      </c>
    </row>
    <row r="94" spans="1:5">
      <c r="A94" s="5" t="s">
        <v>206</v>
      </c>
      <c r="B94" t="s">
        <v>207</v>
      </c>
      <c r="C94" t="s">
        <v>208</v>
      </c>
      <c r="D94">
        <v>180</v>
      </c>
    </row>
    <row r="95" spans="1:5">
      <c r="A95" s="5" t="s">
        <v>206</v>
      </c>
      <c r="B95" t="s">
        <v>209</v>
      </c>
      <c r="C95" t="s">
        <v>210</v>
      </c>
      <c r="D95">
        <v>181</v>
      </c>
    </row>
    <row r="96" spans="1:5">
      <c r="A96" s="5" t="s">
        <v>211</v>
      </c>
      <c r="B96" t="s">
        <v>212</v>
      </c>
      <c r="C96" t="s">
        <v>213</v>
      </c>
      <c r="D96">
        <v>182</v>
      </c>
    </row>
    <row r="97" spans="1:5" ht="13.5" thickBot="1">
      <c r="A97" s="6" t="s">
        <v>211</v>
      </c>
      <c r="B97" s="4" t="s">
        <v>214</v>
      </c>
      <c r="C97" s="4" t="s">
        <v>215</v>
      </c>
      <c r="D97" s="4">
        <v>183</v>
      </c>
      <c r="E97" s="4"/>
    </row>
    <row r="98" spans="1:5">
      <c r="A98" s="5" t="s">
        <v>98</v>
      </c>
      <c r="B98" t="s">
        <v>216</v>
      </c>
      <c r="C98" t="s">
        <v>217</v>
      </c>
      <c r="D98">
        <v>186</v>
      </c>
    </row>
    <row r="99" spans="1:5">
      <c r="A99" s="5" t="s">
        <v>98</v>
      </c>
      <c r="B99" t="s">
        <v>218</v>
      </c>
      <c r="C99" t="s">
        <v>219</v>
      </c>
      <c r="D99">
        <v>187</v>
      </c>
    </row>
    <row r="100" spans="1:5">
      <c r="A100" s="5" t="s">
        <v>98</v>
      </c>
      <c r="B100" t="s">
        <v>220</v>
      </c>
      <c r="C100" t="s">
        <v>221</v>
      </c>
      <c r="D100">
        <v>188</v>
      </c>
    </row>
    <row r="101" spans="1:5">
      <c r="A101" s="5" t="s">
        <v>98</v>
      </c>
      <c r="B101" t="s">
        <v>222</v>
      </c>
      <c r="C101" t="s">
        <v>223</v>
      </c>
      <c r="D101">
        <v>189</v>
      </c>
    </row>
    <row r="102" spans="1:5">
      <c r="A102" s="5" t="s">
        <v>98</v>
      </c>
      <c r="B102" t="s">
        <v>224</v>
      </c>
      <c r="C102" t="s">
        <v>225</v>
      </c>
      <c r="D102">
        <v>190</v>
      </c>
    </row>
    <row r="103" spans="1:5">
      <c r="A103" s="5" t="s">
        <v>98</v>
      </c>
      <c r="B103" t="s">
        <v>226</v>
      </c>
      <c r="C103" t="s">
        <v>227</v>
      </c>
      <c r="D103">
        <v>191</v>
      </c>
    </row>
    <row r="104" spans="1:5">
      <c r="A104" s="5" t="s">
        <v>61</v>
      </c>
      <c r="B104" t="s">
        <v>228</v>
      </c>
      <c r="C104" t="s">
        <v>229</v>
      </c>
      <c r="D104">
        <v>192</v>
      </c>
    </row>
    <row r="105" spans="1:5">
      <c r="A105" s="5" t="s">
        <v>61</v>
      </c>
      <c r="B105" t="s">
        <v>230</v>
      </c>
      <c r="C105" t="s">
        <v>231</v>
      </c>
      <c r="D105">
        <v>193</v>
      </c>
    </row>
    <row r="106" spans="1:5">
      <c r="A106" s="5" t="s">
        <v>98</v>
      </c>
      <c r="B106" t="s">
        <v>232</v>
      </c>
      <c r="C106" t="s">
        <v>233</v>
      </c>
      <c r="D106">
        <v>194</v>
      </c>
    </row>
    <row r="107" spans="1:5">
      <c r="A107" s="5" t="s">
        <v>98</v>
      </c>
      <c r="B107" t="s">
        <v>234</v>
      </c>
      <c r="C107" t="s">
        <v>235</v>
      </c>
      <c r="D107">
        <v>195</v>
      </c>
    </row>
    <row r="108" spans="1:5">
      <c r="A108" s="5" t="s">
        <v>206</v>
      </c>
      <c r="B108" t="s">
        <v>236</v>
      </c>
      <c r="C108" t="s">
        <v>237</v>
      </c>
      <c r="D108">
        <v>196</v>
      </c>
    </row>
    <row r="109" spans="1:5">
      <c r="A109" s="5" t="s">
        <v>206</v>
      </c>
      <c r="B109" t="s">
        <v>238</v>
      </c>
      <c r="C109" t="s">
        <v>239</v>
      </c>
      <c r="D109">
        <v>197</v>
      </c>
    </row>
    <row r="110" spans="1:5">
      <c r="A110" s="5" t="s">
        <v>240</v>
      </c>
      <c r="B110" t="s">
        <v>241</v>
      </c>
      <c r="C110" t="s">
        <v>242</v>
      </c>
      <c r="D110">
        <v>202</v>
      </c>
    </row>
    <row r="111" spans="1:5">
      <c r="A111" s="5" t="s">
        <v>240</v>
      </c>
      <c r="B111" t="s">
        <v>243</v>
      </c>
      <c r="C111" t="s">
        <v>244</v>
      </c>
      <c r="D111">
        <v>203</v>
      </c>
    </row>
    <row r="112" spans="1:5">
      <c r="A112" s="5" t="s">
        <v>245</v>
      </c>
      <c r="B112" t="s">
        <v>246</v>
      </c>
      <c r="C112" t="s">
        <v>247</v>
      </c>
      <c r="D112">
        <v>206</v>
      </c>
    </row>
    <row r="113" spans="1:5" ht="13.5" thickBot="1">
      <c r="A113" s="6" t="s">
        <v>245</v>
      </c>
      <c r="B113" s="4" t="s">
        <v>248</v>
      </c>
      <c r="C113" s="4" t="s">
        <v>249</v>
      </c>
      <c r="D113" s="4">
        <v>207</v>
      </c>
      <c r="E113" s="4"/>
    </row>
    <row r="114" spans="1:5">
      <c r="A114" s="5" t="s">
        <v>206</v>
      </c>
      <c r="B114" t="s">
        <v>250</v>
      </c>
      <c r="C114" t="s">
        <v>251</v>
      </c>
      <c r="D114">
        <v>212</v>
      </c>
    </row>
    <row r="115" spans="1:5">
      <c r="A115" s="5" t="s">
        <v>206</v>
      </c>
      <c r="B115" t="s">
        <v>252</v>
      </c>
      <c r="C115" t="s">
        <v>253</v>
      </c>
      <c r="D115">
        <v>213</v>
      </c>
    </row>
    <row r="116" spans="1:5">
      <c r="A116" s="5" t="s">
        <v>240</v>
      </c>
      <c r="B116" t="s">
        <v>254</v>
      </c>
      <c r="C116" t="s">
        <v>255</v>
      </c>
      <c r="D116">
        <v>214</v>
      </c>
    </row>
    <row r="117" spans="1:5">
      <c r="A117" s="5" t="s">
        <v>240</v>
      </c>
      <c r="B117" t="s">
        <v>256</v>
      </c>
      <c r="C117" t="s">
        <v>257</v>
      </c>
      <c r="D117">
        <v>215</v>
      </c>
    </row>
    <row r="118" spans="1:5">
      <c r="A118" s="5" t="s">
        <v>21</v>
      </c>
      <c r="B118" t="s">
        <v>258</v>
      </c>
      <c r="C118" t="s">
        <v>259</v>
      </c>
      <c r="D118">
        <v>218</v>
      </c>
    </row>
    <row r="119" spans="1:5">
      <c r="A119" s="5" t="s">
        <v>21</v>
      </c>
      <c r="B119" t="s">
        <v>260</v>
      </c>
      <c r="C119" t="s">
        <v>261</v>
      </c>
      <c r="D119">
        <v>219</v>
      </c>
    </row>
    <row r="120" spans="1:5">
      <c r="A120" s="5" t="s">
        <v>206</v>
      </c>
      <c r="B120" t="s">
        <v>262</v>
      </c>
      <c r="C120" t="s">
        <v>263</v>
      </c>
      <c r="D120">
        <v>220</v>
      </c>
    </row>
    <row r="121" spans="1:5">
      <c r="A121" s="5" t="s">
        <v>206</v>
      </c>
      <c r="B121" t="s">
        <v>264</v>
      </c>
      <c r="C121" t="s">
        <v>265</v>
      </c>
      <c r="D121">
        <v>221</v>
      </c>
    </row>
    <row r="122" spans="1:5">
      <c r="A122" s="5" t="s">
        <v>152</v>
      </c>
      <c r="B122" t="s">
        <v>266</v>
      </c>
      <c r="C122" t="s">
        <v>267</v>
      </c>
      <c r="D122">
        <v>222</v>
      </c>
    </row>
    <row r="123" spans="1:5">
      <c r="A123" s="5" t="s">
        <v>152</v>
      </c>
      <c r="B123" t="s">
        <v>268</v>
      </c>
      <c r="C123" t="s">
        <v>269</v>
      </c>
      <c r="D123">
        <v>223</v>
      </c>
    </row>
    <row r="124" spans="1:5">
      <c r="A124" s="5" t="s">
        <v>61</v>
      </c>
      <c r="B124" t="s">
        <v>270</v>
      </c>
      <c r="C124" t="s">
        <v>271</v>
      </c>
      <c r="D124">
        <v>224</v>
      </c>
    </row>
    <row r="125" spans="1:5">
      <c r="A125" s="5" t="s">
        <v>61</v>
      </c>
      <c r="B125" t="s">
        <v>272</v>
      </c>
      <c r="C125" t="s">
        <v>273</v>
      </c>
      <c r="D125">
        <v>225</v>
      </c>
    </row>
    <row r="126" spans="1:5">
      <c r="A126" s="5" t="s">
        <v>240</v>
      </c>
      <c r="B126" t="s">
        <v>274</v>
      </c>
      <c r="C126" t="s">
        <v>275</v>
      </c>
      <c r="D126">
        <v>230</v>
      </c>
    </row>
    <row r="127" spans="1:5">
      <c r="A127" s="5" t="s">
        <v>240</v>
      </c>
      <c r="B127" t="s">
        <v>276</v>
      </c>
      <c r="C127" t="s">
        <v>277</v>
      </c>
      <c r="D127">
        <v>231</v>
      </c>
    </row>
    <row r="128" spans="1:5">
      <c r="A128" s="5" t="s">
        <v>245</v>
      </c>
      <c r="B128" t="s">
        <v>278</v>
      </c>
      <c r="C128" t="s">
        <v>279</v>
      </c>
      <c r="D128">
        <v>232</v>
      </c>
    </row>
    <row r="129" spans="1:5" ht="13.5" thickBot="1">
      <c r="A129" s="6" t="s">
        <v>245</v>
      </c>
      <c r="B129" s="4" t="s">
        <v>280</v>
      </c>
      <c r="C129" s="4" t="s">
        <v>281</v>
      </c>
      <c r="D129" s="4">
        <v>233</v>
      </c>
      <c r="E129" s="4"/>
    </row>
    <row r="130" spans="1:5">
      <c r="A130" s="5" t="s">
        <v>206</v>
      </c>
      <c r="B130" t="s">
        <v>282</v>
      </c>
      <c r="C130" t="s">
        <v>283</v>
      </c>
      <c r="D130">
        <v>234</v>
      </c>
    </row>
    <row r="131" spans="1:5">
      <c r="A131" s="5" t="s">
        <v>206</v>
      </c>
      <c r="B131" t="s">
        <v>284</v>
      </c>
      <c r="C131" t="s">
        <v>285</v>
      </c>
      <c r="D131">
        <v>235</v>
      </c>
    </row>
    <row r="132" spans="1:5">
      <c r="A132" s="5" t="s">
        <v>240</v>
      </c>
      <c r="B132" t="s">
        <v>286</v>
      </c>
      <c r="C132" t="s">
        <v>287</v>
      </c>
      <c r="D132">
        <v>236</v>
      </c>
    </row>
    <row r="133" spans="1:5">
      <c r="A133" s="5" t="s">
        <v>240</v>
      </c>
      <c r="B133" t="s">
        <v>288</v>
      </c>
      <c r="C133" t="s">
        <v>289</v>
      </c>
      <c r="D133">
        <v>237</v>
      </c>
    </row>
    <row r="134" spans="1:5">
      <c r="A134" s="5" t="s">
        <v>61</v>
      </c>
      <c r="B134" t="s">
        <v>290</v>
      </c>
      <c r="C134" t="s">
        <v>291</v>
      </c>
      <c r="D134">
        <v>238</v>
      </c>
    </row>
    <row r="135" spans="1:5">
      <c r="A135" s="5" t="s">
        <v>61</v>
      </c>
      <c r="B135" t="s">
        <v>292</v>
      </c>
      <c r="C135" t="s">
        <v>293</v>
      </c>
      <c r="D135">
        <v>239</v>
      </c>
    </row>
    <row r="136" spans="1:5">
      <c r="A136" s="5" t="s">
        <v>211</v>
      </c>
      <c r="B136" t="s">
        <v>294</v>
      </c>
      <c r="C136" t="s">
        <v>295</v>
      </c>
      <c r="D136">
        <v>240</v>
      </c>
    </row>
    <row r="137" spans="1:5">
      <c r="A137" s="5" t="s">
        <v>211</v>
      </c>
      <c r="B137" t="s">
        <v>296</v>
      </c>
      <c r="C137" t="s">
        <v>297</v>
      </c>
      <c r="D137">
        <v>241</v>
      </c>
    </row>
    <row r="138" spans="1:5">
      <c r="A138" s="5" t="s">
        <v>98</v>
      </c>
      <c r="B138" t="s">
        <v>298</v>
      </c>
      <c r="C138" t="s">
        <v>299</v>
      </c>
      <c r="D138">
        <v>244</v>
      </c>
    </row>
    <row r="139" spans="1:5">
      <c r="A139" s="5" t="s">
        <v>98</v>
      </c>
      <c r="B139" t="s">
        <v>300</v>
      </c>
      <c r="C139" t="s">
        <v>301</v>
      </c>
      <c r="D139">
        <v>245</v>
      </c>
    </row>
    <row r="140" spans="1:5">
      <c r="A140" s="5" t="s">
        <v>206</v>
      </c>
      <c r="B140" t="s">
        <v>302</v>
      </c>
      <c r="C140" t="s">
        <v>303</v>
      </c>
      <c r="D140">
        <v>246</v>
      </c>
    </row>
    <row r="141" spans="1:5">
      <c r="A141" s="5" t="s">
        <v>206</v>
      </c>
      <c r="B141" t="s">
        <v>304</v>
      </c>
      <c r="C141" t="s">
        <v>305</v>
      </c>
      <c r="D141">
        <v>247</v>
      </c>
    </row>
    <row r="142" spans="1:5">
      <c r="A142" s="5" t="s">
        <v>152</v>
      </c>
      <c r="B142" t="s">
        <v>306</v>
      </c>
      <c r="C142" t="s">
        <v>307</v>
      </c>
      <c r="D142">
        <v>250</v>
      </c>
    </row>
    <row r="143" spans="1:5">
      <c r="A143" s="5" t="s">
        <v>152</v>
      </c>
      <c r="B143" t="s">
        <v>308</v>
      </c>
      <c r="C143" t="s">
        <v>309</v>
      </c>
      <c r="D143">
        <v>251</v>
      </c>
    </row>
    <row r="144" spans="1:5">
      <c r="A144" s="5" t="s">
        <v>30</v>
      </c>
      <c r="B144" t="s">
        <v>310</v>
      </c>
      <c r="C144" t="s">
        <v>311</v>
      </c>
      <c r="D144">
        <v>254</v>
      </c>
    </row>
    <row r="145" spans="1:5" ht="13.5" thickBot="1">
      <c r="A145" s="6" t="s">
        <v>30</v>
      </c>
      <c r="B145" s="4" t="s">
        <v>312</v>
      </c>
      <c r="C145" s="4" t="s">
        <v>313</v>
      </c>
      <c r="D145" s="4">
        <v>255</v>
      </c>
      <c r="E145" s="4"/>
    </row>
    <row r="146" spans="1:5">
      <c r="A146" s="5" t="s">
        <v>152</v>
      </c>
      <c r="B146" t="s">
        <v>314</v>
      </c>
      <c r="C146" t="s">
        <v>315</v>
      </c>
      <c r="D146">
        <v>256</v>
      </c>
    </row>
    <row r="147" spans="1:5">
      <c r="A147" s="5" t="s">
        <v>152</v>
      </c>
      <c r="B147" t="s">
        <v>316</v>
      </c>
      <c r="C147" t="s">
        <v>317</v>
      </c>
      <c r="D147">
        <v>257</v>
      </c>
    </row>
    <row r="148" spans="1:5">
      <c r="A148" s="5" t="s">
        <v>206</v>
      </c>
      <c r="B148" t="s">
        <v>318</v>
      </c>
      <c r="C148" t="s">
        <v>319</v>
      </c>
      <c r="D148">
        <v>258</v>
      </c>
    </row>
    <row r="149" spans="1:5">
      <c r="A149" s="5" t="s">
        <v>206</v>
      </c>
      <c r="B149" t="s">
        <v>320</v>
      </c>
      <c r="C149" t="s">
        <v>321</v>
      </c>
      <c r="D149">
        <v>259</v>
      </c>
    </row>
    <row r="150" spans="1:5">
      <c r="A150" s="5" t="s">
        <v>98</v>
      </c>
      <c r="B150" t="s">
        <v>322</v>
      </c>
      <c r="C150" t="s">
        <v>323</v>
      </c>
      <c r="D150">
        <v>260</v>
      </c>
    </row>
    <row r="151" spans="1:5">
      <c r="A151" s="5" t="s">
        <v>98</v>
      </c>
      <c r="B151" t="s">
        <v>324</v>
      </c>
      <c r="C151" t="s">
        <v>325</v>
      </c>
      <c r="D151">
        <v>261</v>
      </c>
    </row>
    <row r="152" spans="1:5">
      <c r="A152" s="5" t="s">
        <v>21</v>
      </c>
      <c r="B152" t="s">
        <v>326</v>
      </c>
      <c r="C152" t="s">
        <v>327</v>
      </c>
      <c r="D152">
        <v>262</v>
      </c>
    </row>
    <row r="153" spans="1:5">
      <c r="A153" s="5" t="s">
        <v>21</v>
      </c>
      <c r="B153" t="s">
        <v>328</v>
      </c>
      <c r="C153" t="s">
        <v>329</v>
      </c>
      <c r="D153">
        <v>263</v>
      </c>
    </row>
    <row r="154" spans="1:5">
      <c r="A154" s="5" t="s">
        <v>152</v>
      </c>
      <c r="B154" t="s">
        <v>330</v>
      </c>
      <c r="C154" t="s">
        <v>331</v>
      </c>
      <c r="D154">
        <v>264</v>
      </c>
    </row>
    <row r="155" spans="1:5">
      <c r="A155" s="5" t="s">
        <v>152</v>
      </c>
      <c r="B155" t="s">
        <v>332</v>
      </c>
      <c r="C155" t="s">
        <v>333</v>
      </c>
      <c r="D155">
        <v>265</v>
      </c>
    </row>
    <row r="156" spans="1:5">
      <c r="A156" s="5" t="s">
        <v>152</v>
      </c>
      <c r="B156" t="s">
        <v>334</v>
      </c>
      <c r="C156" t="s">
        <v>335</v>
      </c>
      <c r="D156">
        <v>266</v>
      </c>
    </row>
    <row r="157" spans="1:5">
      <c r="A157" s="5" t="s">
        <v>152</v>
      </c>
      <c r="B157" t="s">
        <v>336</v>
      </c>
      <c r="C157" t="s">
        <v>337</v>
      </c>
      <c r="D157">
        <v>267</v>
      </c>
    </row>
    <row r="158" spans="1:5">
      <c r="A158" s="5" t="s">
        <v>98</v>
      </c>
      <c r="B158" t="s">
        <v>338</v>
      </c>
      <c r="C158" t="s">
        <v>339</v>
      </c>
      <c r="D158">
        <v>268</v>
      </c>
    </row>
    <row r="159" spans="1:5">
      <c r="A159" s="5" t="s">
        <v>98</v>
      </c>
      <c r="B159" t="s">
        <v>340</v>
      </c>
      <c r="C159" t="s">
        <v>341</v>
      </c>
      <c r="D159">
        <v>269</v>
      </c>
    </row>
    <row r="160" spans="1:5">
      <c r="A160" s="5" t="s">
        <v>206</v>
      </c>
      <c r="B160" t="s">
        <v>342</v>
      </c>
      <c r="C160" t="s">
        <v>343</v>
      </c>
      <c r="D160">
        <v>270</v>
      </c>
    </row>
    <row r="161" spans="1:5" ht="13.5" thickBot="1">
      <c r="A161" s="6" t="s">
        <v>206</v>
      </c>
      <c r="B161" s="4" t="s">
        <v>344</v>
      </c>
      <c r="C161" s="4" t="s">
        <v>345</v>
      </c>
      <c r="D161" s="4">
        <v>271</v>
      </c>
      <c r="E161" s="4"/>
    </row>
    <row r="162" spans="1:5">
      <c r="A162" s="5" t="s">
        <v>147</v>
      </c>
      <c r="B162" t="s">
        <v>346</v>
      </c>
      <c r="C162" t="s">
        <v>347</v>
      </c>
      <c r="D162">
        <v>272</v>
      </c>
    </row>
    <row r="163" spans="1:5">
      <c r="A163" s="5" t="s">
        <v>147</v>
      </c>
      <c r="B163" t="s">
        <v>348</v>
      </c>
      <c r="C163" t="s">
        <v>349</v>
      </c>
      <c r="D163">
        <v>273</v>
      </c>
    </row>
    <row r="164" spans="1:5">
      <c r="A164" s="5" t="s">
        <v>61</v>
      </c>
      <c r="B164" t="s">
        <v>350</v>
      </c>
      <c r="C164" t="s">
        <v>351</v>
      </c>
      <c r="D164">
        <v>278</v>
      </c>
    </row>
    <row r="165" spans="1:5">
      <c r="A165" s="5" t="s">
        <v>61</v>
      </c>
      <c r="B165" t="s">
        <v>352</v>
      </c>
      <c r="C165" t="s">
        <v>353</v>
      </c>
      <c r="D165">
        <v>279</v>
      </c>
    </row>
    <row r="166" spans="1:5">
      <c r="A166" s="5" t="s">
        <v>240</v>
      </c>
      <c r="B166" t="s">
        <v>354</v>
      </c>
      <c r="C166" t="s">
        <v>355</v>
      </c>
      <c r="D166">
        <v>280</v>
      </c>
    </row>
    <row r="167" spans="1:5">
      <c r="A167" s="5" t="s">
        <v>240</v>
      </c>
      <c r="B167" t="s">
        <v>356</v>
      </c>
      <c r="C167" t="s">
        <v>357</v>
      </c>
      <c r="D167">
        <v>281</v>
      </c>
    </row>
    <row r="168" spans="1:5">
      <c r="A168" s="5" t="s">
        <v>16</v>
      </c>
      <c r="B168" t="s">
        <v>358</v>
      </c>
      <c r="C168" t="s">
        <v>359</v>
      </c>
      <c r="D168">
        <v>282</v>
      </c>
    </row>
    <row r="169" spans="1:5">
      <c r="A169" s="5" t="s">
        <v>16</v>
      </c>
      <c r="B169" t="s">
        <v>360</v>
      </c>
      <c r="C169" t="s">
        <v>361</v>
      </c>
      <c r="D169">
        <v>283</v>
      </c>
    </row>
    <row r="170" spans="1:5">
      <c r="A170" s="5" t="s">
        <v>147</v>
      </c>
      <c r="B170" t="s">
        <v>362</v>
      </c>
      <c r="C170" t="s">
        <v>363</v>
      </c>
      <c r="D170">
        <v>284</v>
      </c>
    </row>
    <row r="171" spans="1:5">
      <c r="A171" s="5" t="s">
        <v>147</v>
      </c>
      <c r="B171" t="s">
        <v>364</v>
      </c>
      <c r="C171" t="s">
        <v>365</v>
      </c>
      <c r="D171">
        <v>285</v>
      </c>
    </row>
    <row r="172" spans="1:5">
      <c r="A172" s="5" t="s">
        <v>211</v>
      </c>
      <c r="B172" t="s">
        <v>366</v>
      </c>
      <c r="C172" t="s">
        <v>367</v>
      </c>
      <c r="D172">
        <v>290</v>
      </c>
    </row>
    <row r="173" spans="1:5">
      <c r="A173" s="5" t="s">
        <v>211</v>
      </c>
      <c r="B173" t="s">
        <v>368</v>
      </c>
      <c r="C173" t="s">
        <v>369</v>
      </c>
      <c r="D173">
        <v>291</v>
      </c>
    </row>
    <row r="174" spans="1:5">
      <c r="A174" s="5" t="s">
        <v>52</v>
      </c>
      <c r="B174" t="s">
        <v>370</v>
      </c>
      <c r="C174" t="s">
        <v>371</v>
      </c>
      <c r="D174">
        <v>292</v>
      </c>
    </row>
    <row r="175" spans="1:5">
      <c r="A175" s="5" t="s">
        <v>52</v>
      </c>
      <c r="B175" t="s">
        <v>372</v>
      </c>
      <c r="C175" t="s">
        <v>373</v>
      </c>
      <c r="D175">
        <v>293</v>
      </c>
    </row>
    <row r="176" spans="1:5">
      <c r="A176" s="5" t="s">
        <v>173</v>
      </c>
      <c r="B176" t="s">
        <v>374</v>
      </c>
      <c r="C176" t="s">
        <v>375</v>
      </c>
      <c r="D176">
        <v>296</v>
      </c>
    </row>
    <row r="177" spans="1:5" ht="13.5" thickBot="1">
      <c r="A177" s="6" t="s">
        <v>173</v>
      </c>
      <c r="B177" s="4" t="s">
        <v>376</v>
      </c>
      <c r="C177" s="4" t="s">
        <v>377</v>
      </c>
      <c r="D177" s="4">
        <v>297</v>
      </c>
      <c r="E177" s="4"/>
    </row>
    <row r="178" spans="1:5">
      <c r="A178" s="5" t="s">
        <v>211</v>
      </c>
      <c r="B178" t="s">
        <v>378</v>
      </c>
      <c r="C178" t="s">
        <v>379</v>
      </c>
      <c r="D178">
        <v>298</v>
      </c>
    </row>
    <row r="179" spans="1:5">
      <c r="A179" s="5" t="s">
        <v>211</v>
      </c>
      <c r="B179" t="s">
        <v>380</v>
      </c>
      <c r="C179" t="s">
        <v>381</v>
      </c>
      <c r="D179">
        <v>299</v>
      </c>
    </row>
    <row r="180" spans="1:5">
      <c r="A180" s="5" t="s">
        <v>382</v>
      </c>
      <c r="B180" t="s">
        <v>383</v>
      </c>
      <c r="C180" t="s">
        <v>384</v>
      </c>
      <c r="D180">
        <v>302</v>
      </c>
    </row>
    <row r="181" spans="1:5">
      <c r="A181" s="5" t="s">
        <v>382</v>
      </c>
      <c r="B181" t="s">
        <v>385</v>
      </c>
      <c r="C181" t="s">
        <v>386</v>
      </c>
      <c r="D181">
        <v>303</v>
      </c>
    </row>
    <row r="182" spans="1:5">
      <c r="A182" s="5" t="s">
        <v>240</v>
      </c>
      <c r="B182" t="s">
        <v>387</v>
      </c>
      <c r="C182" t="s">
        <v>388</v>
      </c>
      <c r="D182">
        <v>304</v>
      </c>
    </row>
    <row r="183" spans="1:5">
      <c r="A183" s="5" t="s">
        <v>240</v>
      </c>
      <c r="B183" t="s">
        <v>389</v>
      </c>
      <c r="C183" t="s">
        <v>390</v>
      </c>
      <c r="D183">
        <v>305</v>
      </c>
    </row>
    <row r="184" spans="1:5">
      <c r="A184" s="5" t="s">
        <v>173</v>
      </c>
      <c r="B184" t="s">
        <v>391</v>
      </c>
      <c r="C184" t="s">
        <v>392</v>
      </c>
      <c r="D184">
        <v>306</v>
      </c>
    </row>
    <row r="185" spans="1:5">
      <c r="A185" s="5" t="s">
        <v>173</v>
      </c>
      <c r="B185" t="s">
        <v>393</v>
      </c>
      <c r="C185" t="s">
        <v>394</v>
      </c>
      <c r="D185">
        <v>307</v>
      </c>
    </row>
    <row r="186" spans="1:5">
      <c r="A186" s="5" t="s">
        <v>395</v>
      </c>
      <c r="B186" t="s">
        <v>396</v>
      </c>
      <c r="C186" t="s">
        <v>397</v>
      </c>
      <c r="D186">
        <v>308</v>
      </c>
    </row>
    <row r="187" spans="1:5">
      <c r="A187" s="5" t="s">
        <v>395</v>
      </c>
      <c r="B187" t="s">
        <v>398</v>
      </c>
      <c r="C187" t="s">
        <v>399</v>
      </c>
      <c r="D187">
        <v>309</v>
      </c>
    </row>
    <row r="188" spans="1:5">
      <c r="A188" s="5" t="s">
        <v>30</v>
      </c>
      <c r="B188" t="s">
        <v>400</v>
      </c>
      <c r="C188" t="s">
        <v>401</v>
      </c>
      <c r="D188">
        <v>314</v>
      </c>
    </row>
    <row r="189" spans="1:5">
      <c r="A189" s="5" t="s">
        <v>30</v>
      </c>
      <c r="B189" t="s">
        <v>402</v>
      </c>
      <c r="C189" t="s">
        <v>403</v>
      </c>
      <c r="D189">
        <v>315</v>
      </c>
    </row>
    <row r="190" spans="1:5">
      <c r="A190" s="5" t="s">
        <v>211</v>
      </c>
      <c r="B190" t="s">
        <v>404</v>
      </c>
      <c r="C190" t="s">
        <v>405</v>
      </c>
      <c r="D190">
        <v>316</v>
      </c>
    </row>
    <row r="191" spans="1:5">
      <c r="A191" s="5" t="s">
        <v>211</v>
      </c>
      <c r="B191" t="s">
        <v>406</v>
      </c>
      <c r="C191" t="s">
        <v>407</v>
      </c>
      <c r="D191">
        <v>317</v>
      </c>
    </row>
    <row r="192" spans="1:5">
      <c r="A192" s="5" t="s">
        <v>147</v>
      </c>
      <c r="B192" t="s">
        <v>408</v>
      </c>
      <c r="C192" t="s">
        <v>409</v>
      </c>
      <c r="D192">
        <v>318</v>
      </c>
    </row>
    <row r="193" spans="1:5" ht="13.5" thickBot="1">
      <c r="A193" s="6" t="s">
        <v>147</v>
      </c>
      <c r="B193" s="4" t="s">
        <v>410</v>
      </c>
      <c r="C193" s="4" t="s">
        <v>411</v>
      </c>
      <c r="D193" s="4">
        <v>319</v>
      </c>
      <c r="E193" s="4"/>
    </row>
    <row r="194" spans="1:5">
      <c r="A194" s="5" t="s">
        <v>245</v>
      </c>
      <c r="B194" t="s">
        <v>412</v>
      </c>
      <c r="C194" t="s">
        <v>413</v>
      </c>
      <c r="D194">
        <v>320</v>
      </c>
    </row>
    <row r="195" spans="1:5">
      <c r="A195" s="5" t="s">
        <v>245</v>
      </c>
      <c r="B195" t="s">
        <v>414</v>
      </c>
      <c r="C195" t="s">
        <v>415</v>
      </c>
      <c r="D195">
        <v>321</v>
      </c>
    </row>
    <row r="196" spans="1:5">
      <c r="A196" s="5" t="s">
        <v>416</v>
      </c>
      <c r="B196" t="s">
        <v>417</v>
      </c>
      <c r="C196" t="s">
        <v>418</v>
      </c>
      <c r="D196">
        <v>324</v>
      </c>
    </row>
    <row r="197" spans="1:5">
      <c r="A197" s="5" t="s">
        <v>416</v>
      </c>
      <c r="B197" t="s">
        <v>419</v>
      </c>
      <c r="C197" t="s">
        <v>420</v>
      </c>
      <c r="D197">
        <v>325</v>
      </c>
    </row>
    <row r="198" spans="1:5">
      <c r="A198" s="5" t="s">
        <v>52</v>
      </c>
      <c r="B198" t="s">
        <v>421</v>
      </c>
      <c r="C198" t="s">
        <v>422</v>
      </c>
      <c r="D198">
        <v>326</v>
      </c>
    </row>
    <row r="199" spans="1:5">
      <c r="A199" s="5" t="s">
        <v>52</v>
      </c>
      <c r="B199" t="s">
        <v>423</v>
      </c>
      <c r="C199" t="s">
        <v>424</v>
      </c>
      <c r="D199">
        <v>327</v>
      </c>
    </row>
    <row r="200" spans="1:5">
      <c r="A200" s="5" t="s">
        <v>52</v>
      </c>
      <c r="B200" t="s">
        <v>425</v>
      </c>
      <c r="C200" t="s">
        <v>426</v>
      </c>
      <c r="D200">
        <v>330</v>
      </c>
    </row>
    <row r="201" spans="1:5">
      <c r="A201" s="5" t="s">
        <v>52</v>
      </c>
      <c r="B201" t="s">
        <v>427</v>
      </c>
      <c r="C201" t="s">
        <v>428</v>
      </c>
      <c r="D201">
        <v>331</v>
      </c>
    </row>
    <row r="202" spans="1:5">
      <c r="A202" s="5" t="s">
        <v>211</v>
      </c>
      <c r="B202" t="s">
        <v>429</v>
      </c>
      <c r="C202" t="s">
        <v>430</v>
      </c>
      <c r="D202">
        <v>332</v>
      </c>
    </row>
    <row r="203" spans="1:5">
      <c r="A203" s="5" t="s">
        <v>211</v>
      </c>
      <c r="B203" t="s">
        <v>431</v>
      </c>
      <c r="C203" t="s">
        <v>432</v>
      </c>
      <c r="D203">
        <v>333</v>
      </c>
    </row>
    <row r="204" spans="1:5">
      <c r="A204" s="5" t="s">
        <v>245</v>
      </c>
      <c r="B204" t="s">
        <v>433</v>
      </c>
      <c r="C204" t="s">
        <v>434</v>
      </c>
      <c r="D204">
        <v>334</v>
      </c>
    </row>
    <row r="205" spans="1:5">
      <c r="A205" s="5" t="s">
        <v>245</v>
      </c>
      <c r="B205" t="s">
        <v>435</v>
      </c>
      <c r="C205" t="s">
        <v>436</v>
      </c>
      <c r="D205">
        <v>335</v>
      </c>
    </row>
    <row r="206" spans="1:5">
      <c r="A206" s="5" t="s">
        <v>173</v>
      </c>
      <c r="B206" t="s">
        <v>437</v>
      </c>
      <c r="C206" t="s">
        <v>438</v>
      </c>
      <c r="D206">
        <v>336</v>
      </c>
    </row>
    <row r="207" spans="1:5">
      <c r="A207" s="5" t="s">
        <v>173</v>
      </c>
      <c r="B207" t="s">
        <v>439</v>
      </c>
      <c r="C207" t="s">
        <v>440</v>
      </c>
      <c r="D207">
        <v>337</v>
      </c>
    </row>
    <row r="208" spans="1:5">
      <c r="A208" s="5" t="s">
        <v>245</v>
      </c>
      <c r="B208" t="s">
        <v>441</v>
      </c>
      <c r="C208" t="s">
        <v>442</v>
      </c>
      <c r="D208">
        <v>342</v>
      </c>
    </row>
    <row r="209" spans="1:5" ht="13.5" thickBot="1">
      <c r="A209" s="6" t="s">
        <v>245</v>
      </c>
      <c r="B209" s="4" t="s">
        <v>443</v>
      </c>
      <c r="C209" s="4" t="s">
        <v>444</v>
      </c>
      <c r="D209" s="4">
        <v>343</v>
      </c>
      <c r="E209" s="4"/>
    </row>
    <row r="210" spans="1:5">
      <c r="A210" s="5" t="s">
        <v>147</v>
      </c>
      <c r="B210" t="s">
        <v>445</v>
      </c>
      <c r="C210" t="s">
        <v>446</v>
      </c>
      <c r="D210">
        <v>348</v>
      </c>
    </row>
    <row r="211" spans="1:5">
      <c r="A211" s="5" t="s">
        <v>147</v>
      </c>
      <c r="B211" t="s">
        <v>447</v>
      </c>
      <c r="C211" t="s">
        <v>448</v>
      </c>
      <c r="D211">
        <v>349</v>
      </c>
    </row>
    <row r="212" spans="1:5">
      <c r="A212" s="5" t="s">
        <v>173</v>
      </c>
      <c r="B212" t="s">
        <v>449</v>
      </c>
      <c r="C212" t="s">
        <v>450</v>
      </c>
      <c r="D212">
        <v>350</v>
      </c>
    </row>
    <row r="213" spans="1:5">
      <c r="A213" s="5" t="s">
        <v>173</v>
      </c>
      <c r="B213" t="s">
        <v>451</v>
      </c>
      <c r="C213" t="s">
        <v>452</v>
      </c>
      <c r="D213">
        <v>351</v>
      </c>
    </row>
    <row r="214" spans="1:5">
      <c r="A214" s="5" t="s">
        <v>211</v>
      </c>
      <c r="B214" t="s">
        <v>453</v>
      </c>
      <c r="C214" t="s">
        <v>454</v>
      </c>
      <c r="D214">
        <v>352</v>
      </c>
    </row>
    <row r="215" spans="1:5">
      <c r="A215" s="5" t="s">
        <v>211</v>
      </c>
      <c r="B215" t="s">
        <v>455</v>
      </c>
      <c r="C215" t="s">
        <v>456</v>
      </c>
      <c r="D215">
        <v>353</v>
      </c>
    </row>
    <row r="216" spans="1:5">
      <c r="A216" s="5" t="s">
        <v>211</v>
      </c>
      <c r="B216" t="s">
        <v>457</v>
      </c>
      <c r="C216" t="s">
        <v>458</v>
      </c>
      <c r="D216">
        <v>354</v>
      </c>
    </row>
    <row r="217" spans="1:5">
      <c r="A217" s="5" t="s">
        <v>211</v>
      </c>
      <c r="B217" t="s">
        <v>459</v>
      </c>
      <c r="C217" t="s">
        <v>460</v>
      </c>
      <c r="D217">
        <v>355</v>
      </c>
    </row>
    <row r="218" spans="1:5">
      <c r="A218" s="5" t="s">
        <v>52</v>
      </c>
      <c r="B218" t="s">
        <v>461</v>
      </c>
      <c r="C218" t="s">
        <v>462</v>
      </c>
      <c r="D218">
        <v>356</v>
      </c>
    </row>
    <row r="219" spans="1:5">
      <c r="A219" s="5" t="s">
        <v>52</v>
      </c>
      <c r="B219" t="s">
        <v>463</v>
      </c>
      <c r="C219" t="s">
        <v>464</v>
      </c>
      <c r="D219">
        <v>357</v>
      </c>
    </row>
    <row r="220" spans="1:5">
      <c r="A220" s="5" t="s">
        <v>173</v>
      </c>
      <c r="B220" t="s">
        <v>465</v>
      </c>
      <c r="C220" t="s">
        <v>466</v>
      </c>
      <c r="D220">
        <v>358</v>
      </c>
    </row>
    <row r="221" spans="1:5">
      <c r="A221" s="5" t="s">
        <v>173</v>
      </c>
      <c r="B221" t="s">
        <v>467</v>
      </c>
      <c r="C221" t="s">
        <v>468</v>
      </c>
      <c r="D221">
        <v>359</v>
      </c>
    </row>
    <row r="222" spans="1:5">
      <c r="A222" s="5" t="s">
        <v>173</v>
      </c>
      <c r="B222" t="s">
        <v>469</v>
      </c>
      <c r="C222" t="s">
        <v>470</v>
      </c>
      <c r="D222">
        <v>360</v>
      </c>
    </row>
    <row r="223" spans="1:5">
      <c r="A223" s="5" t="s">
        <v>173</v>
      </c>
      <c r="B223" t="s">
        <v>471</v>
      </c>
      <c r="C223" t="s">
        <v>472</v>
      </c>
      <c r="D223">
        <v>361</v>
      </c>
    </row>
    <row r="224" spans="1:5">
      <c r="A224" s="5" t="s">
        <v>240</v>
      </c>
      <c r="B224" t="s">
        <v>473</v>
      </c>
      <c r="C224" t="s">
        <v>474</v>
      </c>
      <c r="D224">
        <v>362</v>
      </c>
    </row>
    <row r="225" spans="1:5" ht="13.5" thickBot="1">
      <c r="A225" s="6" t="s">
        <v>240</v>
      </c>
      <c r="B225" s="4" t="s">
        <v>475</v>
      </c>
      <c r="C225" s="4" t="s">
        <v>476</v>
      </c>
      <c r="D225" s="4">
        <v>363</v>
      </c>
      <c r="E225" s="4"/>
    </row>
    <row r="226" spans="1:5">
      <c r="A226" s="5" t="s">
        <v>245</v>
      </c>
      <c r="B226" t="s">
        <v>477</v>
      </c>
      <c r="C226" t="s">
        <v>478</v>
      </c>
      <c r="D226">
        <v>366</v>
      </c>
    </row>
    <row r="227" spans="1:5">
      <c r="A227" s="5" t="s">
        <v>245</v>
      </c>
      <c r="B227" t="s">
        <v>479</v>
      </c>
      <c r="C227" t="s">
        <v>480</v>
      </c>
      <c r="D227">
        <v>367</v>
      </c>
    </row>
    <row r="228" spans="1:5">
      <c r="A228" s="5" t="s">
        <v>147</v>
      </c>
      <c r="B228" t="s">
        <v>481</v>
      </c>
      <c r="C228" t="s">
        <v>482</v>
      </c>
      <c r="D228">
        <v>368</v>
      </c>
    </row>
    <row r="229" spans="1:5">
      <c r="A229" s="5" t="s">
        <v>147</v>
      </c>
      <c r="B229" t="s">
        <v>483</v>
      </c>
      <c r="C229" t="s">
        <v>484</v>
      </c>
      <c r="D229">
        <v>369</v>
      </c>
    </row>
    <row r="230" spans="1:5">
      <c r="A230" s="5" t="s">
        <v>11</v>
      </c>
      <c r="B230" t="s">
        <v>485</v>
      </c>
      <c r="C230" t="s">
        <v>486</v>
      </c>
      <c r="D230">
        <v>370</v>
      </c>
    </row>
    <row r="231" spans="1:5">
      <c r="A231" s="5" t="s">
        <v>11</v>
      </c>
      <c r="B231" t="s">
        <v>487</v>
      </c>
      <c r="C231" t="s">
        <v>488</v>
      </c>
      <c r="D231">
        <v>371</v>
      </c>
    </row>
    <row r="232" spans="1:5">
      <c r="A232" s="5" t="s">
        <v>245</v>
      </c>
      <c r="B232" t="s">
        <v>489</v>
      </c>
      <c r="C232" t="s">
        <v>490</v>
      </c>
      <c r="D232">
        <v>372</v>
      </c>
    </row>
    <row r="233" spans="1:5">
      <c r="A233" s="5" t="s">
        <v>245</v>
      </c>
      <c r="B233" t="s">
        <v>491</v>
      </c>
      <c r="C233" t="s">
        <v>492</v>
      </c>
      <c r="D233">
        <v>373</v>
      </c>
    </row>
    <row r="234" spans="1:5">
      <c r="A234" s="5" t="s">
        <v>173</v>
      </c>
      <c r="B234" t="s">
        <v>493</v>
      </c>
      <c r="C234" t="s">
        <v>494</v>
      </c>
      <c r="D234">
        <v>376</v>
      </c>
    </row>
    <row r="235" spans="1:5">
      <c r="A235" s="5" t="s">
        <v>173</v>
      </c>
      <c r="B235" t="s">
        <v>495</v>
      </c>
      <c r="C235" t="s">
        <v>496</v>
      </c>
      <c r="D235">
        <v>377</v>
      </c>
    </row>
    <row r="236" spans="1:5">
      <c r="A236" s="5" t="s">
        <v>147</v>
      </c>
      <c r="B236" t="s">
        <v>497</v>
      </c>
      <c r="C236" t="s">
        <v>498</v>
      </c>
      <c r="D236">
        <v>378</v>
      </c>
    </row>
    <row r="237" spans="1:5">
      <c r="A237" s="5" t="s">
        <v>147</v>
      </c>
      <c r="B237" t="s">
        <v>499</v>
      </c>
      <c r="C237" t="s">
        <v>500</v>
      </c>
      <c r="D237">
        <v>379</v>
      </c>
    </row>
    <row r="238" spans="1:5">
      <c r="A238" s="5" t="s">
        <v>240</v>
      </c>
      <c r="B238" t="s">
        <v>501</v>
      </c>
      <c r="C238" t="s">
        <v>502</v>
      </c>
      <c r="D238">
        <v>380</v>
      </c>
    </row>
    <row r="239" spans="1:5">
      <c r="A239" s="5" t="s">
        <v>240</v>
      </c>
      <c r="B239" t="s">
        <v>503</v>
      </c>
      <c r="C239" t="s">
        <v>504</v>
      </c>
      <c r="D239">
        <v>381</v>
      </c>
    </row>
    <row r="240" spans="1:5">
      <c r="A240" s="5" t="s">
        <v>30</v>
      </c>
      <c r="B240" t="s">
        <v>505</v>
      </c>
      <c r="C240" t="s">
        <v>506</v>
      </c>
      <c r="D240">
        <v>382</v>
      </c>
    </row>
    <row r="241" spans="1:5" ht="13.5" thickBot="1">
      <c r="A241" s="6" t="s">
        <v>30</v>
      </c>
      <c r="B241" s="4" t="s">
        <v>507</v>
      </c>
      <c r="C241" s="4" t="s">
        <v>508</v>
      </c>
      <c r="D241" s="4">
        <v>383</v>
      </c>
      <c r="E241" s="4"/>
    </row>
    <row r="242" spans="1:5">
      <c r="A242" s="5" t="s">
        <v>52</v>
      </c>
      <c r="B242" t="s">
        <v>509</v>
      </c>
      <c r="C242" t="s">
        <v>510</v>
      </c>
      <c r="D242">
        <v>384</v>
      </c>
    </row>
    <row r="243" spans="1:5">
      <c r="A243" s="5" t="s">
        <v>52</v>
      </c>
      <c r="B243" t="s">
        <v>511</v>
      </c>
      <c r="C243" t="s">
        <v>512</v>
      </c>
      <c r="D243">
        <v>385</v>
      </c>
    </row>
    <row r="244" spans="1:5">
      <c r="A244" s="5" t="s">
        <v>382</v>
      </c>
      <c r="B244" t="s">
        <v>513</v>
      </c>
      <c r="C244" t="s">
        <v>514</v>
      </c>
      <c r="D244">
        <v>386</v>
      </c>
    </row>
    <row r="245" spans="1:5">
      <c r="A245" s="5" t="s">
        <v>382</v>
      </c>
      <c r="B245" t="s">
        <v>515</v>
      </c>
      <c r="C245" t="s">
        <v>516</v>
      </c>
      <c r="D245">
        <v>387</v>
      </c>
    </row>
    <row r="246" spans="1:5">
      <c r="A246" s="5" t="s">
        <v>416</v>
      </c>
      <c r="B246" t="s">
        <v>517</v>
      </c>
      <c r="C246" t="s">
        <v>518</v>
      </c>
      <c r="D246">
        <v>522</v>
      </c>
    </row>
    <row r="247" spans="1:5">
      <c r="A247" s="5" t="s">
        <v>416</v>
      </c>
      <c r="B247" t="s">
        <v>519</v>
      </c>
      <c r="C247" t="s">
        <v>520</v>
      </c>
      <c r="D247">
        <v>523</v>
      </c>
    </row>
    <row r="248" spans="1:5">
      <c r="A248" s="5" t="s">
        <v>382</v>
      </c>
      <c r="B248" t="s">
        <v>521</v>
      </c>
      <c r="C248" t="s">
        <v>522</v>
      </c>
      <c r="D248">
        <v>538</v>
      </c>
    </row>
    <row r="249" spans="1:5">
      <c r="A249" s="5" t="s">
        <v>382</v>
      </c>
      <c r="B249" t="s">
        <v>523</v>
      </c>
      <c r="C249" t="s">
        <v>524</v>
      </c>
      <c r="D249">
        <v>539</v>
      </c>
    </row>
    <row r="250" spans="1:5">
      <c r="A250" s="5" t="s">
        <v>525</v>
      </c>
      <c r="B250" t="s">
        <v>526</v>
      </c>
      <c r="C250" t="s">
        <v>527</v>
      </c>
      <c r="D250">
        <v>542</v>
      </c>
    </row>
    <row r="251" spans="1:5">
      <c r="A251" s="5" t="s">
        <v>525</v>
      </c>
      <c r="B251" t="s">
        <v>528</v>
      </c>
      <c r="C251" t="s">
        <v>529</v>
      </c>
      <c r="D251">
        <v>543</v>
      </c>
    </row>
    <row r="252" spans="1:5">
      <c r="A252" s="5" t="s">
        <v>525</v>
      </c>
      <c r="B252" t="s">
        <v>530</v>
      </c>
      <c r="C252" t="s">
        <v>531</v>
      </c>
      <c r="D252">
        <v>544</v>
      </c>
    </row>
    <row r="253" spans="1:5">
      <c r="A253" s="5" t="s">
        <v>525</v>
      </c>
      <c r="B253" t="s">
        <v>532</v>
      </c>
      <c r="C253" t="s">
        <v>533</v>
      </c>
      <c r="D253">
        <v>545</v>
      </c>
    </row>
    <row r="254" spans="1:5">
      <c r="A254" s="5" t="s">
        <v>395</v>
      </c>
      <c r="B254" t="s">
        <v>534</v>
      </c>
      <c r="C254" t="s">
        <v>535</v>
      </c>
      <c r="D254">
        <v>548</v>
      </c>
    </row>
    <row r="255" spans="1:5">
      <c r="A255" s="5" t="s">
        <v>395</v>
      </c>
      <c r="B255" t="s">
        <v>536</v>
      </c>
      <c r="C255" t="s">
        <v>537</v>
      </c>
      <c r="D255">
        <v>549</v>
      </c>
    </row>
    <row r="256" spans="1:5">
      <c r="A256" s="5" t="s">
        <v>525</v>
      </c>
      <c r="B256" t="s">
        <v>538</v>
      </c>
      <c r="C256" t="s">
        <v>539</v>
      </c>
      <c r="D256">
        <v>578</v>
      </c>
    </row>
    <row r="257" spans="1:5" ht="13.5" thickBot="1">
      <c r="A257" s="6" t="s">
        <v>525</v>
      </c>
      <c r="B257" s="4" t="s">
        <v>540</v>
      </c>
      <c r="C257" s="4" t="s">
        <v>541</v>
      </c>
      <c r="D257" s="4">
        <v>579</v>
      </c>
      <c r="E257" s="4"/>
    </row>
    <row r="258" spans="1:5">
      <c r="A258" s="5" t="s">
        <v>416</v>
      </c>
      <c r="B258" t="s">
        <v>542</v>
      </c>
      <c r="C258" t="s">
        <v>543</v>
      </c>
      <c r="D258">
        <v>606</v>
      </c>
    </row>
    <row r="259" spans="1:5">
      <c r="A259" s="5" t="s">
        <v>416</v>
      </c>
      <c r="B259" t="s">
        <v>544</v>
      </c>
      <c r="C259" t="s">
        <v>545</v>
      </c>
      <c r="D259">
        <v>607</v>
      </c>
    </row>
    <row r="260" spans="1:5">
      <c r="A260" s="5" t="s">
        <v>395</v>
      </c>
      <c r="B260" t="s">
        <v>546</v>
      </c>
      <c r="C260" t="s">
        <v>547</v>
      </c>
      <c r="D260">
        <v>608</v>
      </c>
    </row>
    <row r="261" spans="1:5">
      <c r="A261" s="5" t="s">
        <v>395</v>
      </c>
      <c r="B261" t="s">
        <v>548</v>
      </c>
      <c r="C261" t="s">
        <v>549</v>
      </c>
      <c r="D261">
        <v>609</v>
      </c>
    </row>
    <row r="262" spans="1:5">
      <c r="A262" s="5" t="s">
        <v>382</v>
      </c>
      <c r="B262" t="s">
        <v>550</v>
      </c>
      <c r="C262" t="s">
        <v>551</v>
      </c>
      <c r="D262">
        <v>620</v>
      </c>
    </row>
    <row r="263" spans="1:5">
      <c r="A263" s="5" t="s">
        <v>382</v>
      </c>
      <c r="B263" t="s">
        <v>552</v>
      </c>
      <c r="C263" t="s">
        <v>553</v>
      </c>
      <c r="D263">
        <v>621</v>
      </c>
    </row>
    <row r="264" spans="1:5">
      <c r="A264" s="5" t="s">
        <v>525</v>
      </c>
      <c r="B264" t="s">
        <v>554</v>
      </c>
      <c r="C264" t="s">
        <v>555</v>
      </c>
      <c r="D264">
        <v>628</v>
      </c>
    </row>
    <row r="265" spans="1:5">
      <c r="A265" s="5" t="s">
        <v>525</v>
      </c>
      <c r="B265" t="s">
        <v>556</v>
      </c>
      <c r="C265" t="s">
        <v>557</v>
      </c>
      <c r="D265">
        <v>629</v>
      </c>
    </row>
    <row r="266" spans="1:5">
      <c r="A266" s="5" t="s">
        <v>395</v>
      </c>
      <c r="B266" t="s">
        <v>558</v>
      </c>
      <c r="C266" t="s">
        <v>559</v>
      </c>
      <c r="D266">
        <v>648</v>
      </c>
    </row>
    <row r="267" spans="1:5">
      <c r="A267" s="5" t="s">
        <v>395</v>
      </c>
      <c r="B267" t="s">
        <v>560</v>
      </c>
      <c r="C267" t="s">
        <v>561</v>
      </c>
      <c r="D267">
        <v>649</v>
      </c>
    </row>
    <row r="268" spans="1:5">
      <c r="A268" s="5" t="s">
        <v>525</v>
      </c>
      <c r="B268" t="s">
        <v>562</v>
      </c>
      <c r="C268" t="s">
        <v>563</v>
      </c>
      <c r="D268">
        <v>660</v>
      </c>
    </row>
    <row r="269" spans="1:5">
      <c r="A269" s="5" t="s">
        <v>525</v>
      </c>
      <c r="B269" t="s">
        <v>564</v>
      </c>
      <c r="C269" t="s">
        <v>565</v>
      </c>
      <c r="D269">
        <v>661</v>
      </c>
    </row>
    <row r="270" spans="1:5">
      <c r="A270" s="5" t="s">
        <v>525</v>
      </c>
      <c r="B270" t="s">
        <v>566</v>
      </c>
      <c r="C270" t="s">
        <v>567</v>
      </c>
      <c r="D270">
        <v>684</v>
      </c>
    </row>
    <row r="271" spans="1:5">
      <c r="A271" s="5" t="s">
        <v>525</v>
      </c>
      <c r="B271" t="s">
        <v>568</v>
      </c>
      <c r="C271" t="s">
        <v>569</v>
      </c>
      <c r="D271">
        <v>685</v>
      </c>
    </row>
    <row r="272" spans="1:5">
      <c r="A272" s="5" t="s">
        <v>416</v>
      </c>
      <c r="B272" t="s">
        <v>570</v>
      </c>
      <c r="C272" t="s">
        <v>571</v>
      </c>
      <c r="D272">
        <v>686</v>
      </c>
    </row>
    <row r="273" spans="1:5" ht="13.5" thickBot="1">
      <c r="A273" s="6" t="s">
        <v>416</v>
      </c>
      <c r="B273" s="4" t="s">
        <v>572</v>
      </c>
      <c r="C273" s="4" t="s">
        <v>573</v>
      </c>
      <c r="D273" s="4">
        <v>687</v>
      </c>
      <c r="E273" s="4"/>
    </row>
    <row r="274" spans="1:5">
      <c r="A274" s="5" t="s">
        <v>245</v>
      </c>
      <c r="B274" t="s">
        <v>574</v>
      </c>
      <c r="C274" t="s">
        <v>575</v>
      </c>
      <c r="D274">
        <v>704</v>
      </c>
    </row>
    <row r="275" spans="1:5">
      <c r="A275" s="5" t="s">
        <v>245</v>
      </c>
      <c r="B275" t="s">
        <v>576</v>
      </c>
      <c r="C275" t="s">
        <v>577</v>
      </c>
      <c r="D275">
        <v>705</v>
      </c>
    </row>
    <row r="276" spans="1:5">
      <c r="A276" s="5" t="s">
        <v>416</v>
      </c>
      <c r="B276" t="s">
        <v>578</v>
      </c>
      <c r="C276" t="s">
        <v>579</v>
      </c>
      <c r="D276">
        <v>718</v>
      </c>
    </row>
    <row r="277" spans="1:5">
      <c r="A277" s="5" t="s">
        <v>416</v>
      </c>
      <c r="B277" t="s">
        <v>580</v>
      </c>
      <c r="C277" t="s">
        <v>581</v>
      </c>
      <c r="D277">
        <v>719</v>
      </c>
    </row>
    <row r="278" spans="1:5">
      <c r="A278" s="5" t="s">
        <v>395</v>
      </c>
      <c r="B278" t="s">
        <v>582</v>
      </c>
      <c r="C278" t="s">
        <v>583</v>
      </c>
      <c r="D278">
        <v>728</v>
      </c>
    </row>
    <row r="279" spans="1:5">
      <c r="A279" s="5" t="s">
        <v>395</v>
      </c>
      <c r="B279" t="s">
        <v>584</v>
      </c>
      <c r="C279" t="s">
        <v>585</v>
      </c>
      <c r="D279">
        <v>729</v>
      </c>
    </row>
    <row r="280" spans="1:5">
      <c r="A280" s="5" t="s">
        <v>395</v>
      </c>
      <c r="B280" t="s">
        <v>586</v>
      </c>
      <c r="C280" t="s">
        <v>587</v>
      </c>
      <c r="D280">
        <v>738</v>
      </c>
    </row>
    <row r="281" spans="1:5">
      <c r="A281" s="5" t="s">
        <v>395</v>
      </c>
      <c r="B281" t="s">
        <v>588</v>
      </c>
      <c r="C281" t="s">
        <v>589</v>
      </c>
      <c r="D281">
        <v>739</v>
      </c>
    </row>
    <row r="282" spans="1:5">
      <c r="A282" s="5" t="s">
        <v>525</v>
      </c>
      <c r="B282" t="s">
        <v>590</v>
      </c>
      <c r="C282" t="s">
        <v>591</v>
      </c>
      <c r="D282">
        <v>746</v>
      </c>
    </row>
    <row r="283" spans="1:5">
      <c r="A283" s="5" t="s">
        <v>525</v>
      </c>
      <c r="B283" t="s">
        <v>592</v>
      </c>
      <c r="C283" t="s">
        <v>593</v>
      </c>
      <c r="D283">
        <v>747</v>
      </c>
    </row>
    <row r="284" spans="1:5">
      <c r="A284" s="5" t="s">
        <v>382</v>
      </c>
      <c r="B284" t="s">
        <v>594</v>
      </c>
      <c r="C284" t="s">
        <v>595</v>
      </c>
      <c r="D284">
        <v>766</v>
      </c>
    </row>
    <row r="285" spans="1:5">
      <c r="A285" s="5" t="s">
        <v>382</v>
      </c>
      <c r="B285" t="s">
        <v>596</v>
      </c>
      <c r="C285" t="s">
        <v>597</v>
      </c>
      <c r="D285">
        <v>767</v>
      </c>
    </row>
    <row r="286" spans="1:5">
      <c r="A286" s="5" t="s">
        <v>416</v>
      </c>
      <c r="B286" t="s">
        <v>598</v>
      </c>
      <c r="C286" t="s">
        <v>599</v>
      </c>
      <c r="D286">
        <v>768</v>
      </c>
    </row>
    <row r="287" spans="1:5">
      <c r="A287" s="5" t="s">
        <v>416</v>
      </c>
      <c r="B287" t="s">
        <v>600</v>
      </c>
      <c r="C287" t="s">
        <v>601</v>
      </c>
      <c r="D287">
        <v>769</v>
      </c>
    </row>
    <row r="288" spans="1:5">
      <c r="A288" s="5" t="s">
        <v>382</v>
      </c>
      <c r="B288" t="s">
        <v>602</v>
      </c>
      <c r="C288" t="s">
        <v>603</v>
      </c>
      <c r="D288">
        <v>776</v>
      </c>
    </row>
    <row r="289" spans="1:5" ht="13.5" thickBot="1">
      <c r="A289" s="6" t="s">
        <v>382</v>
      </c>
      <c r="B289" s="4" t="s">
        <v>604</v>
      </c>
      <c r="C289" s="4" t="s">
        <v>605</v>
      </c>
      <c r="D289" s="4">
        <v>777</v>
      </c>
      <c r="E289" s="4"/>
    </row>
    <row r="290" spans="1:5">
      <c r="A290" s="5" t="s">
        <v>525</v>
      </c>
      <c r="B290" t="s">
        <v>606</v>
      </c>
      <c r="C290" t="s">
        <v>607</v>
      </c>
      <c r="D290">
        <v>782</v>
      </c>
    </row>
    <row r="291" spans="1:5">
      <c r="A291" s="5" t="s">
        <v>525</v>
      </c>
      <c r="B291" t="s">
        <v>608</v>
      </c>
      <c r="C291" t="s">
        <v>609</v>
      </c>
      <c r="D291">
        <v>783</v>
      </c>
    </row>
    <row r="292" spans="1:5">
      <c r="A292" s="5" t="s">
        <v>416</v>
      </c>
      <c r="B292" t="s">
        <v>610</v>
      </c>
      <c r="C292" t="s">
        <v>611</v>
      </c>
      <c r="D292">
        <v>788</v>
      </c>
    </row>
    <row r="293" spans="1:5">
      <c r="A293" s="5" t="s">
        <v>416</v>
      </c>
      <c r="B293" t="s">
        <v>612</v>
      </c>
      <c r="C293" t="s">
        <v>613</v>
      </c>
      <c r="D293">
        <v>789</v>
      </c>
    </row>
    <row r="294" spans="1:5">
      <c r="A294" s="5" t="s">
        <v>395</v>
      </c>
      <c r="B294" t="s">
        <v>614</v>
      </c>
      <c r="C294" t="s">
        <v>615</v>
      </c>
      <c r="D294">
        <v>966</v>
      </c>
    </row>
    <row r="295" spans="1:5">
      <c r="A295" s="5" t="s">
        <v>395</v>
      </c>
      <c r="B295" t="s">
        <v>616</v>
      </c>
      <c r="C295" t="s">
        <v>617</v>
      </c>
      <c r="D295">
        <v>967</v>
      </c>
    </row>
    <row r="296" spans="1:5">
      <c r="A296" s="5" t="s">
        <v>382</v>
      </c>
      <c r="B296" t="s">
        <v>618</v>
      </c>
      <c r="C296" t="s">
        <v>619</v>
      </c>
      <c r="D296">
        <v>982</v>
      </c>
    </row>
    <row r="297" spans="1:5">
      <c r="A297" s="5" t="s">
        <v>382</v>
      </c>
      <c r="B297" t="s">
        <v>620</v>
      </c>
      <c r="C297" t="s">
        <v>621</v>
      </c>
      <c r="D297">
        <v>983</v>
      </c>
    </row>
    <row r="298" spans="1:5">
      <c r="A298" s="5" t="s">
        <v>147</v>
      </c>
      <c r="B298" t="s">
        <v>622</v>
      </c>
      <c r="C298" t="s">
        <v>623</v>
      </c>
      <c r="D298">
        <v>984</v>
      </c>
    </row>
    <row r="299" spans="1:5">
      <c r="A299" s="5" t="s">
        <v>147</v>
      </c>
      <c r="B299" t="s">
        <v>624</v>
      </c>
      <c r="C299" t="s">
        <v>625</v>
      </c>
      <c r="D299">
        <v>985</v>
      </c>
    </row>
    <row r="300" spans="1:5">
      <c r="A300" s="5" t="s">
        <v>416</v>
      </c>
      <c r="B300" t="s">
        <v>626</v>
      </c>
      <c r="C300" t="s">
        <v>627</v>
      </c>
      <c r="D300">
        <v>986</v>
      </c>
    </row>
    <row r="301" spans="1:5">
      <c r="A301" s="5" t="s">
        <v>416</v>
      </c>
      <c r="B301" t="s">
        <v>628</v>
      </c>
      <c r="C301" t="s">
        <v>629</v>
      </c>
      <c r="D301">
        <v>987</v>
      </c>
    </row>
    <row r="302" spans="1:5">
      <c r="A302" s="5" t="s">
        <v>395</v>
      </c>
      <c r="B302" t="s">
        <v>630</v>
      </c>
      <c r="C302" t="s">
        <v>631</v>
      </c>
      <c r="D302">
        <v>992</v>
      </c>
    </row>
    <row r="303" spans="1:5">
      <c r="A303" s="5" t="s">
        <v>395</v>
      </c>
      <c r="B303" t="s">
        <v>632</v>
      </c>
      <c r="C303" t="s">
        <v>633</v>
      </c>
      <c r="D303">
        <v>993</v>
      </c>
    </row>
    <row r="304" spans="1:5">
      <c r="A304" s="5" t="s">
        <v>382</v>
      </c>
      <c r="B304" t="s">
        <v>634</v>
      </c>
      <c r="C304" t="s">
        <v>635</v>
      </c>
      <c r="D304">
        <v>1006</v>
      </c>
    </row>
    <row r="305" spans="1:5" ht="13.5" thickBot="1">
      <c r="A305" s="6" t="s">
        <v>382</v>
      </c>
      <c r="B305" s="4" t="s">
        <v>636</v>
      </c>
      <c r="C305" s="4" t="s">
        <v>637</v>
      </c>
      <c r="D305" s="4">
        <v>1007</v>
      </c>
      <c r="E305" s="4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pane ySplit="1" topLeftCell="A2" activePane="bottomLeft" state="frozen"/>
      <selection pane="bottomLeft" activeCell="G2" sqref="G2"/>
    </sheetView>
  </sheetViews>
  <sheetFormatPr defaultRowHeight="12.75"/>
  <cols>
    <col min="7" max="7" width="10.42578125" customWidth="1"/>
    <col min="8" max="8" width="10.28515625" customWidth="1"/>
    <col min="9" max="9" width="10.5703125" customWidth="1"/>
  </cols>
  <sheetData>
    <row r="1" spans="1:9" s="2" customFormat="1">
      <c r="A1" s="2" t="s">
        <v>652</v>
      </c>
      <c r="B1" s="2" t="s">
        <v>653</v>
      </c>
      <c r="C1" s="2" t="s">
        <v>654</v>
      </c>
      <c r="D1" s="2" t="s">
        <v>638</v>
      </c>
      <c r="E1" s="2" t="s">
        <v>649</v>
      </c>
      <c r="F1" s="2" t="s">
        <v>8</v>
      </c>
      <c r="G1" s="2" t="s">
        <v>650</v>
      </c>
      <c r="H1" s="2" t="s">
        <v>651</v>
      </c>
      <c r="I1" s="2" t="s">
        <v>655</v>
      </c>
    </row>
    <row r="2" spans="1:9">
      <c r="A2">
        <v>382</v>
      </c>
      <c r="B2">
        <v>0</v>
      </c>
      <c r="C2">
        <f>2*$A2+$B2</f>
        <v>764</v>
      </c>
      <c r="D2">
        <v>14</v>
      </c>
      <c r="E2">
        <v>5</v>
      </c>
      <c r="F2">
        <v>27</v>
      </c>
      <c r="G2">
        <f>8*(255-(8*$D2+$E2))+QUOTIENT($F2,4)</f>
        <v>1110</v>
      </c>
      <c r="H2" s="23" t="str">
        <f>DEC2HEX($G2)</f>
        <v>456</v>
      </c>
      <c r="I2" s="23" t="str">
        <f>DEC2HEX(POWER(2,MOD($F2,4)))</f>
        <v>8</v>
      </c>
    </row>
    <row r="3" spans="1:9">
      <c r="A3">
        <v>382</v>
      </c>
      <c r="B3">
        <v>0</v>
      </c>
      <c r="C3">
        <f t="shared" ref="C3:C24" si="0">2*$A3+$B3</f>
        <v>764</v>
      </c>
      <c r="D3">
        <v>14</v>
      </c>
      <c r="E3">
        <v>6</v>
      </c>
      <c r="F3">
        <v>27</v>
      </c>
      <c r="G3">
        <f t="shared" ref="G3:G24" si="1">8*(255-(8*$D3+$E3))+QUOTIENT($F3,4)</f>
        <v>1102</v>
      </c>
      <c r="H3" s="23" t="str">
        <f t="shared" ref="H3:H24" si="2">DEC2HEX($G3)</f>
        <v>44E</v>
      </c>
      <c r="I3" s="23" t="str">
        <f t="shared" ref="I3:I24" si="3">DEC2HEX(POWER(2,MOD($F3,4)))</f>
        <v>8</v>
      </c>
    </row>
    <row r="4" spans="1:9">
      <c r="A4">
        <v>382</v>
      </c>
      <c r="B4">
        <v>0</v>
      </c>
      <c r="C4">
        <f t="shared" si="0"/>
        <v>764</v>
      </c>
      <c r="D4">
        <v>14</v>
      </c>
      <c r="E4">
        <v>7</v>
      </c>
      <c r="F4">
        <v>27</v>
      </c>
      <c r="G4">
        <f t="shared" si="1"/>
        <v>1094</v>
      </c>
      <c r="H4" s="23" t="str">
        <f t="shared" si="2"/>
        <v>446</v>
      </c>
      <c r="I4" s="23" t="str">
        <f t="shared" si="3"/>
        <v>8</v>
      </c>
    </row>
    <row r="5" spans="1:9">
      <c r="A5">
        <v>382</v>
      </c>
      <c r="B5">
        <v>0</v>
      </c>
      <c r="C5">
        <f t="shared" si="0"/>
        <v>764</v>
      </c>
      <c r="D5">
        <v>15</v>
      </c>
      <c r="E5">
        <v>0</v>
      </c>
      <c r="F5">
        <v>27</v>
      </c>
      <c r="G5">
        <f t="shared" si="1"/>
        <v>1086</v>
      </c>
      <c r="H5" s="23" t="str">
        <f t="shared" si="2"/>
        <v>43E</v>
      </c>
      <c r="I5" s="23" t="str">
        <f t="shared" si="3"/>
        <v>8</v>
      </c>
    </row>
    <row r="6" spans="1:9">
      <c r="A6">
        <v>382</v>
      </c>
      <c r="B6">
        <v>0</v>
      </c>
      <c r="C6">
        <f t="shared" si="0"/>
        <v>764</v>
      </c>
      <c r="D6">
        <v>15</v>
      </c>
      <c r="E6">
        <v>1</v>
      </c>
      <c r="F6">
        <v>27</v>
      </c>
      <c r="G6">
        <f t="shared" si="1"/>
        <v>1078</v>
      </c>
      <c r="H6" s="23" t="str">
        <f t="shared" si="2"/>
        <v>436</v>
      </c>
      <c r="I6" s="23" t="str">
        <f t="shared" si="3"/>
        <v>8</v>
      </c>
    </row>
    <row r="7" spans="1:9">
      <c r="A7">
        <v>382</v>
      </c>
      <c r="B7">
        <v>0</v>
      </c>
      <c r="C7">
        <f t="shared" si="0"/>
        <v>764</v>
      </c>
      <c r="D7">
        <v>15</v>
      </c>
      <c r="E7">
        <v>6</v>
      </c>
      <c r="F7">
        <v>27</v>
      </c>
      <c r="G7">
        <f t="shared" si="1"/>
        <v>1038</v>
      </c>
      <c r="H7" s="23" t="str">
        <f t="shared" si="2"/>
        <v>40E</v>
      </c>
      <c r="I7" s="23" t="str">
        <f t="shared" si="3"/>
        <v>8</v>
      </c>
    </row>
    <row r="8" spans="1:9">
      <c r="A8">
        <v>382</v>
      </c>
      <c r="B8">
        <v>0</v>
      </c>
      <c r="C8">
        <f t="shared" si="0"/>
        <v>764</v>
      </c>
      <c r="D8">
        <v>15</v>
      </c>
      <c r="E8">
        <v>7</v>
      </c>
      <c r="F8">
        <v>27</v>
      </c>
      <c r="G8">
        <f t="shared" si="1"/>
        <v>1030</v>
      </c>
      <c r="H8" s="23" t="str">
        <f t="shared" si="2"/>
        <v>406</v>
      </c>
      <c r="I8" s="23" t="str">
        <f t="shared" si="3"/>
        <v>8</v>
      </c>
    </row>
    <row r="9" spans="1:9">
      <c r="A9">
        <v>382</v>
      </c>
      <c r="B9">
        <v>0</v>
      </c>
      <c r="C9">
        <f t="shared" si="0"/>
        <v>764</v>
      </c>
      <c r="D9">
        <v>16</v>
      </c>
      <c r="E9">
        <v>0</v>
      </c>
      <c r="F9">
        <v>27</v>
      </c>
      <c r="G9">
        <f t="shared" si="1"/>
        <v>1022</v>
      </c>
      <c r="H9" s="23" t="str">
        <f t="shared" si="2"/>
        <v>3FE</v>
      </c>
      <c r="I9" s="23" t="str">
        <f t="shared" si="3"/>
        <v>8</v>
      </c>
    </row>
    <row r="10" spans="1:9">
      <c r="A10">
        <v>382</v>
      </c>
      <c r="B10">
        <v>0</v>
      </c>
      <c r="C10">
        <f t="shared" si="0"/>
        <v>764</v>
      </c>
      <c r="D10">
        <v>16</v>
      </c>
      <c r="E10">
        <v>1</v>
      </c>
      <c r="F10">
        <v>27</v>
      </c>
      <c r="G10">
        <f t="shared" si="1"/>
        <v>1014</v>
      </c>
      <c r="H10" s="23" t="str">
        <f t="shared" si="2"/>
        <v>3F6</v>
      </c>
      <c r="I10" s="23" t="str">
        <f t="shared" si="3"/>
        <v>8</v>
      </c>
    </row>
    <row r="11" spans="1:9">
      <c r="A11">
        <v>382</v>
      </c>
      <c r="B11">
        <v>0</v>
      </c>
      <c r="C11">
        <f t="shared" si="0"/>
        <v>764</v>
      </c>
      <c r="D11">
        <v>16</v>
      </c>
      <c r="E11">
        <v>2</v>
      </c>
      <c r="F11">
        <v>27</v>
      </c>
      <c r="G11">
        <f t="shared" si="1"/>
        <v>1006</v>
      </c>
      <c r="H11" s="23" t="str">
        <f t="shared" si="2"/>
        <v>3EE</v>
      </c>
      <c r="I11" s="23" t="str">
        <f t="shared" si="3"/>
        <v>8</v>
      </c>
    </row>
    <row r="12" spans="1:9">
      <c r="A12">
        <v>382</v>
      </c>
      <c r="B12">
        <v>0</v>
      </c>
      <c r="C12">
        <f t="shared" si="0"/>
        <v>764</v>
      </c>
      <c r="D12">
        <v>16</v>
      </c>
      <c r="E12">
        <v>3</v>
      </c>
      <c r="F12">
        <v>27</v>
      </c>
      <c r="G12">
        <f t="shared" si="1"/>
        <v>998</v>
      </c>
      <c r="H12" s="23" t="str">
        <f t="shared" si="2"/>
        <v>3E6</v>
      </c>
      <c r="I12" s="23" t="str">
        <f t="shared" si="3"/>
        <v>8</v>
      </c>
    </row>
    <row r="13" spans="1:9">
      <c r="A13">
        <v>382</v>
      </c>
      <c r="B13">
        <v>0</v>
      </c>
      <c r="C13">
        <f t="shared" si="0"/>
        <v>764</v>
      </c>
      <c r="D13">
        <v>16</v>
      </c>
      <c r="E13">
        <v>4</v>
      </c>
      <c r="F13">
        <v>27</v>
      </c>
      <c r="G13">
        <f t="shared" si="1"/>
        <v>990</v>
      </c>
      <c r="H13" s="23" t="str">
        <f t="shared" si="2"/>
        <v>3DE</v>
      </c>
      <c r="I13" s="23" t="str">
        <f t="shared" si="3"/>
        <v>8</v>
      </c>
    </row>
    <row r="14" spans="1:9">
      <c r="A14">
        <v>382</v>
      </c>
      <c r="B14">
        <v>0</v>
      </c>
      <c r="C14">
        <f t="shared" si="0"/>
        <v>764</v>
      </c>
      <c r="D14">
        <v>16</v>
      </c>
      <c r="E14">
        <v>5</v>
      </c>
      <c r="F14">
        <v>27</v>
      </c>
      <c r="G14">
        <f t="shared" si="1"/>
        <v>982</v>
      </c>
      <c r="H14" s="23" t="str">
        <f t="shared" si="2"/>
        <v>3D6</v>
      </c>
      <c r="I14" s="23" t="str">
        <f t="shared" si="3"/>
        <v>8</v>
      </c>
    </row>
    <row r="15" spans="1:9">
      <c r="A15">
        <v>382</v>
      </c>
      <c r="B15">
        <v>0</v>
      </c>
      <c r="C15">
        <f t="shared" si="0"/>
        <v>764</v>
      </c>
      <c r="D15">
        <v>16</v>
      </c>
      <c r="E15">
        <v>6</v>
      </c>
      <c r="F15">
        <v>27</v>
      </c>
      <c r="G15">
        <f t="shared" si="1"/>
        <v>974</v>
      </c>
      <c r="H15" s="23" t="str">
        <f t="shared" si="2"/>
        <v>3CE</v>
      </c>
      <c r="I15" s="23" t="str">
        <f t="shared" si="3"/>
        <v>8</v>
      </c>
    </row>
    <row r="16" spans="1:9">
      <c r="A16">
        <v>382</v>
      </c>
      <c r="B16">
        <v>0</v>
      </c>
      <c r="C16">
        <f t="shared" si="0"/>
        <v>764</v>
      </c>
      <c r="D16">
        <v>16</v>
      </c>
      <c r="E16">
        <v>7</v>
      </c>
      <c r="F16">
        <v>27</v>
      </c>
      <c r="G16">
        <f t="shared" si="1"/>
        <v>966</v>
      </c>
      <c r="H16" s="23" t="str">
        <f t="shared" si="2"/>
        <v>3C6</v>
      </c>
      <c r="I16" s="23" t="str">
        <f t="shared" si="3"/>
        <v>8</v>
      </c>
    </row>
    <row r="17" spans="1:9">
      <c r="A17">
        <v>382</v>
      </c>
      <c r="B17">
        <v>0</v>
      </c>
      <c r="C17">
        <f t="shared" si="0"/>
        <v>764</v>
      </c>
      <c r="D17">
        <v>17</v>
      </c>
      <c r="E17">
        <v>0</v>
      </c>
      <c r="F17">
        <v>27</v>
      </c>
      <c r="G17">
        <f t="shared" si="1"/>
        <v>958</v>
      </c>
      <c r="H17" s="23" t="str">
        <f t="shared" si="2"/>
        <v>3BE</v>
      </c>
      <c r="I17" s="23" t="str">
        <f t="shared" si="3"/>
        <v>8</v>
      </c>
    </row>
    <row r="18" spans="1:9">
      <c r="A18">
        <v>382</v>
      </c>
      <c r="B18">
        <v>0</v>
      </c>
      <c r="C18">
        <f t="shared" si="0"/>
        <v>764</v>
      </c>
      <c r="D18">
        <v>17</v>
      </c>
      <c r="E18">
        <v>1</v>
      </c>
      <c r="F18">
        <v>27</v>
      </c>
      <c r="G18">
        <f t="shared" si="1"/>
        <v>950</v>
      </c>
      <c r="H18" s="23" t="str">
        <f t="shared" si="2"/>
        <v>3B6</v>
      </c>
      <c r="I18" s="23" t="str">
        <f t="shared" si="3"/>
        <v>8</v>
      </c>
    </row>
    <row r="19" spans="1:9">
      <c r="A19">
        <v>382</v>
      </c>
      <c r="B19">
        <v>0</v>
      </c>
      <c r="C19">
        <f t="shared" si="0"/>
        <v>764</v>
      </c>
      <c r="D19">
        <v>17</v>
      </c>
      <c r="E19">
        <v>2</v>
      </c>
      <c r="F19">
        <v>27</v>
      </c>
      <c r="G19">
        <f t="shared" si="1"/>
        <v>942</v>
      </c>
      <c r="H19" s="23" t="str">
        <f t="shared" si="2"/>
        <v>3AE</v>
      </c>
      <c r="I19" s="23" t="str">
        <f t="shared" si="3"/>
        <v>8</v>
      </c>
    </row>
    <row r="20" spans="1:9">
      <c r="A20">
        <v>262</v>
      </c>
      <c r="B20">
        <v>1</v>
      </c>
      <c r="C20">
        <f t="shared" si="0"/>
        <v>525</v>
      </c>
      <c r="D20">
        <v>17</v>
      </c>
      <c r="E20">
        <v>3</v>
      </c>
      <c r="F20">
        <v>24</v>
      </c>
      <c r="G20">
        <f t="shared" si="1"/>
        <v>934</v>
      </c>
      <c r="H20" s="23" t="str">
        <f t="shared" si="2"/>
        <v>3A6</v>
      </c>
      <c r="I20" s="23" t="str">
        <f t="shared" si="3"/>
        <v>1</v>
      </c>
    </row>
    <row r="21" spans="1:9">
      <c r="A21">
        <v>301</v>
      </c>
      <c r="B21">
        <v>1</v>
      </c>
      <c r="C21">
        <f t="shared" si="0"/>
        <v>603</v>
      </c>
      <c r="D21">
        <v>0</v>
      </c>
      <c r="E21">
        <v>1</v>
      </c>
      <c r="F21">
        <v>16</v>
      </c>
      <c r="G21">
        <f t="shared" si="1"/>
        <v>2036</v>
      </c>
      <c r="H21" s="23" t="str">
        <f t="shared" si="2"/>
        <v>7F4</v>
      </c>
      <c r="I21" s="23" t="str">
        <f t="shared" si="3"/>
        <v>1</v>
      </c>
    </row>
    <row r="22" spans="1:9">
      <c r="A22">
        <v>350</v>
      </c>
      <c r="B22">
        <v>1</v>
      </c>
      <c r="C22">
        <f t="shared" si="0"/>
        <v>701</v>
      </c>
      <c r="D22">
        <v>25</v>
      </c>
      <c r="E22">
        <v>0</v>
      </c>
      <c r="F22">
        <v>3</v>
      </c>
      <c r="G22">
        <f t="shared" si="1"/>
        <v>440</v>
      </c>
      <c r="H22" s="23" t="str">
        <f t="shared" si="2"/>
        <v>1B8</v>
      </c>
      <c r="I22" s="23" t="str">
        <f t="shared" si="3"/>
        <v>8</v>
      </c>
    </row>
    <row r="23" spans="1:9">
      <c r="A23">
        <v>354</v>
      </c>
      <c r="B23">
        <v>0</v>
      </c>
      <c r="C23">
        <f t="shared" si="0"/>
        <v>708</v>
      </c>
      <c r="D23">
        <v>21</v>
      </c>
      <c r="E23">
        <v>7</v>
      </c>
      <c r="F23">
        <v>8</v>
      </c>
      <c r="G23">
        <f t="shared" si="1"/>
        <v>642</v>
      </c>
      <c r="H23" s="23" t="str">
        <f t="shared" si="2"/>
        <v>282</v>
      </c>
      <c r="I23" s="23" t="str">
        <f t="shared" si="3"/>
        <v>1</v>
      </c>
    </row>
    <row r="24" spans="1:9">
      <c r="A24">
        <v>502</v>
      </c>
      <c r="B24">
        <v>1</v>
      </c>
      <c r="C24">
        <f t="shared" si="0"/>
        <v>1005</v>
      </c>
      <c r="D24">
        <v>15</v>
      </c>
      <c r="E24">
        <v>3</v>
      </c>
      <c r="F24">
        <v>29</v>
      </c>
      <c r="G24">
        <f t="shared" si="1"/>
        <v>1063</v>
      </c>
      <c r="H24" s="23" t="str">
        <f t="shared" si="2"/>
        <v>427</v>
      </c>
      <c r="I24" s="23" t="str">
        <f t="shared" si="3"/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7" max="7" width="10.42578125" customWidth="1"/>
    <col min="8" max="8" width="10.28515625" customWidth="1"/>
    <col min="9" max="9" width="10.5703125" customWidth="1"/>
  </cols>
  <sheetData>
    <row r="1" spans="1:9" s="2" customFormat="1">
      <c r="A1" s="2" t="s">
        <v>652</v>
      </c>
      <c r="B1" s="2" t="s">
        <v>653</v>
      </c>
      <c r="C1" s="2" t="s">
        <v>654</v>
      </c>
      <c r="D1" s="2" t="s">
        <v>638</v>
      </c>
      <c r="E1" s="2" t="s">
        <v>649</v>
      </c>
      <c r="F1" s="2" t="s">
        <v>8</v>
      </c>
      <c r="G1" s="2" t="s">
        <v>650</v>
      </c>
      <c r="H1" s="2" t="s">
        <v>651</v>
      </c>
      <c r="I1" s="2" t="s">
        <v>655</v>
      </c>
    </row>
    <row r="2" spans="1:9">
      <c r="A2">
        <v>301</v>
      </c>
      <c r="B2">
        <v>1</v>
      </c>
      <c r="C2">
        <f t="shared" ref="C2:C41" si="0">2*$A2+$B2</f>
        <v>603</v>
      </c>
      <c r="D2">
        <v>31</v>
      </c>
      <c r="E2">
        <v>0</v>
      </c>
      <c r="F2">
        <v>16</v>
      </c>
      <c r="G2">
        <f>8*(31-$D2)+QUOTIENT($F2,4)</f>
        <v>4</v>
      </c>
      <c r="H2" s="23" t="str">
        <f t="shared" ref="H2:H41" si="1">DEC2HEX($G2)</f>
        <v>4</v>
      </c>
      <c r="I2" s="23" t="str">
        <f t="shared" ref="I2:I41" si="2">DEC2HEX(POWER(2,MOD($F2,4)))</f>
        <v>1</v>
      </c>
    </row>
    <row r="3" spans="1:9">
      <c r="A3">
        <v>502</v>
      </c>
      <c r="B3">
        <v>1</v>
      </c>
      <c r="C3">
        <f t="shared" si="0"/>
        <v>1005</v>
      </c>
      <c r="D3">
        <v>16</v>
      </c>
      <c r="E3">
        <v>0</v>
      </c>
      <c r="F3">
        <v>29</v>
      </c>
      <c r="G3">
        <f t="shared" ref="G3:G41" si="3">8*(31-$D3)+QUOTIENT($F3,4)</f>
        <v>127</v>
      </c>
      <c r="H3" s="23" t="str">
        <f t="shared" si="1"/>
        <v>7F</v>
      </c>
      <c r="I3" s="23" t="str">
        <f t="shared" si="2"/>
        <v>2</v>
      </c>
    </row>
    <row r="4" spans="1:9">
      <c r="A4">
        <v>321</v>
      </c>
      <c r="B4">
        <v>0</v>
      </c>
      <c r="C4">
        <f t="shared" si="0"/>
        <v>642</v>
      </c>
      <c r="D4">
        <v>3</v>
      </c>
      <c r="E4">
        <v>0</v>
      </c>
      <c r="F4">
        <v>20</v>
      </c>
      <c r="G4">
        <f t="shared" si="3"/>
        <v>229</v>
      </c>
      <c r="H4" s="23" t="str">
        <f t="shared" si="1"/>
        <v>E5</v>
      </c>
      <c r="I4" s="23" t="str">
        <f t="shared" si="2"/>
        <v>1</v>
      </c>
    </row>
    <row r="5" spans="1:9">
      <c r="A5">
        <v>262</v>
      </c>
      <c r="B5">
        <v>1</v>
      </c>
      <c r="C5">
        <f t="shared" si="0"/>
        <v>525</v>
      </c>
      <c r="D5">
        <v>14</v>
      </c>
      <c r="E5">
        <v>0</v>
      </c>
      <c r="F5">
        <v>24</v>
      </c>
      <c r="G5">
        <f t="shared" si="3"/>
        <v>142</v>
      </c>
      <c r="H5" s="23" t="str">
        <f t="shared" si="1"/>
        <v>8E</v>
      </c>
      <c r="I5" s="23" t="str">
        <f t="shared" si="2"/>
        <v>1</v>
      </c>
    </row>
    <row r="6" spans="1:9">
      <c r="A6">
        <v>354</v>
      </c>
      <c r="B6">
        <v>0</v>
      </c>
      <c r="C6">
        <f t="shared" si="0"/>
        <v>708</v>
      </c>
      <c r="D6">
        <v>10</v>
      </c>
      <c r="E6">
        <v>0</v>
      </c>
      <c r="F6">
        <v>8</v>
      </c>
      <c r="G6">
        <f t="shared" si="3"/>
        <v>170</v>
      </c>
      <c r="H6" s="23" t="str">
        <f t="shared" si="1"/>
        <v>AA</v>
      </c>
      <c r="I6" s="23" t="str">
        <f t="shared" si="2"/>
        <v>1</v>
      </c>
    </row>
    <row r="7" spans="1:9">
      <c r="A7">
        <v>98</v>
      </c>
      <c r="B7">
        <v>0</v>
      </c>
      <c r="C7">
        <f t="shared" si="0"/>
        <v>196</v>
      </c>
      <c r="D7">
        <v>12</v>
      </c>
      <c r="E7">
        <v>0</v>
      </c>
      <c r="F7">
        <v>27</v>
      </c>
      <c r="G7">
        <f t="shared" si="3"/>
        <v>158</v>
      </c>
      <c r="H7" s="23" t="str">
        <f t="shared" si="1"/>
        <v>9E</v>
      </c>
      <c r="I7" s="23" t="str">
        <f t="shared" si="2"/>
        <v>8</v>
      </c>
    </row>
    <row r="8" spans="1:9">
      <c r="A8">
        <v>364</v>
      </c>
      <c r="B8">
        <v>1</v>
      </c>
      <c r="C8">
        <f t="shared" si="0"/>
        <v>729</v>
      </c>
      <c r="D8">
        <v>19</v>
      </c>
      <c r="E8">
        <v>0</v>
      </c>
      <c r="F8">
        <v>7</v>
      </c>
      <c r="G8">
        <f t="shared" si="3"/>
        <v>97</v>
      </c>
      <c r="H8" s="23" t="str">
        <f t="shared" si="1"/>
        <v>61</v>
      </c>
      <c r="I8" s="23" t="str">
        <f t="shared" si="2"/>
        <v>8</v>
      </c>
    </row>
    <row r="9" spans="1:9">
      <c r="A9">
        <v>43</v>
      </c>
      <c r="B9">
        <v>0</v>
      </c>
      <c r="C9">
        <f t="shared" si="0"/>
        <v>86</v>
      </c>
      <c r="D9">
        <v>0</v>
      </c>
      <c r="E9">
        <v>0</v>
      </c>
      <c r="F9">
        <v>16</v>
      </c>
      <c r="G9">
        <f t="shared" si="3"/>
        <v>252</v>
      </c>
      <c r="H9" s="23" t="str">
        <f t="shared" si="1"/>
        <v>FC</v>
      </c>
      <c r="I9" s="23" t="str">
        <f t="shared" si="2"/>
        <v>1</v>
      </c>
    </row>
    <row r="10" spans="1:9">
      <c r="A10">
        <v>43</v>
      </c>
      <c r="B10">
        <v>0</v>
      </c>
      <c r="C10">
        <f t="shared" si="0"/>
        <v>86</v>
      </c>
      <c r="D10">
        <v>1</v>
      </c>
      <c r="E10">
        <v>0</v>
      </c>
      <c r="F10">
        <v>16</v>
      </c>
      <c r="G10">
        <f t="shared" si="3"/>
        <v>244</v>
      </c>
      <c r="H10" s="23" t="str">
        <f t="shared" si="1"/>
        <v>F4</v>
      </c>
      <c r="I10" s="23" t="str">
        <f t="shared" si="2"/>
        <v>1</v>
      </c>
    </row>
    <row r="11" spans="1:9">
      <c r="A11">
        <v>43</v>
      </c>
      <c r="B11">
        <v>0</v>
      </c>
      <c r="C11">
        <f t="shared" si="0"/>
        <v>86</v>
      </c>
      <c r="D11">
        <v>2</v>
      </c>
      <c r="E11">
        <v>0</v>
      </c>
      <c r="F11">
        <v>16</v>
      </c>
      <c r="G11">
        <f t="shared" si="3"/>
        <v>236</v>
      </c>
      <c r="H11" s="23" t="str">
        <f t="shared" si="1"/>
        <v>EC</v>
      </c>
      <c r="I11" s="23" t="str">
        <f t="shared" si="2"/>
        <v>1</v>
      </c>
    </row>
    <row r="12" spans="1:9">
      <c r="A12">
        <v>43</v>
      </c>
      <c r="B12">
        <v>0</v>
      </c>
      <c r="C12">
        <f t="shared" si="0"/>
        <v>86</v>
      </c>
      <c r="D12">
        <v>3</v>
      </c>
      <c r="E12">
        <v>0</v>
      </c>
      <c r="F12">
        <v>16</v>
      </c>
      <c r="G12">
        <f t="shared" si="3"/>
        <v>228</v>
      </c>
      <c r="H12" s="23" t="str">
        <f t="shared" si="1"/>
        <v>E4</v>
      </c>
      <c r="I12" s="23" t="str">
        <f t="shared" si="2"/>
        <v>1</v>
      </c>
    </row>
    <row r="13" spans="1:9">
      <c r="A13">
        <v>43</v>
      </c>
      <c r="B13">
        <v>0</v>
      </c>
      <c r="C13">
        <f t="shared" si="0"/>
        <v>86</v>
      </c>
      <c r="D13">
        <v>4</v>
      </c>
      <c r="E13">
        <v>0</v>
      </c>
      <c r="F13">
        <v>16</v>
      </c>
      <c r="G13">
        <f t="shared" si="3"/>
        <v>220</v>
      </c>
      <c r="H13" s="23" t="str">
        <f t="shared" si="1"/>
        <v>DC</v>
      </c>
      <c r="I13" s="23" t="str">
        <f t="shared" si="2"/>
        <v>1</v>
      </c>
    </row>
    <row r="14" spans="1:9">
      <c r="A14">
        <v>43</v>
      </c>
      <c r="B14">
        <v>0</v>
      </c>
      <c r="C14">
        <f t="shared" si="0"/>
        <v>86</v>
      </c>
      <c r="D14">
        <v>5</v>
      </c>
      <c r="E14">
        <v>0</v>
      </c>
      <c r="F14">
        <v>16</v>
      </c>
      <c r="G14">
        <f t="shared" si="3"/>
        <v>212</v>
      </c>
      <c r="H14" s="23" t="str">
        <f t="shared" si="1"/>
        <v>D4</v>
      </c>
      <c r="I14" s="23" t="str">
        <f t="shared" si="2"/>
        <v>1</v>
      </c>
    </row>
    <row r="15" spans="1:9">
      <c r="A15">
        <v>43</v>
      </c>
      <c r="B15">
        <v>0</v>
      </c>
      <c r="C15">
        <f t="shared" si="0"/>
        <v>86</v>
      </c>
      <c r="D15">
        <v>6</v>
      </c>
      <c r="E15">
        <v>0</v>
      </c>
      <c r="F15">
        <v>16</v>
      </c>
      <c r="G15">
        <f t="shared" si="3"/>
        <v>204</v>
      </c>
      <c r="H15" s="23" t="str">
        <f t="shared" si="1"/>
        <v>CC</v>
      </c>
      <c r="I15" s="23" t="str">
        <f t="shared" si="2"/>
        <v>1</v>
      </c>
    </row>
    <row r="16" spans="1:9">
      <c r="A16">
        <v>43</v>
      </c>
      <c r="B16">
        <v>0</v>
      </c>
      <c r="C16">
        <f t="shared" si="0"/>
        <v>86</v>
      </c>
      <c r="D16">
        <v>7</v>
      </c>
      <c r="E16">
        <v>0</v>
      </c>
      <c r="F16">
        <v>16</v>
      </c>
      <c r="G16">
        <f t="shared" si="3"/>
        <v>196</v>
      </c>
      <c r="H16" s="23" t="str">
        <f t="shared" si="1"/>
        <v>C4</v>
      </c>
      <c r="I16" s="23" t="str">
        <f t="shared" si="2"/>
        <v>1</v>
      </c>
    </row>
    <row r="17" spans="1:9">
      <c r="A17">
        <v>43</v>
      </c>
      <c r="B17">
        <v>0</v>
      </c>
      <c r="C17">
        <f t="shared" si="0"/>
        <v>86</v>
      </c>
      <c r="D17">
        <v>8</v>
      </c>
      <c r="E17">
        <v>0</v>
      </c>
      <c r="F17">
        <v>16</v>
      </c>
      <c r="G17">
        <f t="shared" si="3"/>
        <v>188</v>
      </c>
      <c r="H17" s="23" t="str">
        <f t="shared" si="1"/>
        <v>BC</v>
      </c>
      <c r="I17" s="23" t="str">
        <f t="shared" si="2"/>
        <v>1</v>
      </c>
    </row>
    <row r="18" spans="1:9">
      <c r="A18">
        <v>43</v>
      </c>
      <c r="B18">
        <v>0</v>
      </c>
      <c r="C18">
        <f t="shared" si="0"/>
        <v>86</v>
      </c>
      <c r="D18">
        <v>9</v>
      </c>
      <c r="E18">
        <v>0</v>
      </c>
      <c r="F18">
        <v>16</v>
      </c>
      <c r="G18">
        <f t="shared" si="3"/>
        <v>180</v>
      </c>
      <c r="H18" s="23" t="str">
        <f t="shared" si="1"/>
        <v>B4</v>
      </c>
      <c r="I18" s="23" t="str">
        <f t="shared" si="2"/>
        <v>1</v>
      </c>
    </row>
    <row r="19" spans="1:9">
      <c r="A19">
        <v>43</v>
      </c>
      <c r="B19">
        <v>0</v>
      </c>
      <c r="C19">
        <f t="shared" si="0"/>
        <v>86</v>
      </c>
      <c r="D19">
        <v>10</v>
      </c>
      <c r="E19">
        <v>0</v>
      </c>
      <c r="F19">
        <v>16</v>
      </c>
      <c r="G19">
        <f t="shared" si="3"/>
        <v>172</v>
      </c>
      <c r="H19" s="23" t="str">
        <f t="shared" si="1"/>
        <v>AC</v>
      </c>
      <c r="I19" s="23" t="str">
        <f t="shared" si="2"/>
        <v>1</v>
      </c>
    </row>
    <row r="20" spans="1:9">
      <c r="A20">
        <v>43</v>
      </c>
      <c r="B20">
        <v>0</v>
      </c>
      <c r="C20">
        <f t="shared" si="0"/>
        <v>86</v>
      </c>
      <c r="D20">
        <v>11</v>
      </c>
      <c r="E20">
        <v>0</v>
      </c>
      <c r="F20">
        <v>16</v>
      </c>
      <c r="G20">
        <f t="shared" si="3"/>
        <v>164</v>
      </c>
      <c r="H20" s="23" t="str">
        <f t="shared" si="1"/>
        <v>A4</v>
      </c>
      <c r="I20" s="23" t="str">
        <f t="shared" si="2"/>
        <v>1</v>
      </c>
    </row>
    <row r="21" spans="1:9">
      <c r="A21">
        <v>43</v>
      </c>
      <c r="B21">
        <v>0</v>
      </c>
      <c r="C21">
        <f t="shared" si="0"/>
        <v>86</v>
      </c>
      <c r="D21">
        <v>12</v>
      </c>
      <c r="E21">
        <v>0</v>
      </c>
      <c r="F21">
        <v>16</v>
      </c>
      <c r="G21">
        <f t="shared" si="3"/>
        <v>156</v>
      </c>
      <c r="H21" s="23" t="str">
        <f t="shared" si="1"/>
        <v>9C</v>
      </c>
      <c r="I21" s="23" t="str">
        <f t="shared" si="2"/>
        <v>1</v>
      </c>
    </row>
    <row r="22" spans="1:9">
      <c r="A22">
        <v>43</v>
      </c>
      <c r="B22">
        <v>0</v>
      </c>
      <c r="C22">
        <f t="shared" si="0"/>
        <v>86</v>
      </c>
      <c r="D22">
        <v>13</v>
      </c>
      <c r="E22">
        <v>0</v>
      </c>
      <c r="F22">
        <v>16</v>
      </c>
      <c r="G22">
        <f t="shared" si="3"/>
        <v>148</v>
      </c>
      <c r="H22" s="23" t="str">
        <f t="shared" si="1"/>
        <v>94</v>
      </c>
      <c r="I22" s="23" t="str">
        <f t="shared" si="2"/>
        <v>1</v>
      </c>
    </row>
    <row r="23" spans="1:9">
      <c r="A23">
        <v>43</v>
      </c>
      <c r="B23">
        <v>0</v>
      </c>
      <c r="C23">
        <f t="shared" si="0"/>
        <v>86</v>
      </c>
      <c r="D23">
        <v>14</v>
      </c>
      <c r="E23">
        <v>0</v>
      </c>
      <c r="F23">
        <v>16</v>
      </c>
      <c r="G23">
        <f t="shared" si="3"/>
        <v>140</v>
      </c>
      <c r="H23" s="23" t="str">
        <f t="shared" si="1"/>
        <v>8C</v>
      </c>
      <c r="I23" s="23" t="str">
        <f t="shared" si="2"/>
        <v>1</v>
      </c>
    </row>
    <row r="24" spans="1:9">
      <c r="A24">
        <v>43</v>
      </c>
      <c r="B24">
        <v>0</v>
      </c>
      <c r="C24">
        <f t="shared" si="0"/>
        <v>86</v>
      </c>
      <c r="D24">
        <v>15</v>
      </c>
      <c r="E24">
        <v>0</v>
      </c>
      <c r="F24">
        <v>16</v>
      </c>
      <c r="G24">
        <f t="shared" si="3"/>
        <v>132</v>
      </c>
      <c r="H24" s="23" t="str">
        <f t="shared" si="1"/>
        <v>84</v>
      </c>
      <c r="I24" s="23" t="str">
        <f t="shared" si="2"/>
        <v>1</v>
      </c>
    </row>
    <row r="25" spans="1:9">
      <c r="A25">
        <v>43</v>
      </c>
      <c r="B25">
        <v>0</v>
      </c>
      <c r="C25">
        <f t="shared" si="0"/>
        <v>86</v>
      </c>
      <c r="D25">
        <v>16</v>
      </c>
      <c r="E25">
        <v>0</v>
      </c>
      <c r="F25">
        <v>16</v>
      </c>
      <c r="G25">
        <f t="shared" si="3"/>
        <v>124</v>
      </c>
      <c r="H25" s="23" t="str">
        <f t="shared" si="1"/>
        <v>7C</v>
      </c>
      <c r="I25" s="23" t="str">
        <f t="shared" si="2"/>
        <v>1</v>
      </c>
    </row>
    <row r="26" spans="1:9">
      <c r="A26">
        <v>43</v>
      </c>
      <c r="B26">
        <v>0</v>
      </c>
      <c r="C26">
        <f t="shared" si="0"/>
        <v>86</v>
      </c>
      <c r="D26">
        <v>17</v>
      </c>
      <c r="E26">
        <v>0</v>
      </c>
      <c r="F26">
        <v>16</v>
      </c>
      <c r="G26">
        <f t="shared" si="3"/>
        <v>116</v>
      </c>
      <c r="H26" s="23" t="str">
        <f t="shared" si="1"/>
        <v>74</v>
      </c>
      <c r="I26" s="23" t="str">
        <f t="shared" si="2"/>
        <v>1</v>
      </c>
    </row>
    <row r="27" spans="1:9">
      <c r="A27">
        <v>43</v>
      </c>
      <c r="B27">
        <v>0</v>
      </c>
      <c r="C27">
        <f t="shared" si="0"/>
        <v>86</v>
      </c>
      <c r="D27">
        <v>18</v>
      </c>
      <c r="E27">
        <v>0</v>
      </c>
      <c r="F27">
        <v>16</v>
      </c>
      <c r="G27">
        <f t="shared" si="3"/>
        <v>108</v>
      </c>
      <c r="H27" s="23" t="str">
        <f t="shared" si="1"/>
        <v>6C</v>
      </c>
      <c r="I27" s="23" t="str">
        <f t="shared" si="2"/>
        <v>1</v>
      </c>
    </row>
    <row r="28" spans="1:9">
      <c r="A28">
        <v>43</v>
      </c>
      <c r="B28">
        <v>0</v>
      </c>
      <c r="C28">
        <f t="shared" si="0"/>
        <v>86</v>
      </c>
      <c r="D28">
        <v>19</v>
      </c>
      <c r="E28">
        <v>0</v>
      </c>
      <c r="F28">
        <v>16</v>
      </c>
      <c r="G28">
        <f t="shared" si="3"/>
        <v>100</v>
      </c>
      <c r="H28" s="23" t="str">
        <f t="shared" si="1"/>
        <v>64</v>
      </c>
      <c r="I28" s="23" t="str">
        <f t="shared" si="2"/>
        <v>1</v>
      </c>
    </row>
    <row r="29" spans="1:9">
      <c r="A29">
        <v>43</v>
      </c>
      <c r="B29">
        <v>0</v>
      </c>
      <c r="C29">
        <f t="shared" si="0"/>
        <v>86</v>
      </c>
      <c r="D29">
        <v>20</v>
      </c>
      <c r="E29">
        <v>0</v>
      </c>
      <c r="F29">
        <v>16</v>
      </c>
      <c r="G29">
        <f t="shared" si="3"/>
        <v>92</v>
      </c>
      <c r="H29" s="23" t="str">
        <f t="shared" si="1"/>
        <v>5C</v>
      </c>
      <c r="I29" s="23" t="str">
        <f t="shared" si="2"/>
        <v>1</v>
      </c>
    </row>
    <row r="30" spans="1:9">
      <c r="A30">
        <v>43</v>
      </c>
      <c r="B30">
        <v>0</v>
      </c>
      <c r="C30">
        <f t="shared" si="0"/>
        <v>86</v>
      </c>
      <c r="D30">
        <v>21</v>
      </c>
      <c r="E30">
        <v>0</v>
      </c>
      <c r="F30">
        <v>16</v>
      </c>
      <c r="G30">
        <f t="shared" si="3"/>
        <v>84</v>
      </c>
      <c r="H30" s="23" t="str">
        <f t="shared" si="1"/>
        <v>54</v>
      </c>
      <c r="I30" s="23" t="str">
        <f t="shared" si="2"/>
        <v>1</v>
      </c>
    </row>
    <row r="31" spans="1:9">
      <c r="A31">
        <v>43</v>
      </c>
      <c r="B31">
        <v>0</v>
      </c>
      <c r="C31">
        <f t="shared" si="0"/>
        <v>86</v>
      </c>
      <c r="D31">
        <v>22</v>
      </c>
      <c r="E31">
        <v>0</v>
      </c>
      <c r="F31">
        <v>16</v>
      </c>
      <c r="G31">
        <f t="shared" si="3"/>
        <v>76</v>
      </c>
      <c r="H31" s="23" t="str">
        <f t="shared" si="1"/>
        <v>4C</v>
      </c>
      <c r="I31" s="23" t="str">
        <f t="shared" si="2"/>
        <v>1</v>
      </c>
    </row>
    <row r="32" spans="1:9">
      <c r="A32">
        <v>43</v>
      </c>
      <c r="B32">
        <v>0</v>
      </c>
      <c r="C32">
        <f t="shared" si="0"/>
        <v>86</v>
      </c>
      <c r="D32">
        <v>23</v>
      </c>
      <c r="E32">
        <v>0</v>
      </c>
      <c r="F32">
        <v>16</v>
      </c>
      <c r="G32">
        <f t="shared" si="3"/>
        <v>68</v>
      </c>
      <c r="H32" s="23" t="str">
        <f t="shared" si="1"/>
        <v>44</v>
      </c>
      <c r="I32" s="23" t="str">
        <f t="shared" si="2"/>
        <v>1</v>
      </c>
    </row>
    <row r="33" spans="1:9">
      <c r="A33">
        <v>43</v>
      </c>
      <c r="B33">
        <v>0</v>
      </c>
      <c r="C33">
        <f t="shared" si="0"/>
        <v>86</v>
      </c>
      <c r="D33">
        <v>24</v>
      </c>
      <c r="E33">
        <v>0</v>
      </c>
      <c r="F33">
        <v>16</v>
      </c>
      <c r="G33">
        <f t="shared" si="3"/>
        <v>60</v>
      </c>
      <c r="H33" s="23" t="str">
        <f t="shared" si="1"/>
        <v>3C</v>
      </c>
      <c r="I33" s="23" t="str">
        <f t="shared" si="2"/>
        <v>1</v>
      </c>
    </row>
    <row r="34" spans="1:9">
      <c r="A34">
        <v>43</v>
      </c>
      <c r="B34">
        <v>0</v>
      </c>
      <c r="C34">
        <f t="shared" si="0"/>
        <v>86</v>
      </c>
      <c r="D34">
        <v>25</v>
      </c>
      <c r="E34">
        <v>0</v>
      </c>
      <c r="F34">
        <v>16</v>
      </c>
      <c r="G34">
        <f t="shared" si="3"/>
        <v>52</v>
      </c>
      <c r="H34" s="23" t="str">
        <f t="shared" si="1"/>
        <v>34</v>
      </c>
      <c r="I34" s="23" t="str">
        <f t="shared" si="2"/>
        <v>1</v>
      </c>
    </row>
    <row r="35" spans="1:9">
      <c r="A35">
        <v>43</v>
      </c>
      <c r="B35">
        <v>0</v>
      </c>
      <c r="C35">
        <f t="shared" si="0"/>
        <v>86</v>
      </c>
      <c r="D35">
        <v>26</v>
      </c>
      <c r="E35">
        <v>0</v>
      </c>
      <c r="F35">
        <v>16</v>
      </c>
      <c r="G35">
        <f t="shared" si="3"/>
        <v>44</v>
      </c>
      <c r="H35" s="23" t="str">
        <f t="shared" si="1"/>
        <v>2C</v>
      </c>
      <c r="I35" s="23" t="str">
        <f t="shared" si="2"/>
        <v>1</v>
      </c>
    </row>
    <row r="36" spans="1:9">
      <c r="A36">
        <v>43</v>
      </c>
      <c r="B36">
        <v>0</v>
      </c>
      <c r="C36">
        <f t="shared" si="0"/>
        <v>86</v>
      </c>
      <c r="D36">
        <v>27</v>
      </c>
      <c r="E36">
        <v>0</v>
      </c>
      <c r="F36">
        <v>16</v>
      </c>
      <c r="G36">
        <f t="shared" si="3"/>
        <v>36</v>
      </c>
      <c r="H36" s="23" t="str">
        <f t="shared" si="1"/>
        <v>24</v>
      </c>
      <c r="I36" s="23" t="str">
        <f t="shared" si="2"/>
        <v>1</v>
      </c>
    </row>
    <row r="37" spans="1:9">
      <c r="A37">
        <v>43</v>
      </c>
      <c r="B37">
        <v>0</v>
      </c>
      <c r="C37">
        <f t="shared" si="0"/>
        <v>86</v>
      </c>
      <c r="D37">
        <v>28</v>
      </c>
      <c r="E37">
        <v>0</v>
      </c>
      <c r="F37">
        <v>16</v>
      </c>
      <c r="G37">
        <f t="shared" si="3"/>
        <v>28</v>
      </c>
      <c r="H37" s="23" t="str">
        <f t="shared" si="1"/>
        <v>1C</v>
      </c>
      <c r="I37" s="23" t="str">
        <f t="shared" si="2"/>
        <v>1</v>
      </c>
    </row>
    <row r="38" spans="1:9">
      <c r="A38">
        <v>43</v>
      </c>
      <c r="B38">
        <v>0</v>
      </c>
      <c r="C38">
        <f t="shared" si="0"/>
        <v>86</v>
      </c>
      <c r="D38">
        <v>29</v>
      </c>
      <c r="E38">
        <v>0</v>
      </c>
      <c r="F38">
        <v>16</v>
      </c>
      <c r="G38">
        <f t="shared" si="3"/>
        <v>20</v>
      </c>
      <c r="H38" s="23" t="str">
        <f t="shared" si="1"/>
        <v>14</v>
      </c>
      <c r="I38" s="23" t="str">
        <f t="shared" si="2"/>
        <v>1</v>
      </c>
    </row>
    <row r="39" spans="1:9">
      <c r="A39">
        <v>43</v>
      </c>
      <c r="B39">
        <v>0</v>
      </c>
      <c r="C39">
        <f t="shared" si="0"/>
        <v>86</v>
      </c>
      <c r="D39">
        <v>30</v>
      </c>
      <c r="E39">
        <v>0</v>
      </c>
      <c r="F39">
        <v>16</v>
      </c>
      <c r="G39">
        <f t="shared" si="3"/>
        <v>12</v>
      </c>
      <c r="H39" s="23" t="str">
        <f t="shared" si="1"/>
        <v>C</v>
      </c>
      <c r="I39" s="23" t="str">
        <f t="shared" si="2"/>
        <v>1</v>
      </c>
    </row>
    <row r="40" spans="1:9">
      <c r="A40">
        <v>43</v>
      </c>
      <c r="B40">
        <v>0</v>
      </c>
      <c r="C40">
        <f t="shared" si="0"/>
        <v>86</v>
      </c>
      <c r="D40">
        <v>31</v>
      </c>
      <c r="E40">
        <v>0</v>
      </c>
      <c r="F40">
        <v>16</v>
      </c>
      <c r="G40">
        <f t="shared" si="3"/>
        <v>4</v>
      </c>
      <c r="H40" s="23" t="str">
        <f t="shared" si="1"/>
        <v>4</v>
      </c>
      <c r="I40" s="23" t="str">
        <f t="shared" si="2"/>
        <v>1</v>
      </c>
    </row>
    <row r="41" spans="1:9">
      <c r="A41">
        <v>152</v>
      </c>
      <c r="B41">
        <v>1</v>
      </c>
      <c r="C41">
        <f t="shared" si="0"/>
        <v>305</v>
      </c>
      <c r="D41">
        <v>10</v>
      </c>
      <c r="E41">
        <v>0</v>
      </c>
      <c r="F41">
        <v>21</v>
      </c>
      <c r="G41">
        <f t="shared" si="3"/>
        <v>173</v>
      </c>
      <c r="H41" s="23" t="str">
        <f t="shared" si="1"/>
        <v>AD</v>
      </c>
      <c r="I41" s="23" t="str">
        <f t="shared" si="2"/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pane ySplit="1" topLeftCell="A2" activePane="bottomLeft" state="frozen"/>
      <selection pane="bottomLeft" activeCell="D29" sqref="D29"/>
    </sheetView>
  </sheetViews>
  <sheetFormatPr defaultRowHeight="12.75"/>
  <cols>
    <col min="2" max="2" width="10.28515625" customWidth="1"/>
  </cols>
  <sheetData>
    <row r="1" spans="1:3">
      <c r="A1" t="s">
        <v>661</v>
      </c>
      <c r="B1" t="s">
        <v>662</v>
      </c>
      <c r="C1" t="s">
        <v>4</v>
      </c>
    </row>
    <row r="2" spans="1:3">
      <c r="A2">
        <v>1</v>
      </c>
      <c r="B2">
        <v>8</v>
      </c>
      <c r="C2">
        <v>2</v>
      </c>
    </row>
    <row r="3" spans="1:3">
      <c r="A3">
        <v>2</v>
      </c>
      <c r="B3">
        <v>12</v>
      </c>
      <c r="C3">
        <v>2</v>
      </c>
    </row>
    <row r="4" spans="1:3">
      <c r="A4">
        <v>3</v>
      </c>
      <c r="B4">
        <v>1</v>
      </c>
      <c r="C4">
        <v>1</v>
      </c>
    </row>
    <row r="5" spans="1:3">
      <c r="A5">
        <v>4</v>
      </c>
      <c r="B5">
        <v>6</v>
      </c>
      <c r="C5">
        <v>2</v>
      </c>
    </row>
    <row r="6" spans="1:3">
      <c r="A6">
        <v>5</v>
      </c>
      <c r="B6">
        <v>7</v>
      </c>
      <c r="C6">
        <v>2</v>
      </c>
    </row>
    <row r="7" spans="1:3">
      <c r="A7">
        <v>6</v>
      </c>
      <c r="B7">
        <v>3</v>
      </c>
      <c r="C7">
        <v>2</v>
      </c>
    </row>
    <row r="8" spans="1:3">
      <c r="A8">
        <v>7</v>
      </c>
      <c r="B8">
        <v>11</v>
      </c>
      <c r="C8">
        <v>2</v>
      </c>
    </row>
    <row r="9" spans="1:3">
      <c r="A9">
        <v>8</v>
      </c>
      <c r="B9">
        <v>2</v>
      </c>
      <c r="C9">
        <v>2</v>
      </c>
    </row>
    <row r="10" spans="1:3">
      <c r="A10">
        <v>9</v>
      </c>
      <c r="B10">
        <v>1</v>
      </c>
      <c r="C10">
        <v>2</v>
      </c>
    </row>
    <row r="11" spans="1:3">
      <c r="A11">
        <v>10</v>
      </c>
      <c r="B11">
        <v>13</v>
      </c>
      <c r="C11">
        <v>2</v>
      </c>
    </row>
    <row r="12" spans="1:3">
      <c r="A12">
        <v>11</v>
      </c>
      <c r="B12">
        <v>4</v>
      </c>
      <c r="C12">
        <v>2</v>
      </c>
    </row>
    <row r="13" spans="1:3">
      <c r="A13">
        <v>12</v>
      </c>
      <c r="B13">
        <v>5</v>
      </c>
      <c r="C13">
        <v>2</v>
      </c>
    </row>
    <row r="14" spans="1:3">
      <c r="A14">
        <v>13</v>
      </c>
      <c r="B14">
        <v>2</v>
      </c>
      <c r="C14">
        <v>1</v>
      </c>
    </row>
    <row r="15" spans="1:3">
      <c r="A15">
        <v>14</v>
      </c>
      <c r="B15">
        <v>3</v>
      </c>
      <c r="C15">
        <v>1</v>
      </c>
    </row>
    <row r="16" spans="1:3">
      <c r="A16">
        <v>15</v>
      </c>
      <c r="B16">
        <v>10</v>
      </c>
      <c r="C16">
        <v>1</v>
      </c>
    </row>
    <row r="17" spans="1:3">
      <c r="A17">
        <v>16</v>
      </c>
      <c r="B17">
        <v>4</v>
      </c>
      <c r="C17">
        <v>1</v>
      </c>
    </row>
    <row r="18" spans="1:3">
      <c r="A18">
        <v>17</v>
      </c>
      <c r="B18">
        <v>5</v>
      </c>
      <c r="C18">
        <v>1</v>
      </c>
    </row>
    <row r="19" spans="1:3">
      <c r="A19">
        <v>18</v>
      </c>
      <c r="B19">
        <v>6</v>
      </c>
      <c r="C19">
        <v>1</v>
      </c>
    </row>
    <row r="20" spans="1:3">
      <c r="A20">
        <v>19</v>
      </c>
      <c r="B20">
        <v>9</v>
      </c>
      <c r="C20">
        <v>1</v>
      </c>
    </row>
    <row r="21" spans="1:3">
      <c r="A21">
        <v>20</v>
      </c>
      <c r="B21">
        <v>7</v>
      </c>
      <c r="C21">
        <v>1</v>
      </c>
    </row>
    <row r="22" spans="1:3">
      <c r="A22">
        <v>21</v>
      </c>
      <c r="B22">
        <v>16</v>
      </c>
      <c r="C22">
        <v>2</v>
      </c>
    </row>
    <row r="23" spans="1:3">
      <c r="A23">
        <v>22</v>
      </c>
      <c r="B23">
        <v>9</v>
      </c>
      <c r="C23">
        <v>2</v>
      </c>
    </row>
    <row r="24" spans="1:3">
      <c r="A24">
        <v>23</v>
      </c>
      <c r="B24">
        <v>8</v>
      </c>
      <c r="C24">
        <v>1</v>
      </c>
    </row>
    <row r="25" spans="1:3">
      <c r="A25">
        <v>24</v>
      </c>
      <c r="B25">
        <v>10</v>
      </c>
      <c r="C25">
        <v>2</v>
      </c>
    </row>
    <row r="26" spans="1:3">
      <c r="A26">
        <v>25</v>
      </c>
    </row>
    <row r="27" spans="1:3">
      <c r="A27">
        <v>26</v>
      </c>
    </row>
    <row r="28" spans="1:3">
      <c r="A28">
        <v>27</v>
      </c>
      <c r="B28">
        <v>11</v>
      </c>
      <c r="C28">
        <v>1</v>
      </c>
    </row>
    <row r="29" spans="1:3">
      <c r="A29">
        <v>28</v>
      </c>
    </row>
    <row r="30" spans="1:3">
      <c r="A30">
        <v>29</v>
      </c>
    </row>
    <row r="31" spans="1:3">
      <c r="A31">
        <v>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2.75"/>
  <sheetData>
    <row r="1" spans="1:4">
      <c r="A1">
        <v>0</v>
      </c>
      <c r="B1" t="s">
        <v>639</v>
      </c>
      <c r="C1">
        <v>0</v>
      </c>
      <c r="D1">
        <v>14</v>
      </c>
    </row>
    <row r="2" spans="1:4">
      <c r="A2">
        <v>98</v>
      </c>
      <c r="B2" t="s">
        <v>640</v>
      </c>
      <c r="C2">
        <v>1</v>
      </c>
      <c r="D2">
        <v>14</v>
      </c>
    </row>
    <row r="3" spans="1:4">
      <c r="A3">
        <v>196</v>
      </c>
      <c r="B3" t="s">
        <v>6</v>
      </c>
      <c r="C3">
        <v>0</v>
      </c>
      <c r="D3">
        <v>16</v>
      </c>
    </row>
    <row r="4" spans="1:4">
      <c r="A4">
        <v>340</v>
      </c>
      <c r="B4" t="s">
        <v>7</v>
      </c>
      <c r="C4">
        <v>1</v>
      </c>
      <c r="D4">
        <v>16</v>
      </c>
    </row>
  </sheetData>
  <sortState ref="A1:C4">
    <sortCondition ref="A1:A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/>
    </sheetView>
  </sheetViews>
  <sheetFormatPr defaultRowHeight="12.75"/>
  <sheetData>
    <row r="1" spans="1:6" s="2" customFormat="1">
      <c r="A1" s="2" t="s">
        <v>677</v>
      </c>
      <c r="B1" s="2" t="s">
        <v>665</v>
      </c>
      <c r="C1" s="2" t="s">
        <v>666</v>
      </c>
      <c r="D1" s="2" t="s">
        <v>676</v>
      </c>
      <c r="E1" s="2" t="s">
        <v>674</v>
      </c>
      <c r="F1" s="2" t="s">
        <v>675</v>
      </c>
    </row>
    <row r="2" spans="1:6">
      <c r="A2">
        <v>0</v>
      </c>
      <c r="B2">
        <v>0</v>
      </c>
      <c r="C2">
        <v>0</v>
      </c>
      <c r="D2">
        <v>9</v>
      </c>
      <c r="E2">
        <f t="shared" ref="E2:E37" si="0">QUOTIENT($D2,12)</f>
        <v>0</v>
      </c>
      <c r="F2">
        <f t="shared" ref="F2:F37" si="1">MOD($D2,12)</f>
        <v>9</v>
      </c>
    </row>
    <row r="3" spans="1:6">
      <c r="A3">
        <v>1</v>
      </c>
      <c r="B3">
        <v>0</v>
      </c>
      <c r="C3">
        <v>1</v>
      </c>
      <c r="D3">
        <v>10</v>
      </c>
      <c r="E3">
        <f t="shared" si="0"/>
        <v>0</v>
      </c>
      <c r="F3">
        <f t="shared" si="1"/>
        <v>10</v>
      </c>
    </row>
    <row r="4" spans="1:6">
      <c r="A4">
        <v>2</v>
      </c>
      <c r="B4">
        <v>0</v>
      </c>
      <c r="C4">
        <v>2</v>
      </c>
      <c r="D4">
        <v>11</v>
      </c>
      <c r="E4">
        <f t="shared" si="0"/>
        <v>0</v>
      </c>
      <c r="F4">
        <f t="shared" si="1"/>
        <v>11</v>
      </c>
    </row>
    <row r="5" spans="1:6">
      <c r="A5">
        <v>3</v>
      </c>
      <c r="B5">
        <v>0</v>
      </c>
      <c r="C5">
        <v>3</v>
      </c>
      <c r="D5">
        <v>0</v>
      </c>
      <c r="E5">
        <f t="shared" si="0"/>
        <v>0</v>
      </c>
      <c r="F5">
        <f t="shared" si="1"/>
        <v>0</v>
      </c>
    </row>
    <row r="6" spans="1:6">
      <c r="A6">
        <v>4</v>
      </c>
      <c r="B6">
        <v>0</v>
      </c>
      <c r="C6">
        <v>4</v>
      </c>
      <c r="D6">
        <v>1</v>
      </c>
      <c r="E6">
        <f t="shared" si="0"/>
        <v>0</v>
      </c>
      <c r="F6">
        <f t="shared" si="1"/>
        <v>1</v>
      </c>
    </row>
    <row r="7" spans="1:6">
      <c r="A7">
        <v>5</v>
      </c>
      <c r="B7">
        <v>0</v>
      </c>
      <c r="C7">
        <v>5</v>
      </c>
      <c r="D7">
        <v>2</v>
      </c>
      <c r="E7">
        <f t="shared" si="0"/>
        <v>0</v>
      </c>
      <c r="F7">
        <f t="shared" si="1"/>
        <v>2</v>
      </c>
    </row>
    <row r="8" spans="1:6">
      <c r="A8">
        <v>6</v>
      </c>
      <c r="B8">
        <v>0</v>
      </c>
      <c r="C8">
        <v>6</v>
      </c>
      <c r="D8">
        <v>8</v>
      </c>
      <c r="E8">
        <f t="shared" si="0"/>
        <v>0</v>
      </c>
      <c r="F8">
        <f t="shared" si="1"/>
        <v>8</v>
      </c>
    </row>
    <row r="9" spans="1:6">
      <c r="A9">
        <v>7</v>
      </c>
      <c r="B9">
        <v>0</v>
      </c>
      <c r="C9">
        <v>7</v>
      </c>
      <c r="D9">
        <v>7</v>
      </c>
      <c r="E9">
        <f t="shared" si="0"/>
        <v>0</v>
      </c>
      <c r="F9">
        <f t="shared" si="1"/>
        <v>7</v>
      </c>
    </row>
    <row r="10" spans="1:6">
      <c r="A10">
        <v>8</v>
      </c>
      <c r="B10">
        <v>0</v>
      </c>
      <c r="C10">
        <v>8</v>
      </c>
      <c r="D10">
        <v>6</v>
      </c>
      <c r="E10">
        <f t="shared" si="0"/>
        <v>0</v>
      </c>
      <c r="F10">
        <f t="shared" si="1"/>
        <v>6</v>
      </c>
    </row>
    <row r="11" spans="1:6">
      <c r="A11">
        <v>9</v>
      </c>
      <c r="B11">
        <v>1</v>
      </c>
      <c r="C11">
        <v>0</v>
      </c>
      <c r="D11">
        <v>20</v>
      </c>
      <c r="E11">
        <f t="shared" si="0"/>
        <v>1</v>
      </c>
      <c r="F11">
        <f t="shared" si="1"/>
        <v>8</v>
      </c>
    </row>
    <row r="12" spans="1:6">
      <c r="A12">
        <v>10</v>
      </c>
      <c r="B12">
        <v>1</v>
      </c>
      <c r="C12">
        <v>1</v>
      </c>
      <c r="D12">
        <v>19</v>
      </c>
      <c r="E12">
        <f t="shared" si="0"/>
        <v>1</v>
      </c>
      <c r="F12">
        <f t="shared" si="1"/>
        <v>7</v>
      </c>
    </row>
    <row r="13" spans="1:6">
      <c r="A13">
        <v>11</v>
      </c>
      <c r="B13">
        <v>1</v>
      </c>
      <c r="C13">
        <v>2</v>
      </c>
      <c r="D13">
        <v>18</v>
      </c>
      <c r="E13">
        <f t="shared" si="0"/>
        <v>1</v>
      </c>
      <c r="F13">
        <f t="shared" si="1"/>
        <v>6</v>
      </c>
    </row>
    <row r="14" spans="1:6">
      <c r="A14">
        <v>12</v>
      </c>
      <c r="B14">
        <v>1</v>
      </c>
      <c r="C14">
        <v>3</v>
      </c>
      <c r="D14">
        <v>21</v>
      </c>
      <c r="E14">
        <f t="shared" si="0"/>
        <v>1</v>
      </c>
      <c r="F14">
        <f t="shared" si="1"/>
        <v>9</v>
      </c>
    </row>
    <row r="15" spans="1:6">
      <c r="A15">
        <v>13</v>
      </c>
      <c r="B15">
        <v>1</v>
      </c>
      <c r="C15">
        <v>4</v>
      </c>
      <c r="D15">
        <v>22</v>
      </c>
      <c r="E15">
        <f t="shared" si="0"/>
        <v>1</v>
      </c>
      <c r="F15">
        <f t="shared" si="1"/>
        <v>10</v>
      </c>
    </row>
    <row r="16" spans="1:6">
      <c r="A16">
        <v>14</v>
      </c>
      <c r="B16">
        <v>1</v>
      </c>
      <c r="C16">
        <v>5</v>
      </c>
      <c r="D16">
        <v>23</v>
      </c>
      <c r="E16">
        <f t="shared" si="0"/>
        <v>1</v>
      </c>
      <c r="F16">
        <f t="shared" si="1"/>
        <v>11</v>
      </c>
    </row>
    <row r="17" spans="1:6">
      <c r="A17">
        <v>15</v>
      </c>
      <c r="B17">
        <v>1</v>
      </c>
      <c r="C17">
        <v>6</v>
      </c>
      <c r="D17">
        <v>3</v>
      </c>
      <c r="E17">
        <f t="shared" si="0"/>
        <v>0</v>
      </c>
      <c r="F17">
        <f t="shared" si="1"/>
        <v>3</v>
      </c>
    </row>
    <row r="18" spans="1:6">
      <c r="A18">
        <v>16</v>
      </c>
      <c r="B18">
        <v>1</v>
      </c>
      <c r="C18">
        <v>7</v>
      </c>
      <c r="D18">
        <v>4</v>
      </c>
      <c r="E18">
        <f t="shared" si="0"/>
        <v>0</v>
      </c>
      <c r="F18">
        <f t="shared" si="1"/>
        <v>4</v>
      </c>
    </row>
    <row r="19" spans="1:6">
      <c r="A19">
        <v>17</v>
      </c>
      <c r="B19">
        <v>1</v>
      </c>
      <c r="C19">
        <v>8</v>
      </c>
      <c r="D19">
        <v>5</v>
      </c>
      <c r="E19">
        <f t="shared" si="0"/>
        <v>0</v>
      </c>
      <c r="F19">
        <f t="shared" si="1"/>
        <v>5</v>
      </c>
    </row>
    <row r="20" spans="1:6">
      <c r="A20">
        <v>18</v>
      </c>
      <c r="B20">
        <v>2</v>
      </c>
      <c r="C20">
        <v>0</v>
      </c>
      <c r="D20">
        <v>15</v>
      </c>
      <c r="E20">
        <f t="shared" si="0"/>
        <v>1</v>
      </c>
      <c r="F20">
        <f t="shared" si="1"/>
        <v>3</v>
      </c>
    </row>
    <row r="21" spans="1:6">
      <c r="A21">
        <v>19</v>
      </c>
      <c r="B21">
        <v>2</v>
      </c>
      <c r="C21">
        <v>1</v>
      </c>
      <c r="D21">
        <v>16</v>
      </c>
      <c r="E21">
        <f t="shared" si="0"/>
        <v>1</v>
      </c>
      <c r="F21">
        <f t="shared" si="1"/>
        <v>4</v>
      </c>
    </row>
    <row r="22" spans="1:6">
      <c r="A22">
        <v>20</v>
      </c>
      <c r="B22">
        <v>2</v>
      </c>
      <c r="C22">
        <v>2</v>
      </c>
      <c r="D22">
        <v>17</v>
      </c>
      <c r="E22">
        <f t="shared" si="0"/>
        <v>1</v>
      </c>
      <c r="F22">
        <f t="shared" si="1"/>
        <v>5</v>
      </c>
    </row>
    <row r="23" spans="1:6">
      <c r="A23">
        <v>21</v>
      </c>
      <c r="B23">
        <v>2</v>
      </c>
      <c r="C23">
        <v>3</v>
      </c>
      <c r="D23">
        <v>35</v>
      </c>
      <c r="E23">
        <f t="shared" si="0"/>
        <v>2</v>
      </c>
      <c r="F23">
        <f t="shared" si="1"/>
        <v>11</v>
      </c>
    </row>
    <row r="24" spans="1:6">
      <c r="A24">
        <v>22</v>
      </c>
      <c r="B24">
        <v>2</v>
      </c>
      <c r="C24">
        <v>4</v>
      </c>
      <c r="D24">
        <v>34</v>
      </c>
      <c r="E24">
        <f t="shared" si="0"/>
        <v>2</v>
      </c>
      <c r="F24">
        <f t="shared" si="1"/>
        <v>10</v>
      </c>
    </row>
    <row r="25" spans="1:6">
      <c r="A25">
        <v>23</v>
      </c>
      <c r="B25">
        <v>2</v>
      </c>
      <c r="C25">
        <v>5</v>
      </c>
      <c r="D25">
        <v>33</v>
      </c>
      <c r="E25">
        <f t="shared" si="0"/>
        <v>2</v>
      </c>
      <c r="F25">
        <f t="shared" si="1"/>
        <v>9</v>
      </c>
    </row>
    <row r="26" spans="1:6">
      <c r="A26">
        <v>24</v>
      </c>
      <c r="B26">
        <v>2</v>
      </c>
      <c r="C26">
        <v>6</v>
      </c>
      <c r="D26">
        <v>12</v>
      </c>
      <c r="E26">
        <f t="shared" si="0"/>
        <v>1</v>
      </c>
      <c r="F26">
        <f t="shared" si="1"/>
        <v>0</v>
      </c>
    </row>
    <row r="27" spans="1:6">
      <c r="A27">
        <v>25</v>
      </c>
      <c r="B27">
        <v>2</v>
      </c>
      <c r="C27">
        <v>7</v>
      </c>
      <c r="D27">
        <v>13</v>
      </c>
      <c r="E27">
        <f t="shared" si="0"/>
        <v>1</v>
      </c>
      <c r="F27">
        <f t="shared" si="1"/>
        <v>1</v>
      </c>
    </row>
    <row r="28" spans="1:6">
      <c r="A28">
        <v>26</v>
      </c>
      <c r="B28">
        <v>2</v>
      </c>
      <c r="C28">
        <v>8</v>
      </c>
      <c r="D28">
        <v>14</v>
      </c>
      <c r="E28">
        <f t="shared" si="0"/>
        <v>1</v>
      </c>
      <c r="F28">
        <f t="shared" si="1"/>
        <v>2</v>
      </c>
    </row>
    <row r="29" spans="1:6">
      <c r="A29">
        <v>27</v>
      </c>
      <c r="B29">
        <v>3</v>
      </c>
      <c r="C29">
        <v>0</v>
      </c>
      <c r="D29">
        <v>24</v>
      </c>
      <c r="E29">
        <f t="shared" si="0"/>
        <v>2</v>
      </c>
      <c r="F29">
        <f t="shared" si="1"/>
        <v>0</v>
      </c>
    </row>
    <row r="30" spans="1:6">
      <c r="A30">
        <v>28</v>
      </c>
      <c r="B30">
        <v>3</v>
      </c>
      <c r="C30">
        <v>1</v>
      </c>
      <c r="D30">
        <v>25</v>
      </c>
      <c r="E30">
        <f t="shared" si="0"/>
        <v>2</v>
      </c>
      <c r="F30">
        <f t="shared" si="1"/>
        <v>1</v>
      </c>
    </row>
    <row r="31" spans="1:6">
      <c r="A31">
        <v>29</v>
      </c>
      <c r="B31">
        <v>3</v>
      </c>
      <c r="C31">
        <v>2</v>
      </c>
      <c r="D31">
        <v>26</v>
      </c>
      <c r="E31">
        <f t="shared" si="0"/>
        <v>2</v>
      </c>
      <c r="F31">
        <f t="shared" si="1"/>
        <v>2</v>
      </c>
    </row>
    <row r="32" spans="1:6">
      <c r="A32">
        <v>30</v>
      </c>
      <c r="B32">
        <v>3</v>
      </c>
      <c r="C32">
        <v>3</v>
      </c>
      <c r="D32">
        <v>27</v>
      </c>
      <c r="E32">
        <f t="shared" si="0"/>
        <v>2</v>
      </c>
      <c r="F32">
        <f t="shared" si="1"/>
        <v>3</v>
      </c>
    </row>
    <row r="33" spans="1:6">
      <c r="A33">
        <v>31</v>
      </c>
      <c r="B33">
        <v>3</v>
      </c>
      <c r="C33">
        <v>4</v>
      </c>
      <c r="D33">
        <v>28</v>
      </c>
      <c r="E33">
        <f t="shared" si="0"/>
        <v>2</v>
      </c>
      <c r="F33">
        <f t="shared" si="1"/>
        <v>4</v>
      </c>
    </row>
    <row r="34" spans="1:6">
      <c r="A34">
        <v>32</v>
      </c>
      <c r="B34">
        <v>3</v>
      </c>
      <c r="C34">
        <v>5</v>
      </c>
      <c r="D34">
        <v>29</v>
      </c>
      <c r="E34">
        <f t="shared" si="0"/>
        <v>2</v>
      </c>
      <c r="F34">
        <f t="shared" si="1"/>
        <v>5</v>
      </c>
    </row>
    <row r="35" spans="1:6">
      <c r="A35">
        <v>33</v>
      </c>
      <c r="B35">
        <v>3</v>
      </c>
      <c r="C35">
        <v>6</v>
      </c>
      <c r="D35">
        <v>30</v>
      </c>
      <c r="E35">
        <f t="shared" si="0"/>
        <v>2</v>
      </c>
      <c r="F35">
        <f t="shared" si="1"/>
        <v>6</v>
      </c>
    </row>
    <row r="36" spans="1:6">
      <c r="A36">
        <v>34</v>
      </c>
      <c r="B36">
        <v>3</v>
      </c>
      <c r="C36">
        <v>7</v>
      </c>
      <c r="D36">
        <v>31</v>
      </c>
      <c r="E36">
        <f t="shared" si="0"/>
        <v>2</v>
      </c>
      <c r="F36">
        <f t="shared" si="1"/>
        <v>7</v>
      </c>
    </row>
    <row r="37" spans="1:6">
      <c r="A37">
        <v>35</v>
      </c>
      <c r="B37">
        <v>3</v>
      </c>
      <c r="C37">
        <v>8</v>
      </c>
      <c r="D37">
        <v>32</v>
      </c>
      <c r="E37">
        <f t="shared" si="0"/>
        <v>2</v>
      </c>
      <c r="F37">
        <f t="shared" si="1"/>
        <v>8</v>
      </c>
    </row>
  </sheetData>
  <sortState ref="A2:F37">
    <sortCondition ref="A2:A37"/>
  </sortState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41"/>
  <sheetViews>
    <sheetView workbookViewId="0">
      <selection activeCell="A3" activeCellId="1" sqref="A1:B1 A3:H18"/>
      <pivotSelection pane="bottomRight" showHeader="1" activeRow="2" click="1" r:id="rId3">
        <pivotArea type="all" dataOnly="0" outline="0" fieldPosition="0"/>
      </pivotSelection>
    </sheetView>
  </sheetViews>
  <sheetFormatPr defaultRowHeight="12.75"/>
  <cols>
    <col min="1" max="1" width="14.5703125" customWidth="1"/>
    <col min="2" max="2" width="16.85546875" customWidth="1"/>
    <col min="3" max="3" width="2" customWidth="1"/>
    <col min="4" max="8" width="3" customWidth="1"/>
    <col min="9" max="9" width="17.7109375" customWidth="1"/>
    <col min="10" max="10" width="14.5703125" customWidth="1"/>
    <col min="11" max="11" width="16.85546875" customWidth="1"/>
    <col min="12" max="12" width="2" customWidth="1"/>
    <col min="13" max="17" width="3" customWidth="1"/>
    <col min="18" max="18" width="14.7109375" customWidth="1"/>
    <col min="19" max="19" width="14.5703125" customWidth="1"/>
    <col min="20" max="20" width="16.85546875" customWidth="1"/>
    <col min="21" max="28" width="3" customWidth="1"/>
    <col min="29" max="29" width="11.7109375" bestFit="1" customWidth="1"/>
    <col min="30" max="30" width="14.5703125" customWidth="1"/>
    <col min="31" max="31" width="16.85546875" customWidth="1"/>
    <col min="32" max="39" width="3" customWidth="1"/>
    <col min="40" max="40" width="11.7109375" bestFit="1" customWidth="1"/>
  </cols>
  <sheetData>
    <row r="1" spans="1:39">
      <c r="A1" s="48" t="s">
        <v>667</v>
      </c>
      <c r="B1" s="49">
        <v>0</v>
      </c>
      <c r="J1" s="48" t="s">
        <v>667</v>
      </c>
      <c r="K1" s="49">
        <v>1</v>
      </c>
      <c r="S1" s="48" t="s">
        <v>667</v>
      </c>
      <c r="T1" s="49">
        <v>0</v>
      </c>
      <c r="AD1" s="48" t="s">
        <v>667</v>
      </c>
      <c r="AE1" s="49">
        <v>1</v>
      </c>
    </row>
    <row r="3" spans="1:39">
      <c r="A3" s="48" t="s">
        <v>681</v>
      </c>
      <c r="B3" s="48" t="s">
        <v>682</v>
      </c>
      <c r="J3" s="48" t="s">
        <v>681</v>
      </c>
      <c r="K3" s="48" t="s">
        <v>682</v>
      </c>
      <c r="S3" s="48" t="s">
        <v>681</v>
      </c>
      <c r="T3" s="48" t="s">
        <v>682</v>
      </c>
      <c r="AD3" s="48" t="s">
        <v>681</v>
      </c>
      <c r="AE3" s="48" t="s">
        <v>682</v>
      </c>
    </row>
    <row r="4" spans="1:39">
      <c r="A4" s="48" t="s">
        <v>683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J4" s="48" t="s">
        <v>683</v>
      </c>
      <c r="K4">
        <v>0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S4" s="48" t="s">
        <v>683</v>
      </c>
      <c r="T4">
        <v>0</v>
      </c>
      <c r="U4">
        <v>1</v>
      </c>
      <c r="V4">
        <v>2</v>
      </c>
      <c r="W4">
        <v>3</v>
      </c>
      <c r="X4">
        <v>4</v>
      </c>
      <c r="Y4">
        <v>5</v>
      </c>
      <c r="Z4">
        <v>6</v>
      </c>
      <c r="AA4">
        <v>7</v>
      </c>
      <c r="AB4">
        <v>8</v>
      </c>
      <c r="AD4" s="48" t="s">
        <v>683</v>
      </c>
      <c r="AE4">
        <v>0</v>
      </c>
      <c r="AF4">
        <v>1</v>
      </c>
      <c r="AG4">
        <v>2</v>
      </c>
      <c r="AH4">
        <v>3</v>
      </c>
      <c r="AI4">
        <v>4</v>
      </c>
      <c r="AJ4">
        <v>5</v>
      </c>
      <c r="AK4">
        <v>6</v>
      </c>
      <c r="AL4">
        <v>7</v>
      </c>
      <c r="AM4">
        <v>8</v>
      </c>
    </row>
    <row r="5" spans="1:39">
      <c r="A5" s="49">
        <v>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  <c r="J5" s="49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S5" s="49">
        <v>0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D5" s="49">
        <v>0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</row>
    <row r="6" spans="1:39">
      <c r="A6" s="49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/>
      <c r="J6" s="49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S6" s="49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D6" s="49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</row>
    <row r="7" spans="1:39">
      <c r="A7" s="49">
        <v>2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J7" s="49">
        <v>2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S7" s="49">
        <v>2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D7" s="49">
        <v>2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</row>
    <row r="8" spans="1:39">
      <c r="A8" s="49">
        <v>3</v>
      </c>
      <c r="B8" s="1">
        <v>1</v>
      </c>
      <c r="C8" s="1">
        <v>1</v>
      </c>
      <c r="D8" s="1">
        <v>1</v>
      </c>
      <c r="E8" s="1">
        <v>1</v>
      </c>
      <c r="F8" s="1">
        <v>10</v>
      </c>
      <c r="G8" s="1">
        <v>1</v>
      </c>
      <c r="H8" s="1">
        <v>1</v>
      </c>
      <c r="J8" s="49">
        <v>3</v>
      </c>
      <c r="K8" s="1">
        <v>1</v>
      </c>
      <c r="L8" s="1">
        <v>1</v>
      </c>
      <c r="M8" s="1">
        <v>1</v>
      </c>
      <c r="N8" s="1">
        <v>1</v>
      </c>
      <c r="O8" s="1">
        <v>10</v>
      </c>
      <c r="P8" s="1">
        <v>1</v>
      </c>
      <c r="Q8" s="1">
        <v>1</v>
      </c>
      <c r="S8" s="49">
        <v>3</v>
      </c>
      <c r="T8" s="1">
        <v>1</v>
      </c>
      <c r="U8" s="1">
        <v>1</v>
      </c>
      <c r="V8" s="1">
        <v>1</v>
      </c>
      <c r="W8" s="1">
        <v>1</v>
      </c>
      <c r="X8" s="1">
        <v>10</v>
      </c>
      <c r="Y8" s="1">
        <v>1</v>
      </c>
      <c r="Z8" s="1">
        <v>1</v>
      </c>
      <c r="AA8" s="1">
        <v>1</v>
      </c>
      <c r="AB8" s="1">
        <v>1</v>
      </c>
      <c r="AD8" s="49">
        <v>3</v>
      </c>
      <c r="AE8" s="1">
        <v>1</v>
      </c>
      <c r="AF8" s="1">
        <v>1</v>
      </c>
      <c r="AG8" s="1">
        <v>1</v>
      </c>
      <c r="AH8" s="1">
        <v>1</v>
      </c>
      <c r="AI8" s="1">
        <v>10</v>
      </c>
      <c r="AJ8" s="1">
        <v>1</v>
      </c>
      <c r="AK8" s="1">
        <v>1</v>
      </c>
      <c r="AL8" s="1">
        <v>1</v>
      </c>
      <c r="AM8" s="1">
        <v>1</v>
      </c>
    </row>
    <row r="9" spans="1:39">
      <c r="A9" s="49">
        <v>4</v>
      </c>
      <c r="B9" s="1">
        <v>1</v>
      </c>
      <c r="C9" s="1">
        <v>1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J9" s="49">
        <v>4</v>
      </c>
      <c r="K9" s="1">
        <v>1</v>
      </c>
      <c r="L9" s="1">
        <v>1</v>
      </c>
      <c r="M9" s="1">
        <v>1</v>
      </c>
      <c r="N9" s="1">
        <v>10</v>
      </c>
      <c r="O9" s="1">
        <v>10</v>
      </c>
      <c r="P9" s="1">
        <v>10</v>
      </c>
      <c r="Q9" s="1">
        <v>10</v>
      </c>
      <c r="S9" s="49">
        <v>4</v>
      </c>
      <c r="T9" s="1">
        <v>1</v>
      </c>
      <c r="U9" s="1">
        <v>1</v>
      </c>
      <c r="V9" s="1">
        <v>10</v>
      </c>
      <c r="W9" s="1">
        <v>10</v>
      </c>
      <c r="X9" s="1">
        <v>10</v>
      </c>
      <c r="Y9" s="1">
        <v>10</v>
      </c>
      <c r="Z9" s="1">
        <v>10</v>
      </c>
      <c r="AA9" s="1">
        <v>1</v>
      </c>
      <c r="AB9" s="1">
        <v>1</v>
      </c>
      <c r="AD9" s="49">
        <v>4</v>
      </c>
      <c r="AE9" s="1">
        <v>1</v>
      </c>
      <c r="AF9" s="1">
        <v>1</v>
      </c>
      <c r="AG9" s="1">
        <v>10</v>
      </c>
      <c r="AH9" s="1">
        <v>10</v>
      </c>
      <c r="AI9" s="1">
        <v>10</v>
      </c>
      <c r="AJ9" s="1">
        <v>10</v>
      </c>
      <c r="AK9" s="1">
        <v>10</v>
      </c>
      <c r="AL9" s="1">
        <v>1</v>
      </c>
      <c r="AM9" s="1">
        <v>1</v>
      </c>
    </row>
    <row r="10" spans="1:39">
      <c r="A10" s="49">
        <v>5</v>
      </c>
      <c r="B10" s="1">
        <v>1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J10" s="49">
        <v>5</v>
      </c>
      <c r="K10" s="1">
        <v>1</v>
      </c>
      <c r="L10" s="1">
        <v>1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S10" s="49">
        <v>5</v>
      </c>
      <c r="T10" s="1">
        <v>10</v>
      </c>
      <c r="U10" s="1">
        <v>10</v>
      </c>
      <c r="V10" s="1">
        <v>10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D10" s="49">
        <v>5</v>
      </c>
      <c r="AE10" s="1">
        <v>10</v>
      </c>
      <c r="AF10" s="1">
        <v>10</v>
      </c>
      <c r="AG10" s="1">
        <v>10</v>
      </c>
      <c r="AH10" s="1">
        <v>10</v>
      </c>
      <c r="AI10" s="1">
        <v>10</v>
      </c>
      <c r="AJ10" s="1">
        <v>10</v>
      </c>
      <c r="AK10" s="1">
        <v>10</v>
      </c>
      <c r="AL10" s="1">
        <v>10</v>
      </c>
      <c r="AM10" s="1">
        <v>10</v>
      </c>
    </row>
    <row r="11" spans="1:39">
      <c r="A11" s="49">
        <v>6</v>
      </c>
      <c r="B11" s="1">
        <v>1</v>
      </c>
      <c r="C11" s="1">
        <v>1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J11" s="49">
        <v>6</v>
      </c>
      <c r="K11" s="1">
        <v>1</v>
      </c>
      <c r="L11" s="1">
        <v>1</v>
      </c>
      <c r="M11" s="1">
        <v>10</v>
      </c>
      <c r="N11" s="1">
        <v>10</v>
      </c>
      <c r="O11" s="1">
        <v>10</v>
      </c>
      <c r="P11" s="1">
        <v>10</v>
      </c>
      <c r="Q11" s="1">
        <v>10</v>
      </c>
      <c r="S11" s="49">
        <v>6</v>
      </c>
      <c r="T11" s="1">
        <v>10</v>
      </c>
      <c r="U11" s="1">
        <v>10</v>
      </c>
      <c r="V11" s="1">
        <v>10</v>
      </c>
      <c r="W11" s="1">
        <v>10</v>
      </c>
      <c r="X11" s="1">
        <v>10</v>
      </c>
      <c r="Y11" s="1">
        <v>10</v>
      </c>
      <c r="Z11" s="1">
        <v>10</v>
      </c>
      <c r="AA11" s="1">
        <v>10</v>
      </c>
      <c r="AB11" s="1">
        <v>10</v>
      </c>
      <c r="AD11" s="49">
        <v>6</v>
      </c>
      <c r="AE11" s="1">
        <v>10</v>
      </c>
      <c r="AF11" s="1">
        <v>10</v>
      </c>
      <c r="AG11" s="1">
        <v>10</v>
      </c>
      <c r="AH11" s="1">
        <v>10</v>
      </c>
      <c r="AI11" s="1">
        <v>10</v>
      </c>
      <c r="AJ11" s="1">
        <v>10</v>
      </c>
      <c r="AK11" s="1">
        <v>10</v>
      </c>
      <c r="AL11" s="1">
        <v>10</v>
      </c>
      <c r="AM11" s="1">
        <v>10</v>
      </c>
    </row>
    <row r="12" spans="1:39">
      <c r="A12" s="49">
        <v>7</v>
      </c>
      <c r="B12" s="1">
        <v>1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J12" s="49">
        <v>7</v>
      </c>
      <c r="K12" s="1">
        <v>1</v>
      </c>
      <c r="L12" s="1">
        <v>1</v>
      </c>
      <c r="M12" s="1">
        <v>10</v>
      </c>
      <c r="N12" s="1">
        <v>10</v>
      </c>
      <c r="O12" s="1">
        <v>10</v>
      </c>
      <c r="P12" s="1">
        <v>10</v>
      </c>
      <c r="Q12" s="1">
        <v>10</v>
      </c>
      <c r="S12" s="49">
        <v>7</v>
      </c>
      <c r="T12" s="1">
        <v>10</v>
      </c>
      <c r="U12" s="1">
        <v>10</v>
      </c>
      <c r="V12" s="1">
        <v>10</v>
      </c>
      <c r="W12" s="1">
        <v>10</v>
      </c>
      <c r="X12" s="1">
        <v>10</v>
      </c>
      <c r="Y12" s="1">
        <v>10</v>
      </c>
      <c r="Z12" s="1">
        <v>10</v>
      </c>
      <c r="AA12" s="1">
        <v>10</v>
      </c>
      <c r="AB12" s="1">
        <v>10</v>
      </c>
      <c r="AD12" s="49">
        <v>7</v>
      </c>
      <c r="AE12" s="1">
        <v>10</v>
      </c>
      <c r="AF12" s="1">
        <v>10</v>
      </c>
      <c r="AG12" s="1">
        <v>10</v>
      </c>
      <c r="AH12" s="1">
        <v>10</v>
      </c>
      <c r="AI12" s="1">
        <v>10</v>
      </c>
      <c r="AJ12" s="1">
        <v>10</v>
      </c>
      <c r="AK12" s="1">
        <v>10</v>
      </c>
      <c r="AL12" s="1">
        <v>10</v>
      </c>
      <c r="AM12" s="1">
        <v>10</v>
      </c>
    </row>
    <row r="13" spans="1:39">
      <c r="A13" s="49">
        <v>8</v>
      </c>
      <c r="B13" s="1">
        <v>1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J13" s="49">
        <v>8</v>
      </c>
      <c r="K13" s="1">
        <v>1</v>
      </c>
      <c r="L13" s="1">
        <v>1</v>
      </c>
      <c r="M13" s="1">
        <v>10</v>
      </c>
      <c r="N13" s="1">
        <v>10</v>
      </c>
      <c r="O13" s="1">
        <v>10</v>
      </c>
      <c r="P13" s="1">
        <v>10</v>
      </c>
      <c r="Q13" s="1">
        <v>10</v>
      </c>
      <c r="S13" s="49">
        <v>8</v>
      </c>
      <c r="T13" s="1">
        <v>10</v>
      </c>
      <c r="U13" s="1">
        <v>10</v>
      </c>
      <c r="V13" s="1">
        <v>10</v>
      </c>
      <c r="W13" s="1">
        <v>10</v>
      </c>
      <c r="X13" s="1">
        <v>10</v>
      </c>
      <c r="Y13" s="1">
        <v>10</v>
      </c>
      <c r="Z13" s="1">
        <v>10</v>
      </c>
      <c r="AA13" s="1">
        <v>10</v>
      </c>
      <c r="AB13" s="1">
        <v>10</v>
      </c>
      <c r="AD13" s="49">
        <v>8</v>
      </c>
      <c r="AE13" s="1">
        <v>10</v>
      </c>
      <c r="AF13" s="1">
        <v>10</v>
      </c>
      <c r="AG13" s="1">
        <v>10</v>
      </c>
      <c r="AH13" s="1">
        <v>10</v>
      </c>
      <c r="AI13" s="1">
        <v>10</v>
      </c>
      <c r="AJ13" s="1">
        <v>10</v>
      </c>
      <c r="AK13" s="1">
        <v>10</v>
      </c>
      <c r="AL13" s="1">
        <v>10</v>
      </c>
      <c r="AM13" s="1">
        <v>10</v>
      </c>
    </row>
    <row r="14" spans="1:39">
      <c r="A14" s="49">
        <v>9</v>
      </c>
      <c r="B14" s="1">
        <v>1</v>
      </c>
      <c r="C14" s="1">
        <v>1</v>
      </c>
      <c r="D14" s="1">
        <v>1</v>
      </c>
      <c r="E14" s="1">
        <v>10</v>
      </c>
      <c r="F14" s="1">
        <v>10</v>
      </c>
      <c r="G14" s="1">
        <v>10</v>
      </c>
      <c r="H14" s="1">
        <v>10</v>
      </c>
      <c r="J14" s="49">
        <v>9</v>
      </c>
      <c r="K14" s="1">
        <v>1</v>
      </c>
      <c r="L14" s="1">
        <v>1</v>
      </c>
      <c r="M14" s="1">
        <v>1</v>
      </c>
      <c r="N14" s="1">
        <v>10</v>
      </c>
      <c r="O14" s="1">
        <v>10</v>
      </c>
      <c r="P14" s="1">
        <v>10</v>
      </c>
      <c r="Q14" s="1">
        <v>10</v>
      </c>
      <c r="S14" s="49">
        <v>9</v>
      </c>
      <c r="T14" s="1">
        <v>10</v>
      </c>
      <c r="U14" s="1">
        <v>10</v>
      </c>
      <c r="V14" s="1">
        <v>10</v>
      </c>
      <c r="W14" s="1">
        <v>10</v>
      </c>
      <c r="X14" s="1">
        <v>10</v>
      </c>
      <c r="Y14" s="1">
        <v>10</v>
      </c>
      <c r="Z14" s="1">
        <v>10</v>
      </c>
      <c r="AA14" s="1">
        <v>10</v>
      </c>
      <c r="AB14" s="1">
        <v>10</v>
      </c>
      <c r="AD14" s="49">
        <v>9</v>
      </c>
      <c r="AE14" s="1">
        <v>10</v>
      </c>
      <c r="AF14" s="1">
        <v>10</v>
      </c>
      <c r="AG14" s="1">
        <v>10</v>
      </c>
      <c r="AH14" s="1">
        <v>10</v>
      </c>
      <c r="AI14" s="1">
        <v>10</v>
      </c>
      <c r="AJ14" s="1">
        <v>10</v>
      </c>
      <c r="AK14" s="1">
        <v>10</v>
      </c>
      <c r="AL14" s="1">
        <v>10</v>
      </c>
      <c r="AM14" s="1">
        <v>10</v>
      </c>
    </row>
    <row r="15" spans="1:39">
      <c r="A15" s="49">
        <v>10</v>
      </c>
      <c r="B15" s="1">
        <v>1</v>
      </c>
      <c r="C15" s="1">
        <v>1</v>
      </c>
      <c r="D15" s="1">
        <v>1</v>
      </c>
      <c r="E15" s="1">
        <v>10</v>
      </c>
      <c r="F15" s="1">
        <v>10</v>
      </c>
      <c r="G15" s="1">
        <v>10</v>
      </c>
      <c r="H15" s="1">
        <v>10</v>
      </c>
      <c r="J15" s="49">
        <v>10</v>
      </c>
      <c r="K15" s="1">
        <v>1</v>
      </c>
      <c r="L15" s="1">
        <v>1</v>
      </c>
      <c r="M15" s="1">
        <v>1</v>
      </c>
      <c r="N15" s="1">
        <v>10</v>
      </c>
      <c r="O15" s="1">
        <v>10</v>
      </c>
      <c r="P15" s="1">
        <v>10</v>
      </c>
      <c r="Q15" s="1">
        <v>1</v>
      </c>
      <c r="S15" s="49">
        <v>10</v>
      </c>
      <c r="T15" s="1">
        <v>10</v>
      </c>
      <c r="U15" s="1">
        <v>10</v>
      </c>
      <c r="V15" s="1">
        <v>10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D15" s="49">
        <v>10</v>
      </c>
      <c r="AE15" s="1">
        <v>10</v>
      </c>
      <c r="AF15" s="1">
        <v>10</v>
      </c>
      <c r="AG15" s="1">
        <v>10</v>
      </c>
      <c r="AH15" s="1">
        <v>10</v>
      </c>
      <c r="AI15" s="1">
        <v>10</v>
      </c>
      <c r="AJ15" s="1">
        <v>10</v>
      </c>
      <c r="AK15" s="1">
        <v>10</v>
      </c>
      <c r="AL15" s="1">
        <v>10</v>
      </c>
      <c r="AM15" s="1">
        <v>10</v>
      </c>
    </row>
    <row r="16" spans="1:39">
      <c r="A16" s="49">
        <v>11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J16" s="49">
        <v>11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S16" s="49">
        <v>11</v>
      </c>
      <c r="T16" s="1">
        <v>1</v>
      </c>
      <c r="U16" s="1">
        <v>10</v>
      </c>
      <c r="V16" s="1">
        <v>10</v>
      </c>
      <c r="W16" s="1">
        <v>10</v>
      </c>
      <c r="X16" s="1">
        <v>10</v>
      </c>
      <c r="Y16" s="1">
        <v>10</v>
      </c>
      <c r="Z16" s="1">
        <v>10</v>
      </c>
      <c r="AA16" s="1">
        <v>10</v>
      </c>
      <c r="AB16" s="1">
        <v>1</v>
      </c>
      <c r="AD16" s="49">
        <v>11</v>
      </c>
      <c r="AE16" s="1">
        <v>1</v>
      </c>
      <c r="AF16" s="1">
        <v>10</v>
      </c>
      <c r="AG16" s="1">
        <v>10</v>
      </c>
      <c r="AH16" s="1">
        <v>10</v>
      </c>
      <c r="AI16" s="1">
        <v>10</v>
      </c>
      <c r="AJ16" s="1">
        <v>10</v>
      </c>
      <c r="AK16" s="1">
        <v>10</v>
      </c>
      <c r="AL16" s="1">
        <v>10</v>
      </c>
      <c r="AM16" s="1">
        <v>1</v>
      </c>
    </row>
    <row r="17" spans="1:39">
      <c r="A17" s="49">
        <v>12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J17" s="49">
        <v>12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S17" s="49">
        <v>12</v>
      </c>
      <c r="T17" s="1">
        <v>1</v>
      </c>
      <c r="U17" s="1">
        <v>1</v>
      </c>
      <c r="V17" s="1">
        <v>1</v>
      </c>
      <c r="W17" s="1">
        <v>10</v>
      </c>
      <c r="X17" s="1">
        <v>10</v>
      </c>
      <c r="Y17" s="1">
        <v>10</v>
      </c>
      <c r="Z17" s="1">
        <v>1</v>
      </c>
      <c r="AA17" s="1">
        <v>1</v>
      </c>
      <c r="AB17" s="1">
        <v>1</v>
      </c>
      <c r="AD17" s="49">
        <v>12</v>
      </c>
      <c r="AE17" s="1">
        <v>1</v>
      </c>
      <c r="AF17" s="1">
        <v>1</v>
      </c>
      <c r="AG17" s="1">
        <v>1</v>
      </c>
      <c r="AH17" s="1">
        <v>10</v>
      </c>
      <c r="AI17" s="1">
        <v>10</v>
      </c>
      <c r="AJ17" s="1">
        <v>10</v>
      </c>
      <c r="AK17" s="1">
        <v>1</v>
      </c>
      <c r="AL17" s="1">
        <v>1</v>
      </c>
      <c r="AM17" s="1">
        <v>1</v>
      </c>
    </row>
    <row r="18" spans="1:39">
      <c r="A18" s="49">
        <v>13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J18" s="49">
        <v>13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S18" s="49">
        <v>13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D18" s="49">
        <v>13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</row>
    <row r="19" spans="1:39">
      <c r="A19" s="49"/>
      <c r="B19" s="1"/>
      <c r="C19" s="1"/>
      <c r="D19" s="1"/>
      <c r="E19" s="1"/>
      <c r="F19" s="1"/>
      <c r="G19" s="1"/>
      <c r="H19" s="1"/>
      <c r="J19" s="49"/>
      <c r="K19" s="1"/>
      <c r="L19" s="1"/>
      <c r="M19" s="1"/>
      <c r="N19" s="1"/>
      <c r="O19" s="1"/>
      <c r="P19" s="1"/>
      <c r="Q19" s="1"/>
      <c r="S19" s="49">
        <v>14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D19" s="49">
        <v>14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</row>
    <row r="20" spans="1:39">
      <c r="A20" s="49"/>
      <c r="B20" s="1"/>
      <c r="C20" s="1"/>
      <c r="D20" s="1"/>
      <c r="E20" s="1"/>
      <c r="F20" s="1"/>
      <c r="G20" s="1"/>
      <c r="H20" s="1"/>
      <c r="J20" s="49"/>
      <c r="K20" s="1"/>
      <c r="L20" s="1"/>
      <c r="M20" s="1"/>
      <c r="N20" s="1"/>
      <c r="O20" s="1"/>
      <c r="P20" s="1"/>
      <c r="Q20" s="1"/>
      <c r="S20" s="49">
        <v>15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D20" s="49">
        <v>15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</row>
    <row r="21" spans="1:39">
      <c r="A21" s="49"/>
      <c r="B21" s="1"/>
      <c r="C21" s="1"/>
      <c r="D21" s="1"/>
      <c r="E21" s="1"/>
      <c r="F21" s="1"/>
      <c r="G21" s="1"/>
      <c r="H21" s="1"/>
      <c r="J21" s="49"/>
      <c r="K21" s="1"/>
      <c r="L21" s="1"/>
      <c r="M21" s="1"/>
      <c r="N21" s="1"/>
      <c r="O21" s="1"/>
      <c r="P21" s="1"/>
      <c r="Q21" s="1"/>
    </row>
    <row r="22" spans="1:39">
      <c r="B22" s="49"/>
      <c r="M22" s="49"/>
    </row>
    <row r="26" spans="1:39">
      <c r="A26" s="49"/>
      <c r="B26" s="1"/>
      <c r="C26" s="1"/>
      <c r="D26" s="1"/>
      <c r="E26" s="1"/>
      <c r="F26" s="1"/>
      <c r="G26" s="1"/>
      <c r="H26" s="1"/>
      <c r="I26" s="1"/>
      <c r="J26" s="1"/>
      <c r="L26" s="49"/>
      <c r="M26" s="1"/>
      <c r="N26" s="1"/>
      <c r="O26" s="1"/>
      <c r="P26" s="1"/>
      <c r="Q26" s="1"/>
      <c r="R26" s="1"/>
      <c r="S26" s="1"/>
      <c r="T26" s="1"/>
      <c r="U26" s="1"/>
    </row>
    <row r="27" spans="1:39">
      <c r="A27" s="49"/>
      <c r="B27" s="1"/>
      <c r="C27" s="1"/>
      <c r="D27" s="1"/>
      <c r="E27" s="1"/>
      <c r="F27" s="1"/>
      <c r="G27" s="1"/>
      <c r="H27" s="1"/>
      <c r="I27" s="1"/>
      <c r="J27" s="1"/>
      <c r="L27" s="49"/>
      <c r="M27" s="1"/>
      <c r="N27" s="1"/>
      <c r="O27" s="1"/>
      <c r="P27" s="1"/>
      <c r="Q27" s="1"/>
      <c r="R27" s="1"/>
      <c r="S27" s="1"/>
      <c r="T27" s="1"/>
      <c r="U27" s="1"/>
    </row>
    <row r="28" spans="1:39">
      <c r="A28" s="49"/>
      <c r="B28" s="1"/>
      <c r="C28" s="1"/>
      <c r="D28" s="1"/>
      <c r="E28" s="1"/>
      <c r="F28" s="1"/>
      <c r="G28" s="1"/>
      <c r="H28" s="1"/>
      <c r="I28" s="1"/>
      <c r="J28" s="1"/>
      <c r="L28" s="49"/>
      <c r="M28" s="1"/>
      <c r="N28" s="1"/>
      <c r="O28" s="1"/>
      <c r="P28" s="1"/>
      <c r="Q28" s="1"/>
      <c r="R28" s="1"/>
      <c r="S28" s="1"/>
      <c r="T28" s="1"/>
      <c r="U28" s="1"/>
    </row>
    <row r="29" spans="1:39">
      <c r="A29" s="49"/>
      <c r="B29" s="1"/>
      <c r="C29" s="1"/>
      <c r="D29" s="1"/>
      <c r="E29" s="1"/>
      <c r="F29" s="1"/>
      <c r="G29" s="1"/>
      <c r="H29" s="1"/>
      <c r="I29" s="1"/>
      <c r="J29" s="1"/>
      <c r="L29" s="49"/>
      <c r="M29" s="1"/>
      <c r="N29" s="1"/>
      <c r="O29" s="1"/>
      <c r="P29" s="1"/>
      <c r="Q29" s="1"/>
      <c r="R29" s="1"/>
      <c r="S29" s="1"/>
      <c r="T29" s="1"/>
      <c r="U29" s="1"/>
    </row>
    <row r="30" spans="1:39">
      <c r="A30" s="49"/>
      <c r="B30" s="1"/>
      <c r="C30" s="1"/>
      <c r="D30" s="1"/>
      <c r="E30" s="1"/>
      <c r="F30" s="1"/>
      <c r="G30" s="1"/>
      <c r="H30" s="1"/>
      <c r="I30" s="1"/>
      <c r="J30" s="1"/>
      <c r="L30" s="49"/>
      <c r="M30" s="1"/>
      <c r="N30" s="1"/>
      <c r="O30" s="1"/>
      <c r="P30" s="1"/>
      <c r="Q30" s="1"/>
      <c r="R30" s="1"/>
      <c r="S30" s="1"/>
      <c r="T30" s="1"/>
      <c r="U30" s="1"/>
    </row>
    <row r="31" spans="1:39">
      <c r="A31" s="49"/>
      <c r="B31" s="1"/>
      <c r="C31" s="1"/>
      <c r="D31" s="1"/>
      <c r="E31" s="1"/>
      <c r="F31" s="1"/>
      <c r="G31" s="1"/>
      <c r="H31" s="1"/>
      <c r="I31" s="1"/>
      <c r="J31" s="1"/>
      <c r="L31" s="49"/>
      <c r="M31" s="1"/>
      <c r="N31" s="1"/>
      <c r="O31" s="1"/>
      <c r="P31" s="1"/>
      <c r="Q31" s="1"/>
      <c r="R31" s="1"/>
      <c r="S31" s="1"/>
      <c r="T31" s="1"/>
      <c r="U31" s="1"/>
    </row>
    <row r="32" spans="1:39">
      <c r="A32" s="49"/>
      <c r="B32" s="1"/>
      <c r="C32" s="1"/>
      <c r="D32" s="1"/>
      <c r="E32" s="1"/>
      <c r="F32" s="1"/>
      <c r="G32" s="1"/>
      <c r="H32" s="1"/>
      <c r="I32" s="1"/>
      <c r="J32" s="1"/>
      <c r="L32" s="49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9"/>
      <c r="B33" s="1"/>
      <c r="C33" s="1"/>
      <c r="D33" s="1"/>
      <c r="E33" s="1"/>
      <c r="F33" s="1"/>
      <c r="G33" s="1"/>
      <c r="H33" s="1"/>
      <c r="I33" s="1"/>
      <c r="J33" s="1"/>
      <c r="L33" s="49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9"/>
      <c r="B34" s="1"/>
      <c r="C34" s="1"/>
      <c r="D34" s="1"/>
      <c r="E34" s="1"/>
      <c r="F34" s="1"/>
      <c r="G34" s="1"/>
      <c r="H34" s="1"/>
      <c r="I34" s="1"/>
      <c r="J34" s="1"/>
      <c r="L34" s="49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9"/>
      <c r="B35" s="1"/>
      <c r="C35" s="1"/>
      <c r="D35" s="1"/>
      <c r="E35" s="1"/>
      <c r="F35" s="1"/>
      <c r="G35" s="1"/>
      <c r="H35" s="1"/>
      <c r="I35" s="1"/>
      <c r="J35" s="1"/>
      <c r="L35" s="49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9"/>
      <c r="B36" s="1"/>
      <c r="C36" s="1"/>
      <c r="D36" s="1"/>
      <c r="E36" s="1"/>
      <c r="F36" s="1"/>
      <c r="G36" s="1"/>
      <c r="H36" s="1"/>
      <c r="I36" s="1"/>
      <c r="J36" s="1"/>
      <c r="L36" s="49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9"/>
      <c r="B37" s="1"/>
      <c r="C37" s="1"/>
      <c r="D37" s="1"/>
      <c r="E37" s="1"/>
      <c r="F37" s="1"/>
      <c r="G37" s="1"/>
      <c r="H37" s="1"/>
      <c r="I37" s="1"/>
      <c r="J37" s="1"/>
      <c r="L37" s="49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9"/>
      <c r="B38" s="1"/>
      <c r="C38" s="1"/>
      <c r="D38" s="1"/>
      <c r="E38" s="1"/>
      <c r="F38" s="1"/>
      <c r="G38" s="1"/>
      <c r="H38" s="1"/>
      <c r="I38" s="1"/>
      <c r="J38" s="1"/>
      <c r="L38" s="49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9"/>
      <c r="B39" s="1"/>
      <c r="C39" s="1"/>
      <c r="D39" s="1"/>
      <c r="E39" s="1"/>
      <c r="F39" s="1"/>
      <c r="G39" s="1"/>
      <c r="H39" s="1"/>
      <c r="I39" s="1"/>
      <c r="J39" s="1"/>
      <c r="L39" s="49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9"/>
      <c r="B40" s="1"/>
      <c r="C40" s="1"/>
      <c r="D40" s="1"/>
      <c r="E40" s="1"/>
      <c r="F40" s="1"/>
      <c r="G40" s="1"/>
      <c r="H40" s="1"/>
      <c r="I40" s="1"/>
      <c r="J40" s="1"/>
      <c r="L40" s="49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9"/>
      <c r="B41" s="1"/>
      <c r="C41" s="1"/>
      <c r="D41" s="1"/>
      <c r="E41" s="1"/>
      <c r="F41" s="1"/>
      <c r="G41" s="1"/>
      <c r="H41" s="1"/>
      <c r="I41" s="1"/>
      <c r="J41" s="1"/>
      <c r="L41" s="49"/>
      <c r="M41" s="1"/>
      <c r="N41" s="1"/>
      <c r="O41" s="1"/>
      <c r="P41" s="1"/>
      <c r="Q41" s="1"/>
      <c r="R41" s="1"/>
      <c r="S41" s="1"/>
      <c r="T41" s="1"/>
      <c r="U41" s="1"/>
    </row>
  </sheetData>
  <conditionalFormatting pivot="1" sqref="B5:H1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K5:Q1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T5:AB2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pivot="1" sqref="AE5:AM2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85"/>
  <sheetViews>
    <sheetView workbookViewId="0">
      <pane ySplit="1" topLeftCell="A413" activePane="bottomLeft" state="frozen"/>
      <selection pane="bottomLeft" activeCell="E3" sqref="E3"/>
    </sheetView>
  </sheetViews>
  <sheetFormatPr defaultRowHeight="12.75"/>
  <cols>
    <col min="1" max="1" width="7.140625" customWidth="1"/>
    <col min="2" max="3" width="9.28515625" customWidth="1"/>
    <col min="4" max="4" width="9.85546875" customWidth="1"/>
  </cols>
  <sheetData>
    <row r="1" spans="1:4" s="2" customFormat="1">
      <c r="A1" s="2" t="s">
        <v>656</v>
      </c>
      <c r="B1" s="2" t="s">
        <v>657</v>
      </c>
      <c r="C1" s="2" t="s">
        <v>658</v>
      </c>
      <c r="D1" s="2" t="s">
        <v>659</v>
      </c>
    </row>
    <row r="2" spans="1:4">
      <c r="A2">
        <v>0</v>
      </c>
      <c r="B2">
        <v>242</v>
      </c>
      <c r="C2">
        <v>27</v>
      </c>
      <c r="D2">
        <v>14</v>
      </c>
    </row>
    <row r="3" spans="1:4">
      <c r="A3">
        <v>1</v>
      </c>
      <c r="B3">
        <v>243</v>
      </c>
      <c r="C3">
        <v>27</v>
      </c>
      <c r="D3">
        <v>13</v>
      </c>
    </row>
    <row r="4" spans="1:4">
      <c r="A4">
        <v>2</v>
      </c>
      <c r="B4">
        <v>992</v>
      </c>
      <c r="C4">
        <v>27</v>
      </c>
      <c r="D4">
        <v>3</v>
      </c>
    </row>
    <row r="5" spans="1:4">
      <c r="A5">
        <v>3</v>
      </c>
      <c r="B5">
        <v>993</v>
      </c>
      <c r="C5">
        <v>27</v>
      </c>
      <c r="D5">
        <v>4</v>
      </c>
    </row>
    <row r="6" spans="1:4">
      <c r="A6">
        <v>4</v>
      </c>
      <c r="B6">
        <v>690</v>
      </c>
      <c r="C6">
        <v>27</v>
      </c>
      <c r="D6">
        <v>5</v>
      </c>
    </row>
    <row r="7" spans="1:4">
      <c r="A7">
        <v>5</v>
      </c>
      <c r="B7">
        <v>691</v>
      </c>
      <c r="C7">
        <v>27</v>
      </c>
      <c r="D7">
        <v>18</v>
      </c>
    </row>
    <row r="8" spans="1:4">
      <c r="A8">
        <v>6</v>
      </c>
      <c r="B8">
        <v>764</v>
      </c>
      <c r="C8">
        <v>27</v>
      </c>
      <c r="D8">
        <v>19</v>
      </c>
    </row>
    <row r="9" spans="1:4">
      <c r="A9">
        <v>7</v>
      </c>
      <c r="B9">
        <v>765</v>
      </c>
      <c r="C9">
        <v>27</v>
      </c>
      <c r="D9">
        <v>20</v>
      </c>
    </row>
    <row r="10" spans="1:4">
      <c r="A10">
        <v>8</v>
      </c>
      <c r="B10">
        <v>138</v>
      </c>
      <c r="C10">
        <v>27</v>
      </c>
      <c r="D10">
        <v>8</v>
      </c>
    </row>
    <row r="11" spans="1:4">
      <c r="A11">
        <v>9</v>
      </c>
      <c r="B11">
        <v>139</v>
      </c>
      <c r="C11">
        <v>27</v>
      </c>
      <c r="D11">
        <v>7</v>
      </c>
    </row>
    <row r="12" spans="1:4">
      <c r="A12">
        <v>10</v>
      </c>
      <c r="B12">
        <v>96</v>
      </c>
      <c r="C12">
        <v>27</v>
      </c>
      <c r="D12">
        <v>6</v>
      </c>
    </row>
    <row r="13" spans="1:4">
      <c r="A13">
        <v>11</v>
      </c>
      <c r="B13">
        <v>97</v>
      </c>
      <c r="C13">
        <v>27</v>
      </c>
      <c r="D13">
        <v>0</v>
      </c>
    </row>
    <row r="14" spans="1:4">
      <c r="A14">
        <v>12</v>
      </c>
      <c r="B14">
        <v>124</v>
      </c>
      <c r="C14">
        <v>27</v>
      </c>
      <c r="D14">
        <v>1</v>
      </c>
    </row>
    <row r="15" spans="1:4">
      <c r="A15">
        <v>13</v>
      </c>
      <c r="B15">
        <v>125</v>
      </c>
      <c r="C15">
        <v>27</v>
      </c>
      <c r="D15">
        <v>2</v>
      </c>
    </row>
    <row r="16" spans="1:4">
      <c r="A16">
        <v>14</v>
      </c>
      <c r="B16">
        <v>790</v>
      </c>
      <c r="C16">
        <v>27</v>
      </c>
      <c r="D16">
        <v>12</v>
      </c>
    </row>
    <row r="17" spans="1:4">
      <c r="A17">
        <v>15</v>
      </c>
      <c r="B17">
        <v>791</v>
      </c>
      <c r="C17">
        <v>27</v>
      </c>
      <c r="D17">
        <v>15</v>
      </c>
    </row>
    <row r="18" spans="1:4">
      <c r="A18">
        <v>16</v>
      </c>
      <c r="B18">
        <v>730</v>
      </c>
      <c r="C18">
        <v>3</v>
      </c>
      <c r="D18">
        <v>36</v>
      </c>
    </row>
    <row r="19" spans="1:4">
      <c r="A19">
        <v>17</v>
      </c>
      <c r="B19">
        <v>731</v>
      </c>
      <c r="C19">
        <v>3</v>
      </c>
      <c r="D19">
        <v>37</v>
      </c>
    </row>
    <row r="20" spans="1:4">
      <c r="A20">
        <v>18</v>
      </c>
      <c r="B20">
        <v>792</v>
      </c>
      <c r="C20">
        <v>3</v>
      </c>
      <c r="D20">
        <v>38</v>
      </c>
    </row>
    <row r="21" spans="1:4">
      <c r="A21">
        <v>19</v>
      </c>
      <c r="B21">
        <v>793</v>
      </c>
      <c r="C21">
        <v>3</v>
      </c>
      <c r="D21">
        <v>39</v>
      </c>
    </row>
    <row r="22" spans="1:4">
      <c r="A22">
        <v>20</v>
      </c>
      <c r="B22">
        <v>276</v>
      </c>
      <c r="C22">
        <v>3</v>
      </c>
      <c r="D22">
        <v>40</v>
      </c>
    </row>
    <row r="23" spans="1:4">
      <c r="A23">
        <v>21</v>
      </c>
      <c r="B23">
        <v>277</v>
      </c>
      <c r="C23">
        <v>3</v>
      </c>
      <c r="D23">
        <v>41</v>
      </c>
    </row>
    <row r="24" spans="1:4">
      <c r="A24">
        <v>22</v>
      </c>
      <c r="B24">
        <v>612</v>
      </c>
      <c r="C24">
        <v>3</v>
      </c>
      <c r="D24">
        <v>42</v>
      </c>
    </row>
    <row r="25" spans="1:4">
      <c r="A25">
        <v>23</v>
      </c>
      <c r="B25">
        <v>613</v>
      </c>
      <c r="C25">
        <v>3</v>
      </c>
      <c r="D25">
        <v>43</v>
      </c>
    </row>
    <row r="26" spans="1:4">
      <c r="A26">
        <v>24</v>
      </c>
      <c r="B26">
        <v>654</v>
      </c>
      <c r="C26">
        <v>3</v>
      </c>
      <c r="D26">
        <v>44</v>
      </c>
    </row>
    <row r="27" spans="1:4">
      <c r="A27">
        <v>25</v>
      </c>
      <c r="B27">
        <v>655</v>
      </c>
      <c r="C27">
        <v>3</v>
      </c>
      <c r="D27">
        <v>29</v>
      </c>
    </row>
    <row r="28" spans="1:4">
      <c r="A28">
        <v>26</v>
      </c>
      <c r="B28">
        <v>672</v>
      </c>
      <c r="C28">
        <v>3</v>
      </c>
      <c r="D28">
        <v>28</v>
      </c>
    </row>
    <row r="29" spans="1:4">
      <c r="A29">
        <v>27</v>
      </c>
      <c r="B29">
        <v>673</v>
      </c>
      <c r="C29">
        <v>3</v>
      </c>
      <c r="D29">
        <v>27</v>
      </c>
    </row>
    <row r="30" spans="1:4">
      <c r="A30">
        <v>28</v>
      </c>
      <c r="B30">
        <v>560</v>
      </c>
      <c r="C30">
        <v>27</v>
      </c>
      <c r="D30">
        <v>16</v>
      </c>
    </row>
    <row r="31" spans="1:4">
      <c r="A31">
        <v>29</v>
      </c>
      <c r="B31">
        <v>561</v>
      </c>
      <c r="C31">
        <v>27</v>
      </c>
      <c r="D31">
        <v>17</v>
      </c>
    </row>
    <row r="32" spans="1:4">
      <c r="A32">
        <v>30</v>
      </c>
      <c r="B32">
        <v>742</v>
      </c>
      <c r="C32">
        <v>14</v>
      </c>
      <c r="D32">
        <v>3</v>
      </c>
    </row>
    <row r="33" spans="1:4">
      <c r="A33">
        <v>31</v>
      </c>
      <c r="B33">
        <v>743</v>
      </c>
      <c r="C33">
        <v>14</v>
      </c>
      <c r="D33">
        <v>4</v>
      </c>
    </row>
    <row r="34" spans="1:4">
      <c r="A34">
        <v>32</v>
      </c>
      <c r="B34">
        <v>598</v>
      </c>
      <c r="C34">
        <v>14</v>
      </c>
      <c r="D34">
        <v>5</v>
      </c>
    </row>
    <row r="35" spans="1:4">
      <c r="A35">
        <v>33</v>
      </c>
      <c r="B35">
        <v>599</v>
      </c>
      <c r="C35">
        <v>14</v>
      </c>
      <c r="D35">
        <v>18</v>
      </c>
    </row>
    <row r="36" spans="1:4">
      <c r="A36">
        <v>34</v>
      </c>
      <c r="B36">
        <v>740</v>
      </c>
      <c r="C36">
        <v>14</v>
      </c>
      <c r="D36">
        <v>19</v>
      </c>
    </row>
    <row r="37" spans="1:4">
      <c r="A37">
        <v>35</v>
      </c>
      <c r="B37">
        <v>741</v>
      </c>
      <c r="C37">
        <v>14</v>
      </c>
      <c r="D37">
        <v>20</v>
      </c>
    </row>
    <row r="38" spans="1:4">
      <c r="A38">
        <v>36</v>
      </c>
      <c r="B38">
        <v>720</v>
      </c>
      <c r="C38">
        <v>14</v>
      </c>
      <c r="D38">
        <v>8</v>
      </c>
    </row>
    <row r="39" spans="1:4">
      <c r="A39">
        <v>37</v>
      </c>
      <c r="B39">
        <v>721</v>
      </c>
      <c r="C39">
        <v>14</v>
      </c>
      <c r="D39">
        <v>7</v>
      </c>
    </row>
    <row r="40" spans="1:4">
      <c r="A40">
        <v>38</v>
      </c>
      <c r="B40">
        <v>640</v>
      </c>
      <c r="C40">
        <v>14</v>
      </c>
      <c r="D40">
        <v>6</v>
      </c>
    </row>
    <row r="41" spans="1:4">
      <c r="A41">
        <v>39</v>
      </c>
      <c r="B41">
        <v>641</v>
      </c>
      <c r="C41">
        <v>14</v>
      </c>
      <c r="D41">
        <v>0</v>
      </c>
    </row>
    <row r="42" spans="1:4">
      <c r="A42">
        <v>40</v>
      </c>
      <c r="B42">
        <v>586</v>
      </c>
      <c r="C42">
        <v>14</v>
      </c>
      <c r="D42">
        <v>1</v>
      </c>
    </row>
    <row r="43" spans="1:4">
      <c r="A43">
        <v>41</v>
      </c>
      <c r="B43">
        <v>587</v>
      </c>
      <c r="C43">
        <v>14</v>
      </c>
      <c r="D43">
        <v>2</v>
      </c>
    </row>
    <row r="44" spans="1:4">
      <c r="A44">
        <v>42</v>
      </c>
      <c r="B44">
        <v>642</v>
      </c>
      <c r="C44">
        <v>20</v>
      </c>
      <c r="D44">
        <v>42</v>
      </c>
    </row>
    <row r="45" spans="1:4">
      <c r="A45">
        <v>43</v>
      </c>
      <c r="B45">
        <v>643</v>
      </c>
      <c r="C45">
        <v>20</v>
      </c>
      <c r="D45">
        <v>43</v>
      </c>
    </row>
    <row r="46" spans="1:4">
      <c r="A46">
        <v>44</v>
      </c>
      <c r="B46">
        <v>528</v>
      </c>
      <c r="C46">
        <v>15</v>
      </c>
      <c r="D46">
        <v>30</v>
      </c>
    </row>
    <row r="47" spans="1:4">
      <c r="A47">
        <v>45</v>
      </c>
      <c r="B47">
        <v>529</v>
      </c>
      <c r="C47">
        <v>15</v>
      </c>
      <c r="D47">
        <v>31</v>
      </c>
    </row>
    <row r="48" spans="1:4">
      <c r="A48">
        <v>46</v>
      </c>
      <c r="B48">
        <v>626</v>
      </c>
      <c r="C48">
        <v>15</v>
      </c>
      <c r="D48">
        <v>32</v>
      </c>
    </row>
    <row r="49" spans="1:4">
      <c r="A49">
        <v>47</v>
      </c>
      <c r="B49">
        <v>627</v>
      </c>
      <c r="C49">
        <v>15</v>
      </c>
      <c r="D49">
        <v>24</v>
      </c>
    </row>
    <row r="50" spans="1:4">
      <c r="A50">
        <v>48</v>
      </c>
      <c r="B50">
        <v>716</v>
      </c>
      <c r="C50">
        <v>3</v>
      </c>
      <c r="D50">
        <v>17</v>
      </c>
    </row>
    <row r="51" spans="1:4">
      <c r="A51">
        <v>49</v>
      </c>
      <c r="B51">
        <v>717</v>
      </c>
      <c r="C51">
        <v>3</v>
      </c>
      <c r="D51">
        <v>14</v>
      </c>
    </row>
    <row r="52" spans="1:4">
      <c r="A52">
        <v>50</v>
      </c>
      <c r="B52">
        <v>524</v>
      </c>
      <c r="C52">
        <v>15</v>
      </c>
      <c r="D52">
        <v>14</v>
      </c>
    </row>
    <row r="53" spans="1:4">
      <c r="A53">
        <v>51</v>
      </c>
      <c r="B53">
        <v>525</v>
      </c>
      <c r="C53">
        <v>15</v>
      </c>
      <c r="D53">
        <v>13</v>
      </c>
    </row>
    <row r="54" spans="1:4">
      <c r="A54">
        <v>52</v>
      </c>
      <c r="B54">
        <v>748</v>
      </c>
      <c r="C54">
        <v>15</v>
      </c>
      <c r="D54">
        <v>12</v>
      </c>
    </row>
    <row r="55" spans="1:4">
      <c r="A55">
        <v>53</v>
      </c>
      <c r="B55">
        <v>749</v>
      </c>
      <c r="C55">
        <v>15</v>
      </c>
      <c r="D55">
        <v>15</v>
      </c>
    </row>
    <row r="56" spans="1:4">
      <c r="A56">
        <v>54</v>
      </c>
      <c r="B56">
        <v>604</v>
      </c>
      <c r="C56">
        <v>15</v>
      </c>
      <c r="D56">
        <v>16</v>
      </c>
    </row>
    <row r="57" spans="1:4">
      <c r="A57">
        <v>55</v>
      </c>
      <c r="B57">
        <v>605</v>
      </c>
      <c r="C57">
        <v>15</v>
      </c>
      <c r="D57">
        <v>17</v>
      </c>
    </row>
    <row r="58" spans="1:4">
      <c r="A58">
        <v>56</v>
      </c>
      <c r="B58">
        <v>758</v>
      </c>
      <c r="C58">
        <v>20</v>
      </c>
      <c r="D58">
        <v>44</v>
      </c>
    </row>
    <row r="59" spans="1:4">
      <c r="A59">
        <v>57</v>
      </c>
      <c r="B59">
        <v>759</v>
      </c>
      <c r="C59">
        <v>20</v>
      </c>
      <c r="D59">
        <v>29</v>
      </c>
    </row>
    <row r="60" spans="1:4">
      <c r="A60">
        <v>58</v>
      </c>
      <c r="B60">
        <v>800</v>
      </c>
      <c r="C60">
        <v>19</v>
      </c>
      <c r="D60">
        <v>30</v>
      </c>
    </row>
    <row r="61" spans="1:4">
      <c r="A61">
        <v>59</v>
      </c>
      <c r="B61">
        <v>801</v>
      </c>
      <c r="C61">
        <v>19</v>
      </c>
      <c r="D61">
        <v>31</v>
      </c>
    </row>
    <row r="62" spans="1:4">
      <c r="A62">
        <v>60</v>
      </c>
      <c r="B62">
        <v>504</v>
      </c>
      <c r="C62">
        <v>19</v>
      </c>
      <c r="D62">
        <v>32</v>
      </c>
    </row>
    <row r="63" spans="1:4">
      <c r="A63">
        <v>61</v>
      </c>
      <c r="B63">
        <v>505</v>
      </c>
      <c r="C63">
        <v>23</v>
      </c>
      <c r="D63">
        <v>4</v>
      </c>
    </row>
    <row r="64" spans="1:4">
      <c r="A64">
        <v>62</v>
      </c>
      <c r="B64">
        <v>520</v>
      </c>
      <c r="C64">
        <v>23</v>
      </c>
      <c r="D64">
        <v>41</v>
      </c>
    </row>
    <row r="65" spans="1:4">
      <c r="A65">
        <v>63</v>
      </c>
      <c r="B65">
        <v>521</v>
      </c>
      <c r="C65">
        <v>17</v>
      </c>
      <c r="D65">
        <v>41</v>
      </c>
    </row>
    <row r="66" spans="1:4">
      <c r="A66">
        <v>64</v>
      </c>
      <c r="B66">
        <v>1000</v>
      </c>
      <c r="C66">
        <v>19</v>
      </c>
      <c r="D66">
        <v>14</v>
      </c>
    </row>
    <row r="67" spans="1:4">
      <c r="A67">
        <v>65</v>
      </c>
      <c r="B67">
        <v>1001</v>
      </c>
      <c r="C67">
        <v>19</v>
      </c>
      <c r="D67">
        <v>13</v>
      </c>
    </row>
    <row r="68" spans="1:4">
      <c r="A68">
        <v>66</v>
      </c>
      <c r="B68">
        <v>510</v>
      </c>
      <c r="C68">
        <v>19</v>
      </c>
      <c r="D68">
        <v>12</v>
      </c>
    </row>
    <row r="69" spans="1:4">
      <c r="A69">
        <v>67</v>
      </c>
      <c r="B69">
        <v>511</v>
      </c>
      <c r="C69">
        <v>19</v>
      </c>
      <c r="D69">
        <v>15</v>
      </c>
    </row>
    <row r="70" spans="1:4">
      <c r="A70">
        <v>68</v>
      </c>
      <c r="B70">
        <v>622</v>
      </c>
      <c r="C70">
        <v>19</v>
      </c>
      <c r="D70">
        <v>16</v>
      </c>
    </row>
    <row r="71" spans="1:4">
      <c r="A71">
        <v>69</v>
      </c>
      <c r="B71">
        <v>623</v>
      </c>
      <c r="C71">
        <v>19</v>
      </c>
      <c r="D71">
        <v>17</v>
      </c>
    </row>
    <row r="72" spans="1:4">
      <c r="A72">
        <v>70</v>
      </c>
      <c r="B72">
        <v>328</v>
      </c>
      <c r="C72">
        <v>20</v>
      </c>
      <c r="D72">
        <v>28</v>
      </c>
    </row>
    <row r="73" spans="1:4">
      <c r="A73">
        <v>71</v>
      </c>
      <c r="B73">
        <v>329</v>
      </c>
      <c r="C73">
        <v>20</v>
      </c>
      <c r="D73">
        <v>27</v>
      </c>
    </row>
    <row r="74" spans="1:4">
      <c r="A74">
        <v>72</v>
      </c>
      <c r="B74">
        <v>994</v>
      </c>
      <c r="C74">
        <v>20</v>
      </c>
      <c r="D74">
        <v>3</v>
      </c>
    </row>
    <row r="75" spans="1:4">
      <c r="A75">
        <v>73</v>
      </c>
      <c r="B75">
        <v>995</v>
      </c>
      <c r="C75">
        <v>20</v>
      </c>
      <c r="D75">
        <v>4</v>
      </c>
    </row>
    <row r="76" spans="1:4">
      <c r="A76">
        <v>74</v>
      </c>
      <c r="B76">
        <v>646</v>
      </c>
      <c r="C76">
        <v>20</v>
      </c>
      <c r="D76">
        <v>5</v>
      </c>
    </row>
    <row r="77" spans="1:4">
      <c r="A77">
        <v>75</v>
      </c>
      <c r="B77">
        <v>647</v>
      </c>
      <c r="C77">
        <v>14</v>
      </c>
      <c r="D77">
        <v>41</v>
      </c>
    </row>
    <row r="78" spans="1:4">
      <c r="A78">
        <v>76</v>
      </c>
      <c r="B78">
        <v>708</v>
      </c>
      <c r="C78">
        <v>20</v>
      </c>
      <c r="D78">
        <v>19</v>
      </c>
    </row>
    <row r="79" spans="1:4">
      <c r="A79">
        <v>77</v>
      </c>
      <c r="B79">
        <v>709</v>
      </c>
      <c r="C79">
        <v>14</v>
      </c>
      <c r="D79">
        <v>40</v>
      </c>
    </row>
    <row r="80" spans="1:4">
      <c r="A80">
        <v>78</v>
      </c>
      <c r="B80">
        <v>658</v>
      </c>
      <c r="C80">
        <v>17</v>
      </c>
      <c r="D80">
        <v>40</v>
      </c>
    </row>
    <row r="81" spans="1:4">
      <c r="A81">
        <v>79</v>
      </c>
      <c r="B81">
        <v>659</v>
      </c>
      <c r="C81">
        <v>20</v>
      </c>
      <c r="D81">
        <v>7</v>
      </c>
    </row>
    <row r="82" spans="1:4">
      <c r="A82">
        <v>80</v>
      </c>
      <c r="B82">
        <v>286</v>
      </c>
      <c r="C82">
        <v>20</v>
      </c>
      <c r="D82">
        <v>6</v>
      </c>
    </row>
    <row r="83" spans="1:4">
      <c r="A83">
        <v>81</v>
      </c>
      <c r="B83">
        <v>287</v>
      </c>
      <c r="C83">
        <v>20</v>
      </c>
      <c r="D83">
        <v>0</v>
      </c>
    </row>
    <row r="84" spans="1:4">
      <c r="A84">
        <v>82</v>
      </c>
      <c r="B84">
        <v>714</v>
      </c>
      <c r="C84">
        <v>20</v>
      </c>
      <c r="D84">
        <v>1</v>
      </c>
    </row>
    <row r="85" spans="1:4">
      <c r="A85">
        <v>83</v>
      </c>
      <c r="B85">
        <v>715</v>
      </c>
      <c r="C85">
        <v>20</v>
      </c>
      <c r="D85">
        <v>2</v>
      </c>
    </row>
    <row r="86" spans="1:4">
      <c r="A86">
        <v>84</v>
      </c>
      <c r="B86">
        <v>312</v>
      </c>
      <c r="C86">
        <v>27</v>
      </c>
      <c r="D86">
        <v>30</v>
      </c>
    </row>
    <row r="87" spans="1:4">
      <c r="A87">
        <v>85</v>
      </c>
      <c r="B87">
        <v>313</v>
      </c>
      <c r="C87">
        <v>27</v>
      </c>
      <c r="D87">
        <v>31</v>
      </c>
    </row>
    <row r="88" spans="1:4">
      <c r="A88">
        <v>86</v>
      </c>
      <c r="B88">
        <v>540</v>
      </c>
      <c r="C88">
        <v>13</v>
      </c>
      <c r="D88">
        <v>36</v>
      </c>
    </row>
    <row r="89" spans="1:4">
      <c r="A89">
        <v>87</v>
      </c>
      <c r="B89">
        <v>541</v>
      </c>
      <c r="C89">
        <v>13</v>
      </c>
      <c r="D89">
        <v>37</v>
      </c>
    </row>
    <row r="90" spans="1:4">
      <c r="A90">
        <v>88</v>
      </c>
      <c r="B90">
        <v>762</v>
      </c>
      <c r="C90">
        <v>13</v>
      </c>
      <c r="D90">
        <v>38</v>
      </c>
    </row>
    <row r="91" spans="1:4">
      <c r="A91">
        <v>89</v>
      </c>
      <c r="B91">
        <v>763</v>
      </c>
      <c r="C91">
        <v>13</v>
      </c>
      <c r="D91">
        <v>39</v>
      </c>
    </row>
    <row r="92" spans="1:4">
      <c r="A92">
        <v>90</v>
      </c>
      <c r="B92">
        <v>688</v>
      </c>
      <c r="C92">
        <v>13</v>
      </c>
      <c r="D92">
        <v>40</v>
      </c>
    </row>
    <row r="93" spans="1:4">
      <c r="A93">
        <v>91</v>
      </c>
      <c r="B93">
        <v>689</v>
      </c>
      <c r="C93">
        <v>13</v>
      </c>
      <c r="D93">
        <v>41</v>
      </c>
    </row>
    <row r="94" spans="1:4">
      <c r="A94">
        <v>92</v>
      </c>
      <c r="B94">
        <v>678</v>
      </c>
      <c r="C94">
        <v>13</v>
      </c>
      <c r="D94">
        <v>42</v>
      </c>
    </row>
    <row r="95" spans="1:4">
      <c r="A95">
        <v>93</v>
      </c>
      <c r="B95">
        <v>679</v>
      </c>
      <c r="C95">
        <v>13</v>
      </c>
      <c r="D95">
        <v>43</v>
      </c>
    </row>
    <row r="96" spans="1:4">
      <c r="A96">
        <v>94</v>
      </c>
      <c r="B96">
        <v>288</v>
      </c>
      <c r="C96">
        <v>13</v>
      </c>
      <c r="D96">
        <v>44</v>
      </c>
    </row>
    <row r="97" spans="1:4">
      <c r="A97">
        <v>95</v>
      </c>
      <c r="B97">
        <v>289</v>
      </c>
      <c r="C97">
        <v>13</v>
      </c>
      <c r="D97">
        <v>29</v>
      </c>
    </row>
    <row r="98" spans="1:4">
      <c r="A98">
        <v>96</v>
      </c>
      <c r="B98">
        <v>322</v>
      </c>
      <c r="C98">
        <v>13</v>
      </c>
      <c r="D98">
        <v>28</v>
      </c>
    </row>
    <row r="99" spans="1:4">
      <c r="A99">
        <v>97</v>
      </c>
      <c r="B99">
        <v>323</v>
      </c>
      <c r="C99">
        <v>13</v>
      </c>
      <c r="D99">
        <v>27</v>
      </c>
    </row>
    <row r="100" spans="1:4">
      <c r="A100">
        <v>98</v>
      </c>
      <c r="B100">
        <v>694</v>
      </c>
      <c r="C100">
        <v>20</v>
      </c>
      <c r="D100">
        <v>40</v>
      </c>
    </row>
    <row r="101" spans="1:4">
      <c r="A101">
        <v>99</v>
      </c>
      <c r="B101">
        <v>695</v>
      </c>
      <c r="C101">
        <v>20</v>
      </c>
      <c r="D101">
        <v>41</v>
      </c>
    </row>
    <row r="102" spans="1:4">
      <c r="A102">
        <v>100</v>
      </c>
      <c r="B102">
        <v>656</v>
      </c>
      <c r="C102">
        <v>3</v>
      </c>
      <c r="D102">
        <v>30</v>
      </c>
    </row>
    <row r="103" spans="1:4">
      <c r="A103">
        <v>101</v>
      </c>
      <c r="B103">
        <v>657</v>
      </c>
      <c r="C103">
        <v>3</v>
      </c>
      <c r="D103">
        <v>31</v>
      </c>
    </row>
    <row r="104" spans="1:4">
      <c r="A104">
        <v>102</v>
      </c>
      <c r="B104">
        <v>530</v>
      </c>
      <c r="C104">
        <v>3</v>
      </c>
      <c r="D104">
        <v>32</v>
      </c>
    </row>
    <row r="105" spans="1:4">
      <c r="A105">
        <v>103</v>
      </c>
      <c r="B105">
        <v>531</v>
      </c>
      <c r="C105">
        <v>3</v>
      </c>
      <c r="D105">
        <v>24</v>
      </c>
    </row>
    <row r="106" spans="1:4">
      <c r="A106">
        <v>104</v>
      </c>
      <c r="B106">
        <v>518</v>
      </c>
      <c r="C106">
        <v>3</v>
      </c>
      <c r="D106">
        <v>25</v>
      </c>
    </row>
    <row r="107" spans="1:4">
      <c r="A107">
        <v>105</v>
      </c>
      <c r="B107">
        <v>519</v>
      </c>
      <c r="C107">
        <v>3</v>
      </c>
      <c r="D107">
        <v>26</v>
      </c>
    </row>
    <row r="108" spans="1:4">
      <c r="A108">
        <v>106</v>
      </c>
      <c r="B108">
        <v>724</v>
      </c>
      <c r="C108">
        <v>16</v>
      </c>
      <c r="D108">
        <v>4</v>
      </c>
    </row>
    <row r="109" spans="1:4">
      <c r="A109">
        <v>107</v>
      </c>
      <c r="B109">
        <v>725</v>
      </c>
      <c r="C109">
        <v>3</v>
      </c>
      <c r="D109">
        <v>13</v>
      </c>
    </row>
    <row r="110" spans="1:4">
      <c r="A110">
        <v>108</v>
      </c>
      <c r="B110">
        <v>778</v>
      </c>
      <c r="C110">
        <v>3</v>
      </c>
      <c r="D110">
        <v>12</v>
      </c>
    </row>
    <row r="111" spans="1:4">
      <c r="A111">
        <v>109</v>
      </c>
      <c r="B111">
        <v>779</v>
      </c>
      <c r="C111">
        <v>3</v>
      </c>
      <c r="D111">
        <v>15</v>
      </c>
    </row>
    <row r="112" spans="1:4">
      <c r="A112">
        <v>110</v>
      </c>
      <c r="B112">
        <v>550</v>
      </c>
      <c r="C112">
        <v>3</v>
      </c>
      <c r="D112">
        <v>16</v>
      </c>
    </row>
    <row r="113" spans="1:4">
      <c r="A113">
        <v>111</v>
      </c>
      <c r="B113">
        <v>551</v>
      </c>
      <c r="C113">
        <v>16</v>
      </c>
      <c r="D113">
        <v>3</v>
      </c>
    </row>
    <row r="114" spans="1:4">
      <c r="A114">
        <v>112</v>
      </c>
      <c r="B114">
        <v>998</v>
      </c>
      <c r="C114">
        <v>27</v>
      </c>
      <c r="D114">
        <v>25</v>
      </c>
    </row>
    <row r="115" spans="1:4">
      <c r="A115">
        <v>113</v>
      </c>
      <c r="B115">
        <v>999</v>
      </c>
      <c r="C115">
        <v>27</v>
      </c>
      <c r="D115">
        <v>26</v>
      </c>
    </row>
    <row r="116" spans="1:4">
      <c r="A116">
        <v>114</v>
      </c>
      <c r="B116">
        <v>754</v>
      </c>
      <c r="C116">
        <v>13</v>
      </c>
      <c r="D116">
        <v>3</v>
      </c>
    </row>
    <row r="117" spans="1:4">
      <c r="A117">
        <v>115</v>
      </c>
      <c r="B117">
        <v>755</v>
      </c>
      <c r="C117">
        <v>13</v>
      </c>
      <c r="D117">
        <v>4</v>
      </c>
    </row>
    <row r="118" spans="1:4">
      <c r="A118">
        <v>116</v>
      </c>
      <c r="B118">
        <v>726</v>
      </c>
      <c r="C118">
        <v>13</v>
      </c>
      <c r="D118">
        <v>5</v>
      </c>
    </row>
    <row r="119" spans="1:4">
      <c r="A119">
        <v>117</v>
      </c>
      <c r="B119">
        <v>727</v>
      </c>
      <c r="C119">
        <v>13</v>
      </c>
      <c r="D119">
        <v>18</v>
      </c>
    </row>
    <row r="120" spans="1:4">
      <c r="A120">
        <v>118</v>
      </c>
      <c r="B120">
        <v>700</v>
      </c>
      <c r="C120">
        <v>13</v>
      </c>
      <c r="D120">
        <v>19</v>
      </c>
    </row>
    <row r="121" spans="1:4">
      <c r="A121">
        <v>119</v>
      </c>
      <c r="B121">
        <v>701</v>
      </c>
      <c r="C121">
        <v>13</v>
      </c>
      <c r="D121">
        <v>20</v>
      </c>
    </row>
    <row r="122" spans="1:4">
      <c r="A122">
        <v>120</v>
      </c>
      <c r="B122">
        <v>784</v>
      </c>
      <c r="C122">
        <v>13</v>
      </c>
      <c r="D122">
        <v>8</v>
      </c>
    </row>
    <row r="123" spans="1:4">
      <c r="A123">
        <v>121</v>
      </c>
      <c r="B123">
        <v>785</v>
      </c>
      <c r="C123">
        <v>13</v>
      </c>
      <c r="D123">
        <v>7</v>
      </c>
    </row>
    <row r="124" spans="1:4">
      <c r="A124">
        <v>122</v>
      </c>
      <c r="B124">
        <v>566</v>
      </c>
      <c r="C124">
        <v>13</v>
      </c>
      <c r="D124">
        <v>6</v>
      </c>
    </row>
    <row r="125" spans="1:4">
      <c r="A125">
        <v>123</v>
      </c>
      <c r="B125">
        <v>567</v>
      </c>
      <c r="C125">
        <v>13</v>
      </c>
      <c r="D125">
        <v>0</v>
      </c>
    </row>
    <row r="126" spans="1:4">
      <c r="A126">
        <v>124</v>
      </c>
      <c r="B126">
        <v>668</v>
      </c>
      <c r="C126">
        <v>13</v>
      </c>
      <c r="D126">
        <v>1</v>
      </c>
    </row>
    <row r="127" spans="1:4">
      <c r="A127">
        <v>125</v>
      </c>
      <c r="B127">
        <v>669</v>
      </c>
      <c r="C127">
        <v>13</v>
      </c>
      <c r="D127">
        <v>2</v>
      </c>
    </row>
    <row r="128" spans="1:4">
      <c r="A128">
        <v>126</v>
      </c>
      <c r="B128">
        <v>990</v>
      </c>
      <c r="C128">
        <v>20</v>
      </c>
      <c r="D128">
        <v>36</v>
      </c>
    </row>
    <row r="129" spans="1:4">
      <c r="A129">
        <v>127</v>
      </c>
      <c r="B129">
        <v>991</v>
      </c>
      <c r="C129">
        <v>20</v>
      </c>
      <c r="D129">
        <v>37</v>
      </c>
    </row>
    <row r="130" spans="1:4">
      <c r="A130">
        <v>128</v>
      </c>
      <c r="B130">
        <v>582</v>
      </c>
      <c r="C130">
        <v>18</v>
      </c>
      <c r="D130">
        <v>36</v>
      </c>
    </row>
    <row r="131" spans="1:4">
      <c r="A131">
        <v>129</v>
      </c>
      <c r="B131">
        <v>583</v>
      </c>
      <c r="C131">
        <v>18</v>
      </c>
      <c r="D131">
        <v>37</v>
      </c>
    </row>
    <row r="132" spans="1:4">
      <c r="A132">
        <v>130</v>
      </c>
      <c r="B132">
        <v>650</v>
      </c>
      <c r="C132">
        <v>18</v>
      </c>
      <c r="D132">
        <v>38</v>
      </c>
    </row>
    <row r="133" spans="1:4">
      <c r="A133">
        <v>131</v>
      </c>
      <c r="B133">
        <v>651</v>
      </c>
      <c r="C133">
        <v>18</v>
      </c>
      <c r="D133">
        <v>39</v>
      </c>
    </row>
    <row r="134" spans="1:4">
      <c r="A134">
        <v>132</v>
      </c>
      <c r="B134">
        <v>614</v>
      </c>
      <c r="C134">
        <v>18</v>
      </c>
      <c r="D134">
        <v>40</v>
      </c>
    </row>
    <row r="135" spans="1:4">
      <c r="A135">
        <v>133</v>
      </c>
      <c r="B135">
        <v>615</v>
      </c>
      <c r="C135">
        <v>18</v>
      </c>
      <c r="D135">
        <v>41</v>
      </c>
    </row>
    <row r="136" spans="1:4">
      <c r="A136">
        <v>134</v>
      </c>
      <c r="B136">
        <v>706</v>
      </c>
      <c r="C136">
        <v>18</v>
      </c>
      <c r="D136">
        <v>42</v>
      </c>
    </row>
    <row r="137" spans="1:4">
      <c r="A137">
        <v>135</v>
      </c>
      <c r="B137">
        <v>707</v>
      </c>
      <c r="C137">
        <v>18</v>
      </c>
      <c r="D137">
        <v>43</v>
      </c>
    </row>
    <row r="138" spans="1:4">
      <c r="A138">
        <v>136</v>
      </c>
      <c r="B138">
        <v>652</v>
      </c>
      <c r="C138">
        <v>18</v>
      </c>
      <c r="D138">
        <v>44</v>
      </c>
    </row>
    <row r="139" spans="1:4">
      <c r="A139">
        <v>137</v>
      </c>
      <c r="B139">
        <v>653</v>
      </c>
      <c r="C139">
        <v>18</v>
      </c>
      <c r="D139">
        <v>29</v>
      </c>
    </row>
    <row r="140" spans="1:4">
      <c r="A140">
        <v>138</v>
      </c>
      <c r="B140">
        <v>712</v>
      </c>
      <c r="C140">
        <v>18</v>
      </c>
      <c r="D140">
        <v>28</v>
      </c>
    </row>
    <row r="141" spans="1:4">
      <c r="A141">
        <v>139</v>
      </c>
      <c r="B141">
        <v>713</v>
      </c>
      <c r="C141">
        <v>18</v>
      </c>
      <c r="D141">
        <v>27</v>
      </c>
    </row>
    <row r="142" spans="1:4">
      <c r="A142">
        <v>140</v>
      </c>
      <c r="B142">
        <v>682</v>
      </c>
      <c r="C142">
        <v>20</v>
      </c>
      <c r="D142">
        <v>38</v>
      </c>
    </row>
    <row r="143" spans="1:4">
      <c r="A143">
        <v>141</v>
      </c>
      <c r="B143">
        <v>683</v>
      </c>
      <c r="C143">
        <v>20</v>
      </c>
      <c r="D143">
        <v>39</v>
      </c>
    </row>
    <row r="144" spans="1:4">
      <c r="A144">
        <v>142</v>
      </c>
      <c r="B144">
        <v>562</v>
      </c>
      <c r="C144">
        <v>19</v>
      </c>
      <c r="D144">
        <v>3</v>
      </c>
    </row>
    <row r="145" spans="1:4">
      <c r="A145">
        <v>143</v>
      </c>
      <c r="B145">
        <v>563</v>
      </c>
      <c r="C145">
        <v>19</v>
      </c>
      <c r="D145">
        <v>4</v>
      </c>
    </row>
    <row r="146" spans="1:4">
      <c r="A146">
        <v>144</v>
      </c>
      <c r="B146">
        <v>600</v>
      </c>
      <c r="C146">
        <v>19</v>
      </c>
      <c r="D146">
        <v>5</v>
      </c>
    </row>
    <row r="147" spans="1:4">
      <c r="A147">
        <v>145</v>
      </c>
      <c r="B147">
        <v>601</v>
      </c>
      <c r="C147">
        <v>17</v>
      </c>
      <c r="D147">
        <v>18</v>
      </c>
    </row>
    <row r="148" spans="1:4">
      <c r="A148">
        <v>146</v>
      </c>
      <c r="B148">
        <v>596</v>
      </c>
      <c r="C148">
        <v>17</v>
      </c>
      <c r="D148">
        <v>19</v>
      </c>
    </row>
    <row r="149" spans="1:4">
      <c r="A149">
        <v>147</v>
      </c>
      <c r="B149">
        <v>597</v>
      </c>
      <c r="C149">
        <v>17</v>
      </c>
      <c r="D149">
        <v>20</v>
      </c>
    </row>
    <row r="150" spans="1:4">
      <c r="A150">
        <v>148</v>
      </c>
      <c r="B150">
        <v>532</v>
      </c>
      <c r="C150">
        <v>19</v>
      </c>
      <c r="D150">
        <v>8</v>
      </c>
    </row>
    <row r="151" spans="1:4">
      <c r="A151">
        <v>149</v>
      </c>
      <c r="B151">
        <v>533</v>
      </c>
      <c r="C151">
        <v>19</v>
      </c>
      <c r="D151">
        <v>7</v>
      </c>
    </row>
    <row r="152" spans="1:4">
      <c r="A152">
        <v>150</v>
      </c>
      <c r="B152">
        <v>56</v>
      </c>
      <c r="C152">
        <v>19</v>
      </c>
      <c r="D152">
        <v>6</v>
      </c>
    </row>
    <row r="153" spans="1:4">
      <c r="A153">
        <v>151</v>
      </c>
      <c r="B153">
        <v>57</v>
      </c>
      <c r="C153">
        <v>19</v>
      </c>
      <c r="D153">
        <v>0</v>
      </c>
    </row>
    <row r="154" spans="1:4">
      <c r="A154">
        <v>152</v>
      </c>
      <c r="B154">
        <v>794</v>
      </c>
      <c r="C154">
        <v>19</v>
      </c>
      <c r="D154">
        <v>1</v>
      </c>
    </row>
    <row r="155" spans="1:4">
      <c r="A155">
        <v>153</v>
      </c>
      <c r="B155">
        <v>795</v>
      </c>
      <c r="C155">
        <v>19</v>
      </c>
      <c r="D155">
        <v>2</v>
      </c>
    </row>
    <row r="156" spans="1:4">
      <c r="A156">
        <v>154</v>
      </c>
      <c r="B156">
        <v>796</v>
      </c>
      <c r="C156">
        <v>27</v>
      </c>
      <c r="D156">
        <v>32</v>
      </c>
    </row>
    <row r="157" spans="1:4">
      <c r="A157">
        <v>155</v>
      </c>
      <c r="B157">
        <v>797</v>
      </c>
      <c r="C157">
        <v>27</v>
      </c>
      <c r="D157">
        <v>24</v>
      </c>
    </row>
    <row r="158" spans="1:4">
      <c r="A158">
        <v>156</v>
      </c>
      <c r="B158">
        <v>698</v>
      </c>
      <c r="C158">
        <v>18</v>
      </c>
      <c r="D158">
        <v>3</v>
      </c>
    </row>
    <row r="159" spans="1:4">
      <c r="A159">
        <v>157</v>
      </c>
      <c r="B159">
        <v>699</v>
      </c>
      <c r="C159">
        <v>18</v>
      </c>
      <c r="D159">
        <v>4</v>
      </c>
    </row>
    <row r="160" spans="1:4">
      <c r="A160">
        <v>158</v>
      </c>
      <c r="B160">
        <v>644</v>
      </c>
      <c r="C160">
        <v>18</v>
      </c>
      <c r="D160">
        <v>13</v>
      </c>
    </row>
    <row r="161" spans="1:4">
      <c r="A161">
        <v>159</v>
      </c>
      <c r="B161">
        <v>645</v>
      </c>
      <c r="C161">
        <v>23</v>
      </c>
      <c r="D161">
        <v>3</v>
      </c>
    </row>
    <row r="162" spans="1:4">
      <c r="A162">
        <v>160</v>
      </c>
      <c r="B162">
        <v>680</v>
      </c>
      <c r="C162">
        <v>23</v>
      </c>
      <c r="D162">
        <v>20</v>
      </c>
    </row>
    <row r="163" spans="1:4">
      <c r="A163">
        <v>161</v>
      </c>
      <c r="B163">
        <v>681</v>
      </c>
      <c r="C163">
        <v>23</v>
      </c>
      <c r="D163">
        <v>27</v>
      </c>
    </row>
    <row r="164" spans="1:4">
      <c r="A164">
        <v>162</v>
      </c>
      <c r="B164">
        <v>592</v>
      </c>
      <c r="C164">
        <v>18</v>
      </c>
      <c r="D164">
        <v>14</v>
      </c>
    </row>
    <row r="165" spans="1:4">
      <c r="A165">
        <v>163</v>
      </c>
      <c r="B165">
        <v>593</v>
      </c>
      <c r="C165">
        <v>18</v>
      </c>
      <c r="D165">
        <v>7</v>
      </c>
    </row>
    <row r="166" spans="1:4">
      <c r="A166">
        <v>164</v>
      </c>
      <c r="B166">
        <v>676</v>
      </c>
      <c r="C166">
        <v>18</v>
      </c>
      <c r="D166">
        <v>6</v>
      </c>
    </row>
    <row r="167" spans="1:4">
      <c r="A167">
        <v>165</v>
      </c>
      <c r="B167">
        <v>677</v>
      </c>
      <c r="C167">
        <v>18</v>
      </c>
      <c r="D167">
        <v>0</v>
      </c>
    </row>
    <row r="168" spans="1:4">
      <c r="A168">
        <v>166</v>
      </c>
      <c r="B168">
        <v>710</v>
      </c>
      <c r="C168">
        <v>18</v>
      </c>
      <c r="D168">
        <v>1</v>
      </c>
    </row>
    <row r="169" spans="1:4">
      <c r="A169">
        <v>167</v>
      </c>
      <c r="B169">
        <v>711</v>
      </c>
      <c r="C169">
        <v>18</v>
      </c>
      <c r="D169">
        <v>2</v>
      </c>
    </row>
    <row r="170" spans="1:4">
      <c r="A170">
        <v>168</v>
      </c>
      <c r="B170">
        <v>610</v>
      </c>
      <c r="C170">
        <v>17</v>
      </c>
      <c r="D170">
        <v>30</v>
      </c>
    </row>
    <row r="171" spans="1:4">
      <c r="A171">
        <v>169</v>
      </c>
      <c r="B171">
        <v>611</v>
      </c>
      <c r="C171">
        <v>17</v>
      </c>
      <c r="D171">
        <v>31</v>
      </c>
    </row>
    <row r="172" spans="1:4">
      <c r="A172">
        <v>170</v>
      </c>
      <c r="B172">
        <v>570</v>
      </c>
      <c r="C172">
        <v>16</v>
      </c>
      <c r="D172">
        <v>30</v>
      </c>
    </row>
    <row r="173" spans="1:4">
      <c r="A173">
        <v>171</v>
      </c>
      <c r="B173">
        <v>571</v>
      </c>
      <c r="C173">
        <v>16</v>
      </c>
      <c r="D173">
        <v>31</v>
      </c>
    </row>
    <row r="174" spans="1:4">
      <c r="A174">
        <v>172</v>
      </c>
      <c r="B174">
        <v>752</v>
      </c>
      <c r="C174">
        <v>16</v>
      </c>
      <c r="D174">
        <v>32</v>
      </c>
    </row>
    <row r="175" spans="1:4">
      <c r="A175">
        <v>173</v>
      </c>
      <c r="B175">
        <v>753</v>
      </c>
      <c r="C175">
        <v>16</v>
      </c>
      <c r="D175">
        <v>24</v>
      </c>
    </row>
    <row r="176" spans="1:4">
      <c r="A176">
        <v>174</v>
      </c>
      <c r="B176">
        <v>734</v>
      </c>
      <c r="C176">
        <v>15</v>
      </c>
      <c r="D176">
        <v>3</v>
      </c>
    </row>
    <row r="177" spans="1:4">
      <c r="A177">
        <v>175</v>
      </c>
      <c r="B177">
        <v>735</v>
      </c>
      <c r="C177">
        <v>15</v>
      </c>
      <c r="D177">
        <v>4</v>
      </c>
    </row>
    <row r="178" spans="1:4">
      <c r="A178">
        <v>176</v>
      </c>
      <c r="B178">
        <v>744</v>
      </c>
      <c r="C178">
        <v>16</v>
      </c>
      <c r="D178">
        <v>14</v>
      </c>
    </row>
    <row r="179" spans="1:4">
      <c r="A179">
        <v>177</v>
      </c>
      <c r="B179">
        <v>745</v>
      </c>
      <c r="C179">
        <v>16</v>
      </c>
      <c r="D179">
        <v>13</v>
      </c>
    </row>
    <row r="180" spans="1:4">
      <c r="A180">
        <v>178</v>
      </c>
      <c r="B180">
        <v>590</v>
      </c>
      <c r="C180">
        <v>16</v>
      </c>
      <c r="D180">
        <v>12</v>
      </c>
    </row>
    <row r="181" spans="1:4">
      <c r="A181">
        <v>179</v>
      </c>
      <c r="B181">
        <v>591</v>
      </c>
      <c r="C181">
        <v>16</v>
      </c>
      <c r="D181">
        <v>15</v>
      </c>
    </row>
    <row r="182" spans="1:4">
      <c r="A182">
        <v>180</v>
      </c>
      <c r="B182">
        <v>602</v>
      </c>
      <c r="C182">
        <v>16</v>
      </c>
      <c r="D182">
        <v>16</v>
      </c>
    </row>
    <row r="183" spans="1:4">
      <c r="A183">
        <v>181</v>
      </c>
      <c r="B183">
        <v>603</v>
      </c>
      <c r="C183">
        <v>16</v>
      </c>
      <c r="D183">
        <v>17</v>
      </c>
    </row>
    <row r="184" spans="1:4">
      <c r="A184">
        <v>182</v>
      </c>
      <c r="B184">
        <v>616</v>
      </c>
      <c r="C184">
        <v>17</v>
      </c>
      <c r="D184">
        <v>32</v>
      </c>
    </row>
    <row r="185" spans="1:4">
      <c r="A185">
        <v>183</v>
      </c>
      <c r="B185">
        <v>617</v>
      </c>
      <c r="C185">
        <v>17</v>
      </c>
      <c r="D185">
        <v>24</v>
      </c>
    </row>
    <row r="186" spans="1:4">
      <c r="A186">
        <v>184</v>
      </c>
      <c r="B186">
        <v>310</v>
      </c>
      <c r="C186">
        <v>14</v>
      </c>
      <c r="D186">
        <v>30</v>
      </c>
    </row>
    <row r="187" spans="1:4">
      <c r="A187">
        <v>185</v>
      </c>
      <c r="B187">
        <v>311</v>
      </c>
      <c r="C187">
        <v>14</v>
      </c>
      <c r="D187">
        <v>31</v>
      </c>
    </row>
    <row r="188" spans="1:4">
      <c r="A188">
        <v>186</v>
      </c>
      <c r="B188">
        <v>634</v>
      </c>
      <c r="C188">
        <v>14</v>
      </c>
      <c r="D188">
        <v>32</v>
      </c>
    </row>
    <row r="189" spans="1:4">
      <c r="A189">
        <v>187</v>
      </c>
      <c r="B189">
        <v>635</v>
      </c>
      <c r="C189">
        <v>14</v>
      </c>
      <c r="D189">
        <v>24</v>
      </c>
    </row>
    <row r="190" spans="1:4">
      <c r="A190">
        <v>188</v>
      </c>
      <c r="B190">
        <v>632</v>
      </c>
      <c r="C190">
        <v>14</v>
      </c>
      <c r="D190">
        <v>25</v>
      </c>
    </row>
    <row r="191" spans="1:4">
      <c r="A191">
        <v>189</v>
      </c>
      <c r="B191">
        <v>633</v>
      </c>
      <c r="C191">
        <v>14</v>
      </c>
      <c r="D191">
        <v>26</v>
      </c>
    </row>
    <row r="192" spans="1:4">
      <c r="A192">
        <v>190</v>
      </c>
      <c r="B192">
        <v>770</v>
      </c>
      <c r="C192">
        <v>14</v>
      </c>
      <c r="D192">
        <v>14</v>
      </c>
    </row>
    <row r="193" spans="1:4">
      <c r="A193">
        <v>191</v>
      </c>
      <c r="B193">
        <v>771</v>
      </c>
      <c r="C193">
        <v>14</v>
      </c>
      <c r="D193">
        <v>13</v>
      </c>
    </row>
    <row r="194" spans="1:4">
      <c r="A194">
        <v>192</v>
      </c>
      <c r="B194">
        <v>1004</v>
      </c>
      <c r="C194">
        <v>14</v>
      </c>
      <c r="D194">
        <v>12</v>
      </c>
    </row>
    <row r="195" spans="1:4">
      <c r="A195">
        <v>193</v>
      </c>
      <c r="B195">
        <v>1005</v>
      </c>
      <c r="C195">
        <v>14</v>
      </c>
      <c r="D195">
        <v>15</v>
      </c>
    </row>
    <row r="196" spans="1:4">
      <c r="A196">
        <v>194</v>
      </c>
      <c r="B196">
        <v>584</v>
      </c>
      <c r="C196">
        <v>14</v>
      </c>
      <c r="D196">
        <v>16</v>
      </c>
    </row>
    <row r="197" spans="1:4">
      <c r="A197">
        <v>195</v>
      </c>
      <c r="B197">
        <v>585</v>
      </c>
      <c r="C197">
        <v>14</v>
      </c>
      <c r="D197">
        <v>17</v>
      </c>
    </row>
    <row r="198" spans="1:4">
      <c r="A198">
        <v>196</v>
      </c>
      <c r="B198">
        <v>100</v>
      </c>
      <c r="C198">
        <v>7</v>
      </c>
      <c r="D198">
        <v>36</v>
      </c>
    </row>
    <row r="199" spans="1:4">
      <c r="A199">
        <v>197</v>
      </c>
      <c r="B199">
        <v>101</v>
      </c>
      <c r="C199">
        <v>7</v>
      </c>
      <c r="D199">
        <v>37</v>
      </c>
    </row>
    <row r="200" spans="1:4">
      <c r="A200">
        <v>198</v>
      </c>
      <c r="B200">
        <v>150</v>
      </c>
      <c r="C200">
        <v>4</v>
      </c>
      <c r="D200">
        <v>38</v>
      </c>
    </row>
    <row r="201" spans="1:4">
      <c r="A201">
        <v>199</v>
      </c>
      <c r="B201">
        <v>151</v>
      </c>
      <c r="C201">
        <v>4</v>
      </c>
      <c r="D201">
        <v>39</v>
      </c>
    </row>
    <row r="202" spans="1:4">
      <c r="A202">
        <v>200</v>
      </c>
      <c r="B202">
        <v>76</v>
      </c>
      <c r="C202">
        <v>7</v>
      </c>
      <c r="D202">
        <v>30</v>
      </c>
    </row>
    <row r="203" spans="1:4">
      <c r="A203">
        <v>201</v>
      </c>
      <c r="B203">
        <v>77</v>
      </c>
      <c r="C203">
        <v>7</v>
      </c>
      <c r="D203">
        <v>31</v>
      </c>
    </row>
    <row r="204" spans="1:4">
      <c r="A204">
        <v>202</v>
      </c>
      <c r="B204">
        <v>116</v>
      </c>
      <c r="C204">
        <v>7</v>
      </c>
      <c r="D204">
        <v>32</v>
      </c>
    </row>
    <row r="205" spans="1:4">
      <c r="A205">
        <v>203</v>
      </c>
      <c r="B205">
        <v>117</v>
      </c>
      <c r="C205">
        <v>12</v>
      </c>
      <c r="D205">
        <v>18</v>
      </c>
    </row>
    <row r="206" spans="1:4">
      <c r="A206">
        <v>204</v>
      </c>
      <c r="B206">
        <v>88</v>
      </c>
      <c r="C206">
        <v>12</v>
      </c>
      <c r="D206">
        <v>19</v>
      </c>
    </row>
    <row r="207" spans="1:4">
      <c r="A207">
        <v>205</v>
      </c>
      <c r="B207">
        <v>89</v>
      </c>
      <c r="C207">
        <v>12</v>
      </c>
      <c r="D207">
        <v>20</v>
      </c>
    </row>
    <row r="208" spans="1:4">
      <c r="A208">
        <v>206</v>
      </c>
      <c r="B208">
        <v>996</v>
      </c>
      <c r="C208">
        <v>7</v>
      </c>
      <c r="D208">
        <v>14</v>
      </c>
    </row>
    <row r="209" spans="1:4">
      <c r="A209">
        <v>207</v>
      </c>
      <c r="B209">
        <v>997</v>
      </c>
      <c r="C209">
        <v>7</v>
      </c>
      <c r="D209">
        <v>13</v>
      </c>
    </row>
    <row r="210" spans="1:4">
      <c r="A210">
        <v>208</v>
      </c>
      <c r="B210">
        <v>166</v>
      </c>
      <c r="C210">
        <v>7</v>
      </c>
      <c r="D210">
        <v>12</v>
      </c>
    </row>
    <row r="211" spans="1:4">
      <c r="A211">
        <v>209</v>
      </c>
      <c r="B211">
        <v>167</v>
      </c>
      <c r="C211">
        <v>12</v>
      </c>
      <c r="D211">
        <v>0</v>
      </c>
    </row>
    <row r="212" spans="1:4">
      <c r="A212">
        <v>210</v>
      </c>
      <c r="B212">
        <v>60</v>
      </c>
      <c r="C212">
        <v>12</v>
      </c>
      <c r="D212">
        <v>1</v>
      </c>
    </row>
    <row r="213" spans="1:4">
      <c r="A213">
        <v>211</v>
      </c>
      <c r="B213">
        <v>61</v>
      </c>
      <c r="C213">
        <v>12</v>
      </c>
      <c r="D213">
        <v>2</v>
      </c>
    </row>
    <row r="214" spans="1:4">
      <c r="A214">
        <v>212</v>
      </c>
      <c r="B214">
        <v>196</v>
      </c>
      <c r="C214">
        <v>7</v>
      </c>
      <c r="D214">
        <v>40</v>
      </c>
    </row>
    <row r="215" spans="1:4">
      <c r="A215">
        <v>213</v>
      </c>
      <c r="B215">
        <v>197</v>
      </c>
      <c r="C215">
        <v>7</v>
      </c>
      <c r="D215">
        <v>41</v>
      </c>
    </row>
    <row r="216" spans="1:4">
      <c r="A216">
        <v>214</v>
      </c>
      <c r="B216">
        <v>120</v>
      </c>
      <c r="C216">
        <v>4</v>
      </c>
      <c r="D216">
        <v>42</v>
      </c>
    </row>
    <row r="217" spans="1:4">
      <c r="A217">
        <v>215</v>
      </c>
      <c r="B217">
        <v>121</v>
      </c>
      <c r="C217">
        <v>4</v>
      </c>
      <c r="D217">
        <v>43</v>
      </c>
    </row>
    <row r="218" spans="1:4">
      <c r="A218">
        <v>216</v>
      </c>
      <c r="B218">
        <v>258</v>
      </c>
      <c r="C218">
        <v>2</v>
      </c>
      <c r="D218">
        <v>3</v>
      </c>
    </row>
    <row r="219" spans="1:4">
      <c r="A219">
        <v>217</v>
      </c>
      <c r="B219">
        <v>259</v>
      </c>
      <c r="C219">
        <v>2</v>
      </c>
      <c r="D219">
        <v>4</v>
      </c>
    </row>
    <row r="220" spans="1:4">
      <c r="A220">
        <v>218</v>
      </c>
      <c r="B220">
        <v>234</v>
      </c>
      <c r="C220">
        <v>2</v>
      </c>
      <c r="D220">
        <v>5</v>
      </c>
    </row>
    <row r="221" spans="1:4">
      <c r="A221">
        <v>219</v>
      </c>
      <c r="B221">
        <v>235</v>
      </c>
      <c r="C221">
        <v>12</v>
      </c>
      <c r="D221">
        <v>24</v>
      </c>
    </row>
    <row r="222" spans="1:4">
      <c r="A222">
        <v>220</v>
      </c>
      <c r="B222">
        <v>246</v>
      </c>
      <c r="C222">
        <v>12</v>
      </c>
      <c r="D222">
        <v>25</v>
      </c>
    </row>
    <row r="223" spans="1:4">
      <c r="A223">
        <v>221</v>
      </c>
      <c r="B223">
        <v>247</v>
      </c>
      <c r="C223">
        <v>12</v>
      </c>
      <c r="D223">
        <v>26</v>
      </c>
    </row>
    <row r="224" spans="1:4">
      <c r="A224">
        <v>222</v>
      </c>
      <c r="B224">
        <v>212</v>
      </c>
      <c r="C224">
        <v>2</v>
      </c>
      <c r="D224">
        <v>8</v>
      </c>
    </row>
    <row r="225" spans="1:4">
      <c r="A225">
        <v>223</v>
      </c>
      <c r="B225">
        <v>213</v>
      </c>
      <c r="C225">
        <v>2</v>
      </c>
      <c r="D225">
        <v>7</v>
      </c>
    </row>
    <row r="226" spans="1:4">
      <c r="A226">
        <v>224</v>
      </c>
      <c r="B226">
        <v>220</v>
      </c>
      <c r="C226">
        <v>2</v>
      </c>
      <c r="D226">
        <v>6</v>
      </c>
    </row>
    <row r="227" spans="1:4">
      <c r="A227">
        <v>225</v>
      </c>
      <c r="B227">
        <v>221</v>
      </c>
      <c r="C227">
        <v>12</v>
      </c>
      <c r="D227">
        <v>15</v>
      </c>
    </row>
    <row r="228" spans="1:4">
      <c r="A228">
        <v>226</v>
      </c>
      <c r="B228">
        <v>172</v>
      </c>
      <c r="C228">
        <v>12</v>
      </c>
      <c r="D228">
        <v>16</v>
      </c>
    </row>
    <row r="229" spans="1:4">
      <c r="A229">
        <v>227</v>
      </c>
      <c r="B229">
        <v>173</v>
      </c>
      <c r="C229">
        <v>12</v>
      </c>
      <c r="D229">
        <v>17</v>
      </c>
    </row>
    <row r="230" spans="1:4">
      <c r="A230">
        <v>228</v>
      </c>
      <c r="B230">
        <v>354</v>
      </c>
      <c r="C230">
        <v>7</v>
      </c>
      <c r="D230">
        <v>44</v>
      </c>
    </row>
    <row r="231" spans="1:4">
      <c r="A231">
        <v>229</v>
      </c>
      <c r="B231">
        <v>355</v>
      </c>
      <c r="C231">
        <v>7</v>
      </c>
      <c r="D231">
        <v>29</v>
      </c>
    </row>
    <row r="232" spans="1:4">
      <c r="A232">
        <v>230</v>
      </c>
      <c r="B232">
        <v>240</v>
      </c>
      <c r="C232">
        <v>4</v>
      </c>
      <c r="D232">
        <v>28</v>
      </c>
    </row>
    <row r="233" spans="1:4">
      <c r="A233">
        <v>231</v>
      </c>
      <c r="B233">
        <v>241</v>
      </c>
      <c r="C233">
        <v>4</v>
      </c>
      <c r="D233">
        <v>27</v>
      </c>
    </row>
    <row r="234" spans="1:4">
      <c r="A234">
        <v>232</v>
      </c>
      <c r="B234">
        <v>182</v>
      </c>
      <c r="C234">
        <v>24</v>
      </c>
      <c r="D234">
        <v>17</v>
      </c>
    </row>
    <row r="235" spans="1:4">
      <c r="A235">
        <v>233</v>
      </c>
      <c r="B235">
        <v>183</v>
      </c>
      <c r="C235">
        <v>7</v>
      </c>
      <c r="D235">
        <v>24</v>
      </c>
    </row>
    <row r="236" spans="1:4">
      <c r="A236">
        <v>234</v>
      </c>
      <c r="B236">
        <v>290</v>
      </c>
      <c r="C236">
        <v>7</v>
      </c>
      <c r="D236">
        <v>26</v>
      </c>
    </row>
    <row r="237" spans="1:4">
      <c r="A237">
        <v>235</v>
      </c>
      <c r="B237">
        <v>291</v>
      </c>
      <c r="C237">
        <v>12</v>
      </c>
      <c r="D237">
        <v>39</v>
      </c>
    </row>
    <row r="238" spans="1:4">
      <c r="A238">
        <v>236</v>
      </c>
      <c r="B238">
        <v>332</v>
      </c>
      <c r="C238">
        <v>12</v>
      </c>
      <c r="D238">
        <v>40</v>
      </c>
    </row>
    <row r="239" spans="1:4">
      <c r="A239">
        <v>237</v>
      </c>
      <c r="B239">
        <v>333</v>
      </c>
      <c r="C239">
        <v>12</v>
      </c>
      <c r="D239">
        <v>41</v>
      </c>
    </row>
    <row r="240" spans="1:4">
      <c r="A240">
        <v>238</v>
      </c>
      <c r="B240">
        <v>352</v>
      </c>
      <c r="C240">
        <v>24</v>
      </c>
      <c r="D240">
        <v>14</v>
      </c>
    </row>
    <row r="241" spans="1:4">
      <c r="A241">
        <v>239</v>
      </c>
      <c r="B241">
        <v>353</v>
      </c>
      <c r="C241">
        <v>24</v>
      </c>
      <c r="D241">
        <v>13</v>
      </c>
    </row>
    <row r="242" spans="1:4">
      <c r="A242">
        <v>240</v>
      </c>
      <c r="B242">
        <v>316</v>
      </c>
      <c r="C242">
        <v>24</v>
      </c>
      <c r="D242">
        <v>16</v>
      </c>
    </row>
    <row r="243" spans="1:4">
      <c r="A243">
        <v>241</v>
      </c>
      <c r="B243">
        <v>317</v>
      </c>
      <c r="C243">
        <v>12</v>
      </c>
      <c r="D243">
        <v>29</v>
      </c>
    </row>
    <row r="244" spans="1:4">
      <c r="A244">
        <v>242</v>
      </c>
      <c r="B244">
        <v>298</v>
      </c>
      <c r="C244">
        <v>12</v>
      </c>
      <c r="D244">
        <v>28</v>
      </c>
    </row>
    <row r="245" spans="1:4">
      <c r="A245">
        <v>243</v>
      </c>
      <c r="B245">
        <v>299</v>
      </c>
      <c r="C245">
        <v>12</v>
      </c>
      <c r="D245">
        <v>27</v>
      </c>
    </row>
    <row r="246" spans="1:4">
      <c r="A246">
        <v>244</v>
      </c>
      <c r="B246">
        <v>272</v>
      </c>
      <c r="C246">
        <v>24</v>
      </c>
      <c r="D246">
        <v>2</v>
      </c>
    </row>
    <row r="247" spans="1:4">
      <c r="A247">
        <v>245</v>
      </c>
      <c r="B247">
        <v>273</v>
      </c>
      <c r="C247">
        <v>24</v>
      </c>
      <c r="D247">
        <v>18</v>
      </c>
    </row>
    <row r="248" spans="1:4">
      <c r="A248">
        <v>246</v>
      </c>
      <c r="B248">
        <v>348</v>
      </c>
      <c r="C248">
        <v>5</v>
      </c>
      <c r="D248">
        <v>5</v>
      </c>
    </row>
    <row r="249" spans="1:4">
      <c r="A249">
        <v>247</v>
      </c>
      <c r="B249">
        <v>349</v>
      </c>
      <c r="C249">
        <v>5</v>
      </c>
      <c r="D249">
        <v>18</v>
      </c>
    </row>
    <row r="250" spans="1:4">
      <c r="A250">
        <v>248</v>
      </c>
      <c r="B250">
        <v>284</v>
      </c>
      <c r="C250">
        <v>7</v>
      </c>
      <c r="D250">
        <v>27</v>
      </c>
    </row>
    <row r="251" spans="1:4">
      <c r="A251">
        <v>249</v>
      </c>
      <c r="B251">
        <v>285</v>
      </c>
      <c r="C251">
        <v>7</v>
      </c>
      <c r="D251">
        <v>39</v>
      </c>
    </row>
    <row r="252" spans="1:4">
      <c r="A252">
        <v>250</v>
      </c>
      <c r="B252">
        <v>318</v>
      </c>
      <c r="C252">
        <v>7</v>
      </c>
      <c r="D252">
        <v>38</v>
      </c>
    </row>
    <row r="253" spans="1:4">
      <c r="A253">
        <v>251</v>
      </c>
      <c r="B253">
        <v>319</v>
      </c>
      <c r="C253">
        <v>4</v>
      </c>
      <c r="D253">
        <v>18</v>
      </c>
    </row>
    <row r="254" spans="1:4">
      <c r="A254">
        <v>252</v>
      </c>
      <c r="B254">
        <v>368</v>
      </c>
      <c r="C254">
        <v>4</v>
      </c>
      <c r="D254">
        <v>19</v>
      </c>
    </row>
    <row r="255" spans="1:4">
      <c r="A255">
        <v>253</v>
      </c>
      <c r="B255">
        <v>369</v>
      </c>
      <c r="C255">
        <v>4</v>
      </c>
      <c r="D255">
        <v>20</v>
      </c>
    </row>
    <row r="256" spans="1:4">
      <c r="A256">
        <v>254</v>
      </c>
      <c r="B256">
        <v>248</v>
      </c>
      <c r="C256">
        <v>7</v>
      </c>
      <c r="D256">
        <v>42</v>
      </c>
    </row>
    <row r="257" spans="1:4">
      <c r="A257">
        <v>255</v>
      </c>
      <c r="B257">
        <v>249</v>
      </c>
      <c r="C257">
        <v>7</v>
      </c>
      <c r="D257">
        <v>43</v>
      </c>
    </row>
    <row r="258" spans="1:4">
      <c r="A258">
        <v>256</v>
      </c>
      <c r="B258">
        <v>144</v>
      </c>
      <c r="C258">
        <v>7</v>
      </c>
      <c r="D258">
        <v>28</v>
      </c>
    </row>
    <row r="259" spans="1:4">
      <c r="A259">
        <v>257</v>
      </c>
      <c r="B259">
        <v>145</v>
      </c>
      <c r="C259">
        <v>4</v>
      </c>
      <c r="D259">
        <v>0</v>
      </c>
    </row>
    <row r="260" spans="1:4">
      <c r="A260">
        <v>258</v>
      </c>
      <c r="B260">
        <v>378</v>
      </c>
      <c r="C260">
        <v>4</v>
      </c>
      <c r="D260">
        <v>1</v>
      </c>
    </row>
    <row r="261" spans="1:4">
      <c r="A261">
        <v>259</v>
      </c>
      <c r="B261">
        <v>379</v>
      </c>
      <c r="C261">
        <v>4</v>
      </c>
      <c r="D261">
        <v>2</v>
      </c>
    </row>
    <row r="262" spans="1:4">
      <c r="A262">
        <v>260</v>
      </c>
      <c r="B262">
        <v>732</v>
      </c>
      <c r="C262">
        <v>24</v>
      </c>
      <c r="D262">
        <v>19</v>
      </c>
    </row>
    <row r="263" spans="1:4">
      <c r="A263">
        <v>261</v>
      </c>
      <c r="B263">
        <v>733</v>
      </c>
      <c r="C263">
        <v>24</v>
      </c>
      <c r="D263">
        <v>20</v>
      </c>
    </row>
    <row r="264" spans="1:4">
      <c r="A264">
        <v>262</v>
      </c>
      <c r="B264">
        <v>302</v>
      </c>
      <c r="C264">
        <v>5</v>
      </c>
      <c r="D264">
        <v>8</v>
      </c>
    </row>
    <row r="265" spans="1:4">
      <c r="A265">
        <v>263</v>
      </c>
      <c r="B265">
        <v>303</v>
      </c>
      <c r="C265">
        <v>5</v>
      </c>
      <c r="D265">
        <v>7</v>
      </c>
    </row>
    <row r="266" spans="1:4">
      <c r="A266">
        <v>264</v>
      </c>
      <c r="B266">
        <v>776</v>
      </c>
      <c r="C266">
        <v>22</v>
      </c>
      <c r="D266">
        <v>2</v>
      </c>
    </row>
    <row r="267" spans="1:4">
      <c r="A267">
        <v>265</v>
      </c>
      <c r="B267">
        <v>777</v>
      </c>
      <c r="C267">
        <v>22</v>
      </c>
      <c r="D267">
        <v>18</v>
      </c>
    </row>
    <row r="268" spans="1:4">
      <c r="A268">
        <v>266</v>
      </c>
      <c r="B268">
        <v>982</v>
      </c>
      <c r="C268">
        <v>22</v>
      </c>
      <c r="D268">
        <v>5</v>
      </c>
    </row>
    <row r="269" spans="1:4">
      <c r="A269">
        <v>267</v>
      </c>
      <c r="B269">
        <v>983</v>
      </c>
      <c r="C269">
        <v>4</v>
      </c>
      <c r="D269">
        <v>24</v>
      </c>
    </row>
    <row r="270" spans="1:4">
      <c r="A270">
        <v>268</v>
      </c>
      <c r="B270">
        <v>538</v>
      </c>
      <c r="C270">
        <v>4</v>
      </c>
      <c r="D270">
        <v>25</v>
      </c>
    </row>
    <row r="271" spans="1:4">
      <c r="A271">
        <v>269</v>
      </c>
      <c r="B271">
        <v>539</v>
      </c>
      <c r="C271">
        <v>4</v>
      </c>
      <c r="D271">
        <v>26</v>
      </c>
    </row>
    <row r="272" spans="1:4">
      <c r="A272">
        <v>270</v>
      </c>
      <c r="B272">
        <v>766</v>
      </c>
      <c r="C272">
        <v>22</v>
      </c>
      <c r="D272">
        <v>8</v>
      </c>
    </row>
    <row r="273" spans="1:4">
      <c r="A273">
        <v>271</v>
      </c>
      <c r="B273">
        <v>767</v>
      </c>
      <c r="C273">
        <v>22</v>
      </c>
      <c r="D273">
        <v>7</v>
      </c>
    </row>
    <row r="274" spans="1:4">
      <c r="A274">
        <v>272</v>
      </c>
      <c r="B274">
        <v>1006</v>
      </c>
      <c r="C274">
        <v>22</v>
      </c>
      <c r="D274">
        <v>1</v>
      </c>
    </row>
    <row r="275" spans="1:4">
      <c r="A275">
        <v>273</v>
      </c>
      <c r="B275">
        <v>1007</v>
      </c>
      <c r="C275">
        <v>4</v>
      </c>
      <c r="D275">
        <v>15</v>
      </c>
    </row>
    <row r="276" spans="1:4">
      <c r="A276">
        <v>274</v>
      </c>
      <c r="B276">
        <v>620</v>
      </c>
      <c r="C276">
        <v>4</v>
      </c>
      <c r="D276">
        <v>16</v>
      </c>
    </row>
    <row r="277" spans="1:4">
      <c r="A277">
        <v>275</v>
      </c>
      <c r="B277">
        <v>621</v>
      </c>
      <c r="C277">
        <v>4</v>
      </c>
      <c r="D277">
        <v>17</v>
      </c>
    </row>
    <row r="278" spans="1:4">
      <c r="A278">
        <v>276</v>
      </c>
      <c r="B278">
        <v>324</v>
      </c>
      <c r="C278">
        <v>2</v>
      </c>
      <c r="D278">
        <v>30</v>
      </c>
    </row>
    <row r="279" spans="1:4">
      <c r="A279">
        <v>277</v>
      </c>
      <c r="B279">
        <v>325</v>
      </c>
      <c r="C279">
        <v>2</v>
      </c>
      <c r="D279">
        <v>31</v>
      </c>
    </row>
    <row r="280" spans="1:4">
      <c r="A280">
        <v>278</v>
      </c>
      <c r="B280">
        <v>522</v>
      </c>
      <c r="C280">
        <v>1</v>
      </c>
      <c r="D280">
        <v>38</v>
      </c>
    </row>
    <row r="281" spans="1:4">
      <c r="A281">
        <v>279</v>
      </c>
      <c r="B281">
        <v>523</v>
      </c>
      <c r="C281">
        <v>1</v>
      </c>
      <c r="D281">
        <v>39</v>
      </c>
    </row>
    <row r="282" spans="1:4">
      <c r="A282">
        <v>280</v>
      </c>
      <c r="B282">
        <v>768</v>
      </c>
      <c r="C282">
        <v>2</v>
      </c>
      <c r="D282">
        <v>36</v>
      </c>
    </row>
    <row r="283" spans="1:4">
      <c r="A283">
        <v>281</v>
      </c>
      <c r="B283">
        <v>769</v>
      </c>
      <c r="C283">
        <v>2</v>
      </c>
      <c r="D283">
        <v>37</v>
      </c>
    </row>
    <row r="284" spans="1:4">
      <c r="A284">
        <v>282</v>
      </c>
      <c r="B284">
        <v>606</v>
      </c>
      <c r="C284">
        <v>2</v>
      </c>
      <c r="D284">
        <v>38</v>
      </c>
    </row>
    <row r="285" spans="1:4">
      <c r="A285">
        <v>283</v>
      </c>
      <c r="B285">
        <v>607</v>
      </c>
      <c r="C285">
        <v>5</v>
      </c>
      <c r="D285">
        <v>24</v>
      </c>
    </row>
    <row r="286" spans="1:4">
      <c r="A286">
        <v>284</v>
      </c>
      <c r="B286">
        <v>686</v>
      </c>
      <c r="C286">
        <v>5</v>
      </c>
      <c r="D286">
        <v>25</v>
      </c>
    </row>
    <row r="287" spans="1:4">
      <c r="A287">
        <v>285</v>
      </c>
      <c r="B287">
        <v>687</v>
      </c>
      <c r="C287">
        <v>5</v>
      </c>
      <c r="D287">
        <v>26</v>
      </c>
    </row>
    <row r="288" spans="1:4">
      <c r="A288">
        <v>286</v>
      </c>
      <c r="B288">
        <v>986</v>
      </c>
      <c r="C288">
        <v>2</v>
      </c>
      <c r="D288">
        <v>42</v>
      </c>
    </row>
    <row r="289" spans="1:4">
      <c r="A289">
        <v>287</v>
      </c>
      <c r="B289">
        <v>987</v>
      </c>
      <c r="C289">
        <v>2</v>
      </c>
      <c r="D289">
        <v>43</v>
      </c>
    </row>
    <row r="290" spans="1:4">
      <c r="A290">
        <v>288</v>
      </c>
      <c r="B290">
        <v>718</v>
      </c>
      <c r="C290">
        <v>2</v>
      </c>
      <c r="D290">
        <v>44</v>
      </c>
    </row>
    <row r="291" spans="1:4">
      <c r="A291">
        <v>289</v>
      </c>
      <c r="B291">
        <v>719</v>
      </c>
      <c r="C291">
        <v>5</v>
      </c>
      <c r="D291">
        <v>15</v>
      </c>
    </row>
    <row r="292" spans="1:4">
      <c r="A292">
        <v>290</v>
      </c>
      <c r="B292">
        <v>788</v>
      </c>
      <c r="C292">
        <v>5</v>
      </c>
      <c r="D292">
        <v>16</v>
      </c>
    </row>
    <row r="293" spans="1:4">
      <c r="A293">
        <v>291</v>
      </c>
      <c r="B293">
        <v>789</v>
      </c>
      <c r="C293">
        <v>5</v>
      </c>
      <c r="D293">
        <v>17</v>
      </c>
    </row>
    <row r="294" spans="1:4">
      <c r="A294">
        <v>292</v>
      </c>
      <c r="B294">
        <v>736</v>
      </c>
      <c r="C294">
        <v>2</v>
      </c>
      <c r="D294">
        <v>25</v>
      </c>
    </row>
    <row r="295" spans="1:4">
      <c r="A295">
        <v>293</v>
      </c>
      <c r="B295">
        <v>737</v>
      </c>
      <c r="C295">
        <v>2</v>
      </c>
      <c r="D295">
        <v>26</v>
      </c>
    </row>
    <row r="296" spans="1:4">
      <c r="A296">
        <v>294</v>
      </c>
      <c r="B296">
        <v>608</v>
      </c>
      <c r="C296">
        <v>1</v>
      </c>
      <c r="D296">
        <v>42</v>
      </c>
    </row>
    <row r="297" spans="1:4">
      <c r="A297">
        <v>295</v>
      </c>
      <c r="B297">
        <v>609</v>
      </c>
      <c r="C297">
        <v>1</v>
      </c>
      <c r="D297">
        <v>43</v>
      </c>
    </row>
    <row r="298" spans="1:4">
      <c r="A298">
        <v>296</v>
      </c>
      <c r="B298">
        <v>738</v>
      </c>
      <c r="C298">
        <v>10</v>
      </c>
      <c r="D298">
        <v>3</v>
      </c>
    </row>
    <row r="299" spans="1:4">
      <c r="A299">
        <v>297</v>
      </c>
      <c r="B299">
        <v>739</v>
      </c>
      <c r="C299">
        <v>10</v>
      </c>
      <c r="D299">
        <v>4</v>
      </c>
    </row>
    <row r="300" spans="1:4">
      <c r="A300">
        <v>298</v>
      </c>
      <c r="B300">
        <v>966</v>
      </c>
      <c r="C300">
        <v>10</v>
      </c>
      <c r="D300">
        <v>5</v>
      </c>
    </row>
    <row r="301" spans="1:4">
      <c r="A301">
        <v>299</v>
      </c>
      <c r="B301">
        <v>967</v>
      </c>
      <c r="C301">
        <v>5</v>
      </c>
      <c r="D301">
        <v>39</v>
      </c>
    </row>
    <row r="302" spans="1:4">
      <c r="A302">
        <v>300</v>
      </c>
      <c r="B302">
        <v>648</v>
      </c>
      <c r="C302">
        <v>5</v>
      </c>
      <c r="D302">
        <v>40</v>
      </c>
    </row>
    <row r="303" spans="1:4">
      <c r="A303">
        <v>301</v>
      </c>
      <c r="B303">
        <v>649</v>
      </c>
      <c r="C303">
        <v>5</v>
      </c>
      <c r="D303">
        <v>41</v>
      </c>
    </row>
    <row r="304" spans="1:4">
      <c r="A304">
        <v>302</v>
      </c>
      <c r="B304">
        <v>308</v>
      </c>
      <c r="C304">
        <v>10</v>
      </c>
      <c r="D304">
        <v>8</v>
      </c>
    </row>
    <row r="305" spans="1:4">
      <c r="A305">
        <v>303</v>
      </c>
      <c r="B305">
        <v>309</v>
      </c>
      <c r="C305">
        <v>10</v>
      </c>
      <c r="D305">
        <v>7</v>
      </c>
    </row>
    <row r="306" spans="1:4">
      <c r="A306">
        <v>304</v>
      </c>
      <c r="B306">
        <v>728</v>
      </c>
      <c r="C306">
        <v>10</v>
      </c>
      <c r="D306">
        <v>6</v>
      </c>
    </row>
    <row r="307" spans="1:4">
      <c r="A307">
        <v>305</v>
      </c>
      <c r="B307">
        <v>729</v>
      </c>
      <c r="C307">
        <v>5</v>
      </c>
      <c r="D307">
        <v>29</v>
      </c>
    </row>
    <row r="308" spans="1:4">
      <c r="A308">
        <v>306</v>
      </c>
      <c r="B308">
        <v>548</v>
      </c>
      <c r="C308">
        <v>5</v>
      </c>
      <c r="D308">
        <v>28</v>
      </c>
    </row>
    <row r="309" spans="1:4">
      <c r="A309">
        <v>307</v>
      </c>
      <c r="B309">
        <v>549</v>
      </c>
      <c r="C309">
        <v>5</v>
      </c>
      <c r="D309">
        <v>27</v>
      </c>
    </row>
    <row r="310" spans="1:4">
      <c r="A310">
        <v>308</v>
      </c>
      <c r="B310">
        <v>266</v>
      </c>
      <c r="C310">
        <v>2</v>
      </c>
      <c r="D310">
        <v>12</v>
      </c>
    </row>
    <row r="311" spans="1:4">
      <c r="A311">
        <v>309</v>
      </c>
      <c r="B311">
        <v>267</v>
      </c>
      <c r="C311">
        <v>2</v>
      </c>
      <c r="D311">
        <v>15</v>
      </c>
    </row>
    <row r="312" spans="1:4">
      <c r="A312">
        <v>310</v>
      </c>
      <c r="B312">
        <v>256</v>
      </c>
      <c r="C312">
        <v>1</v>
      </c>
      <c r="D312">
        <v>28</v>
      </c>
    </row>
    <row r="313" spans="1:4">
      <c r="A313">
        <v>311</v>
      </c>
      <c r="B313">
        <v>257</v>
      </c>
      <c r="C313">
        <v>1</v>
      </c>
      <c r="D313">
        <v>27</v>
      </c>
    </row>
    <row r="314" spans="1:4">
      <c r="A314">
        <v>312</v>
      </c>
      <c r="B314">
        <v>176</v>
      </c>
      <c r="C314">
        <v>10</v>
      </c>
      <c r="D314">
        <v>30</v>
      </c>
    </row>
    <row r="315" spans="1:4">
      <c r="A315">
        <v>313</v>
      </c>
      <c r="B315">
        <v>177</v>
      </c>
      <c r="C315">
        <v>10</v>
      </c>
      <c r="D315">
        <v>31</v>
      </c>
    </row>
    <row r="316" spans="1:4">
      <c r="A316">
        <v>314</v>
      </c>
      <c r="B316">
        <v>264</v>
      </c>
      <c r="C316">
        <v>10</v>
      </c>
      <c r="D316">
        <v>32</v>
      </c>
    </row>
    <row r="317" spans="1:4">
      <c r="A317">
        <v>315</v>
      </c>
      <c r="B317">
        <v>265</v>
      </c>
      <c r="C317">
        <v>1</v>
      </c>
      <c r="D317">
        <v>18</v>
      </c>
    </row>
    <row r="318" spans="1:4">
      <c r="A318">
        <v>316</v>
      </c>
      <c r="B318">
        <v>222</v>
      </c>
      <c r="C318">
        <v>1</v>
      </c>
      <c r="D318">
        <v>19</v>
      </c>
    </row>
    <row r="319" spans="1:4">
      <c r="A319">
        <v>317</v>
      </c>
      <c r="B319">
        <v>223</v>
      </c>
      <c r="C319">
        <v>1</v>
      </c>
      <c r="D319">
        <v>20</v>
      </c>
    </row>
    <row r="320" spans="1:4">
      <c r="A320">
        <v>318</v>
      </c>
      <c r="B320">
        <v>556</v>
      </c>
      <c r="C320">
        <v>10</v>
      </c>
      <c r="D320">
        <v>14</v>
      </c>
    </row>
    <row r="321" spans="1:4">
      <c r="A321">
        <v>319</v>
      </c>
      <c r="B321">
        <v>557</v>
      </c>
      <c r="C321">
        <v>10</v>
      </c>
      <c r="D321">
        <v>13</v>
      </c>
    </row>
    <row r="322" spans="1:4">
      <c r="A322">
        <v>320</v>
      </c>
      <c r="B322">
        <v>250</v>
      </c>
      <c r="C322">
        <v>10</v>
      </c>
      <c r="D322">
        <v>12</v>
      </c>
    </row>
    <row r="323" spans="1:4">
      <c r="A323">
        <v>321</v>
      </c>
      <c r="B323">
        <v>251</v>
      </c>
      <c r="C323">
        <v>1</v>
      </c>
      <c r="D323">
        <v>0</v>
      </c>
    </row>
    <row r="324" spans="1:4">
      <c r="A324">
        <v>322</v>
      </c>
      <c r="B324">
        <v>178</v>
      </c>
      <c r="C324">
        <v>1</v>
      </c>
      <c r="D324">
        <v>1</v>
      </c>
    </row>
    <row r="325" spans="1:4">
      <c r="A325">
        <v>323</v>
      </c>
      <c r="B325">
        <v>179</v>
      </c>
      <c r="C325">
        <v>1</v>
      </c>
      <c r="D325">
        <v>2</v>
      </c>
    </row>
    <row r="326" spans="1:4">
      <c r="A326">
        <v>324</v>
      </c>
      <c r="B326">
        <v>162</v>
      </c>
      <c r="C326">
        <v>24</v>
      </c>
      <c r="D326">
        <v>1</v>
      </c>
    </row>
    <row r="327" spans="1:4">
      <c r="A327">
        <v>325</v>
      </c>
      <c r="B327">
        <v>163</v>
      </c>
      <c r="C327">
        <v>24</v>
      </c>
      <c r="D327">
        <v>0</v>
      </c>
    </row>
    <row r="328" spans="1:4">
      <c r="A328">
        <v>326</v>
      </c>
      <c r="B328">
        <v>86</v>
      </c>
      <c r="C328">
        <v>5</v>
      </c>
      <c r="D328">
        <v>1</v>
      </c>
    </row>
    <row r="329" spans="1:4">
      <c r="A329">
        <v>327</v>
      </c>
      <c r="B329">
        <v>87</v>
      </c>
      <c r="C329">
        <v>5</v>
      </c>
      <c r="D329">
        <v>2</v>
      </c>
    </row>
    <row r="330" spans="1:4">
      <c r="A330">
        <v>328</v>
      </c>
      <c r="B330">
        <v>78</v>
      </c>
      <c r="C330">
        <v>10</v>
      </c>
      <c r="D330">
        <v>36</v>
      </c>
    </row>
    <row r="331" spans="1:4">
      <c r="A331">
        <v>329</v>
      </c>
      <c r="B331">
        <v>79</v>
      </c>
      <c r="C331">
        <v>10</v>
      </c>
      <c r="D331">
        <v>37</v>
      </c>
    </row>
    <row r="332" spans="1:4">
      <c r="A332">
        <v>330</v>
      </c>
      <c r="B332">
        <v>282</v>
      </c>
      <c r="C332">
        <v>10</v>
      </c>
      <c r="D332">
        <v>38</v>
      </c>
    </row>
    <row r="333" spans="1:4">
      <c r="A333">
        <v>331</v>
      </c>
      <c r="B333">
        <v>283</v>
      </c>
      <c r="C333">
        <v>1</v>
      </c>
      <c r="D333">
        <v>24</v>
      </c>
    </row>
    <row r="334" spans="1:4">
      <c r="A334">
        <v>332</v>
      </c>
      <c r="B334">
        <v>36</v>
      </c>
      <c r="C334">
        <v>1</v>
      </c>
      <c r="D334">
        <v>25</v>
      </c>
    </row>
    <row r="335" spans="1:4">
      <c r="A335">
        <v>333</v>
      </c>
      <c r="B335">
        <v>37</v>
      </c>
      <c r="C335">
        <v>1</v>
      </c>
      <c r="D335">
        <v>26</v>
      </c>
    </row>
    <row r="336" spans="1:4">
      <c r="A336">
        <v>334</v>
      </c>
      <c r="B336">
        <v>18</v>
      </c>
      <c r="C336">
        <v>10</v>
      </c>
      <c r="D336">
        <v>42</v>
      </c>
    </row>
    <row r="337" spans="1:4">
      <c r="A337">
        <v>335</v>
      </c>
      <c r="B337">
        <v>19</v>
      </c>
      <c r="C337">
        <v>10</v>
      </c>
      <c r="D337">
        <v>43</v>
      </c>
    </row>
    <row r="338" spans="1:4">
      <c r="A338">
        <v>336</v>
      </c>
      <c r="B338">
        <v>14</v>
      </c>
      <c r="C338">
        <v>10</v>
      </c>
      <c r="D338">
        <v>44</v>
      </c>
    </row>
    <row r="339" spans="1:4">
      <c r="A339">
        <v>337</v>
      </c>
      <c r="B339">
        <v>15</v>
      </c>
      <c r="C339">
        <v>1</v>
      </c>
      <c r="D339">
        <v>15</v>
      </c>
    </row>
    <row r="340" spans="1:4">
      <c r="A340">
        <v>338</v>
      </c>
      <c r="B340">
        <v>156</v>
      </c>
      <c r="C340">
        <v>1</v>
      </c>
      <c r="D340">
        <v>16</v>
      </c>
    </row>
    <row r="341" spans="1:4">
      <c r="A341">
        <v>339</v>
      </c>
      <c r="B341">
        <v>157</v>
      </c>
      <c r="C341">
        <v>1</v>
      </c>
      <c r="D341">
        <v>17</v>
      </c>
    </row>
    <row r="342" spans="1:4">
      <c r="A342">
        <v>340</v>
      </c>
      <c r="B342">
        <v>320</v>
      </c>
      <c r="C342">
        <v>22</v>
      </c>
      <c r="D342">
        <v>3</v>
      </c>
    </row>
    <row r="343" spans="1:4">
      <c r="A343">
        <v>341</v>
      </c>
      <c r="B343">
        <v>321</v>
      </c>
      <c r="C343">
        <v>22</v>
      </c>
      <c r="D343">
        <v>4</v>
      </c>
    </row>
    <row r="344" spans="1:4">
      <c r="A344">
        <v>342</v>
      </c>
      <c r="B344">
        <v>342</v>
      </c>
      <c r="C344">
        <v>8</v>
      </c>
      <c r="D344">
        <v>5</v>
      </c>
    </row>
    <row r="345" spans="1:4">
      <c r="A345">
        <v>343</v>
      </c>
      <c r="B345">
        <v>343</v>
      </c>
      <c r="C345">
        <v>8</v>
      </c>
      <c r="D345">
        <v>18</v>
      </c>
    </row>
    <row r="346" spans="1:4">
      <c r="A346">
        <v>344</v>
      </c>
      <c r="B346">
        <v>704</v>
      </c>
      <c r="C346">
        <v>22</v>
      </c>
      <c r="D346">
        <v>30</v>
      </c>
    </row>
    <row r="347" spans="1:4">
      <c r="A347">
        <v>345</v>
      </c>
      <c r="B347">
        <v>705</v>
      </c>
      <c r="C347">
        <v>22</v>
      </c>
      <c r="D347">
        <v>31</v>
      </c>
    </row>
    <row r="348" spans="1:4">
      <c r="A348">
        <v>346</v>
      </c>
      <c r="B348">
        <v>334</v>
      </c>
      <c r="C348">
        <v>22</v>
      </c>
      <c r="D348">
        <v>32</v>
      </c>
    </row>
    <row r="349" spans="1:4">
      <c r="A349">
        <v>347</v>
      </c>
      <c r="B349">
        <v>335</v>
      </c>
      <c r="C349">
        <v>9</v>
      </c>
      <c r="D349">
        <v>18</v>
      </c>
    </row>
    <row r="350" spans="1:4">
      <c r="A350">
        <v>348</v>
      </c>
      <c r="B350">
        <v>232</v>
      </c>
      <c r="C350">
        <v>9</v>
      </c>
      <c r="D350">
        <v>19</v>
      </c>
    </row>
    <row r="351" spans="1:4">
      <c r="A351">
        <v>349</v>
      </c>
      <c r="B351">
        <v>233</v>
      </c>
      <c r="C351">
        <v>9</v>
      </c>
      <c r="D351">
        <v>20</v>
      </c>
    </row>
    <row r="352" spans="1:4">
      <c r="A352">
        <v>350</v>
      </c>
      <c r="B352">
        <v>366</v>
      </c>
      <c r="C352">
        <v>22</v>
      </c>
      <c r="D352">
        <v>14</v>
      </c>
    </row>
    <row r="353" spans="1:4">
      <c r="A353">
        <v>351</v>
      </c>
      <c r="B353">
        <v>367</v>
      </c>
      <c r="C353">
        <v>22</v>
      </c>
      <c r="D353">
        <v>13</v>
      </c>
    </row>
    <row r="354" spans="1:4">
      <c r="A354">
        <v>352</v>
      </c>
      <c r="B354">
        <v>206</v>
      </c>
      <c r="C354">
        <v>22</v>
      </c>
      <c r="D354">
        <v>12</v>
      </c>
    </row>
    <row r="355" spans="1:4">
      <c r="A355">
        <v>353</v>
      </c>
      <c r="B355">
        <v>207</v>
      </c>
      <c r="C355">
        <v>9</v>
      </c>
      <c r="D355">
        <v>0</v>
      </c>
    </row>
    <row r="356" spans="1:4">
      <c r="A356">
        <v>354</v>
      </c>
      <c r="B356">
        <v>372</v>
      </c>
      <c r="C356">
        <v>9</v>
      </c>
      <c r="D356">
        <v>1</v>
      </c>
    </row>
    <row r="357" spans="1:4">
      <c r="A357">
        <v>355</v>
      </c>
      <c r="B357">
        <v>373</v>
      </c>
      <c r="C357">
        <v>9</v>
      </c>
      <c r="D357">
        <v>2</v>
      </c>
    </row>
    <row r="358" spans="1:4">
      <c r="A358">
        <v>356</v>
      </c>
      <c r="B358">
        <v>574</v>
      </c>
      <c r="C358">
        <v>22</v>
      </c>
      <c r="D358">
        <v>19</v>
      </c>
    </row>
    <row r="359" spans="1:4">
      <c r="A359">
        <v>357</v>
      </c>
      <c r="B359">
        <v>575</v>
      </c>
      <c r="C359">
        <v>22</v>
      </c>
      <c r="D359">
        <v>20</v>
      </c>
    </row>
    <row r="360" spans="1:4">
      <c r="A360">
        <v>358</v>
      </c>
      <c r="B360">
        <v>126</v>
      </c>
      <c r="C360">
        <v>8</v>
      </c>
      <c r="D360">
        <v>8</v>
      </c>
    </row>
    <row r="361" spans="1:4">
      <c r="A361">
        <v>359</v>
      </c>
      <c r="B361">
        <v>127</v>
      </c>
      <c r="C361">
        <v>8</v>
      </c>
      <c r="D361">
        <v>7</v>
      </c>
    </row>
    <row r="362" spans="1:4">
      <c r="A362">
        <v>360</v>
      </c>
      <c r="B362">
        <v>382</v>
      </c>
      <c r="C362">
        <v>22</v>
      </c>
      <c r="D362">
        <v>36</v>
      </c>
    </row>
    <row r="363" spans="1:4">
      <c r="A363">
        <v>361</v>
      </c>
      <c r="B363">
        <v>383</v>
      </c>
      <c r="C363">
        <v>22</v>
      </c>
      <c r="D363">
        <v>37</v>
      </c>
    </row>
    <row r="364" spans="1:4">
      <c r="A364">
        <v>362</v>
      </c>
      <c r="B364">
        <v>130</v>
      </c>
      <c r="C364">
        <v>22</v>
      </c>
      <c r="D364">
        <v>38</v>
      </c>
    </row>
    <row r="365" spans="1:4">
      <c r="A365">
        <v>363</v>
      </c>
      <c r="B365">
        <v>131</v>
      </c>
      <c r="C365">
        <v>9</v>
      </c>
      <c r="D365">
        <v>24</v>
      </c>
    </row>
    <row r="366" spans="1:4">
      <c r="A366">
        <v>364</v>
      </c>
      <c r="B366">
        <v>54</v>
      </c>
      <c r="C366">
        <v>9</v>
      </c>
      <c r="D366">
        <v>25</v>
      </c>
    </row>
    <row r="367" spans="1:4">
      <c r="A367">
        <v>365</v>
      </c>
      <c r="B367">
        <v>55</v>
      </c>
      <c r="C367">
        <v>9</v>
      </c>
      <c r="D367">
        <v>26</v>
      </c>
    </row>
    <row r="368" spans="1:4">
      <c r="A368">
        <v>366</v>
      </c>
      <c r="B368">
        <v>34</v>
      </c>
      <c r="C368">
        <v>22</v>
      </c>
      <c r="D368">
        <v>42</v>
      </c>
    </row>
    <row r="369" spans="1:4">
      <c r="A369">
        <v>367</v>
      </c>
      <c r="B369">
        <v>35</v>
      </c>
      <c r="C369">
        <v>22</v>
      </c>
      <c r="D369">
        <v>43</v>
      </c>
    </row>
    <row r="370" spans="1:4">
      <c r="A370">
        <v>368</v>
      </c>
      <c r="B370">
        <v>254</v>
      </c>
      <c r="C370">
        <v>22</v>
      </c>
      <c r="D370">
        <v>44</v>
      </c>
    </row>
    <row r="371" spans="1:4">
      <c r="A371">
        <v>369</v>
      </c>
      <c r="B371">
        <v>255</v>
      </c>
      <c r="C371">
        <v>9</v>
      </c>
      <c r="D371">
        <v>15</v>
      </c>
    </row>
    <row r="372" spans="1:4">
      <c r="A372">
        <v>370</v>
      </c>
      <c r="B372">
        <v>314</v>
      </c>
      <c r="C372">
        <v>9</v>
      </c>
      <c r="D372">
        <v>16</v>
      </c>
    </row>
    <row r="373" spans="1:4">
      <c r="A373">
        <v>371</v>
      </c>
      <c r="B373">
        <v>315</v>
      </c>
      <c r="C373">
        <v>9</v>
      </c>
      <c r="D373">
        <v>17</v>
      </c>
    </row>
    <row r="374" spans="1:4">
      <c r="A374">
        <v>372</v>
      </c>
      <c r="B374">
        <v>238</v>
      </c>
      <c r="C374">
        <v>22</v>
      </c>
      <c r="D374">
        <v>6</v>
      </c>
    </row>
    <row r="375" spans="1:4">
      <c r="A375">
        <v>373</v>
      </c>
      <c r="B375">
        <v>239</v>
      </c>
      <c r="C375">
        <v>22</v>
      </c>
      <c r="D375">
        <v>0</v>
      </c>
    </row>
    <row r="376" spans="1:4">
      <c r="A376">
        <v>374</v>
      </c>
      <c r="B376">
        <v>170</v>
      </c>
      <c r="C376">
        <v>8</v>
      </c>
      <c r="D376">
        <v>1</v>
      </c>
    </row>
    <row r="377" spans="1:4">
      <c r="A377">
        <v>375</v>
      </c>
      <c r="B377">
        <v>171</v>
      </c>
      <c r="C377">
        <v>8</v>
      </c>
      <c r="D377">
        <v>2</v>
      </c>
    </row>
    <row r="378" spans="1:4">
      <c r="A378">
        <v>376</v>
      </c>
      <c r="B378">
        <v>148</v>
      </c>
      <c r="C378">
        <v>24</v>
      </c>
      <c r="D378">
        <v>3</v>
      </c>
    </row>
    <row r="379" spans="1:4">
      <c r="A379">
        <v>377</v>
      </c>
      <c r="B379">
        <v>149</v>
      </c>
      <c r="C379">
        <v>24</v>
      </c>
      <c r="D379">
        <v>4</v>
      </c>
    </row>
    <row r="380" spans="1:4">
      <c r="A380">
        <v>378</v>
      </c>
      <c r="B380">
        <v>74</v>
      </c>
      <c r="C380">
        <v>24</v>
      </c>
      <c r="D380">
        <v>5</v>
      </c>
    </row>
    <row r="381" spans="1:4">
      <c r="A381">
        <v>379</v>
      </c>
      <c r="B381">
        <v>75</v>
      </c>
      <c r="C381">
        <v>9</v>
      </c>
      <c r="D381">
        <v>39</v>
      </c>
    </row>
    <row r="382" spans="1:4">
      <c r="A382">
        <v>380</v>
      </c>
      <c r="B382">
        <v>128</v>
      </c>
      <c r="C382">
        <v>9</v>
      </c>
      <c r="D382">
        <v>40</v>
      </c>
    </row>
    <row r="383" spans="1:4">
      <c r="A383">
        <v>381</v>
      </c>
      <c r="B383">
        <v>129</v>
      </c>
      <c r="C383">
        <v>9</v>
      </c>
      <c r="D383">
        <v>41</v>
      </c>
    </row>
    <row r="384" spans="1:4">
      <c r="A384">
        <v>382</v>
      </c>
      <c r="B384">
        <v>278</v>
      </c>
      <c r="C384">
        <v>24</v>
      </c>
      <c r="D384">
        <v>8</v>
      </c>
    </row>
    <row r="385" spans="1:4">
      <c r="A385">
        <v>383</v>
      </c>
      <c r="B385">
        <v>279</v>
      </c>
      <c r="C385">
        <v>24</v>
      </c>
      <c r="D385">
        <v>7</v>
      </c>
    </row>
    <row r="386" spans="1:4">
      <c r="A386">
        <v>384</v>
      </c>
      <c r="B386">
        <v>224</v>
      </c>
      <c r="C386">
        <v>24</v>
      </c>
      <c r="D386">
        <v>6</v>
      </c>
    </row>
    <row r="387" spans="1:4">
      <c r="A387">
        <v>385</v>
      </c>
      <c r="B387">
        <v>225</v>
      </c>
      <c r="C387">
        <v>9</v>
      </c>
      <c r="D387">
        <v>29</v>
      </c>
    </row>
    <row r="388" spans="1:4">
      <c r="A388">
        <v>386</v>
      </c>
      <c r="B388">
        <v>192</v>
      </c>
      <c r="C388">
        <v>9</v>
      </c>
      <c r="D388">
        <v>28</v>
      </c>
    </row>
    <row r="389" spans="1:4">
      <c r="A389">
        <v>387</v>
      </c>
      <c r="B389">
        <v>193</v>
      </c>
      <c r="C389">
        <v>9</v>
      </c>
      <c r="D389">
        <v>27</v>
      </c>
    </row>
    <row r="390" spans="1:4">
      <c r="A390">
        <v>388</v>
      </c>
      <c r="B390">
        <v>964</v>
      </c>
      <c r="C390">
        <v>12</v>
      </c>
      <c r="D390">
        <v>36</v>
      </c>
    </row>
    <row r="391" spans="1:4">
      <c r="A391">
        <v>389</v>
      </c>
      <c r="B391">
        <v>965</v>
      </c>
      <c r="C391">
        <v>12</v>
      </c>
      <c r="D391">
        <v>43</v>
      </c>
    </row>
    <row r="392" spans="1:4">
      <c r="A392">
        <v>390</v>
      </c>
      <c r="B392">
        <v>202</v>
      </c>
      <c r="C392">
        <v>6</v>
      </c>
      <c r="D392">
        <v>5</v>
      </c>
    </row>
    <row r="393" spans="1:4">
      <c r="A393">
        <v>391</v>
      </c>
      <c r="B393">
        <v>203</v>
      </c>
      <c r="C393">
        <v>6</v>
      </c>
      <c r="D393">
        <v>18</v>
      </c>
    </row>
    <row r="394" spans="1:4">
      <c r="A394">
        <v>392</v>
      </c>
      <c r="B394">
        <v>558</v>
      </c>
      <c r="C394">
        <v>6</v>
      </c>
      <c r="D394">
        <v>3</v>
      </c>
    </row>
    <row r="395" spans="1:4">
      <c r="A395">
        <v>393</v>
      </c>
      <c r="B395">
        <v>559</v>
      </c>
      <c r="C395">
        <v>12</v>
      </c>
      <c r="D395">
        <v>37</v>
      </c>
    </row>
    <row r="396" spans="1:4">
      <c r="A396">
        <v>394</v>
      </c>
      <c r="B396">
        <v>280</v>
      </c>
      <c r="C396">
        <v>12</v>
      </c>
      <c r="D396">
        <v>38</v>
      </c>
    </row>
    <row r="397" spans="1:4">
      <c r="A397">
        <v>395</v>
      </c>
      <c r="B397">
        <v>281</v>
      </c>
      <c r="C397">
        <v>8</v>
      </c>
      <c r="D397">
        <v>24</v>
      </c>
    </row>
    <row r="398" spans="1:4">
      <c r="A398">
        <v>396</v>
      </c>
      <c r="B398">
        <v>304</v>
      </c>
      <c r="C398">
        <v>8</v>
      </c>
      <c r="D398">
        <v>25</v>
      </c>
    </row>
    <row r="399" spans="1:4">
      <c r="A399">
        <v>397</v>
      </c>
      <c r="B399">
        <v>305</v>
      </c>
      <c r="C399">
        <v>8</v>
      </c>
      <c r="D399">
        <v>26</v>
      </c>
    </row>
    <row r="400" spans="1:4">
      <c r="A400">
        <v>398</v>
      </c>
      <c r="B400">
        <v>236</v>
      </c>
      <c r="C400">
        <v>6</v>
      </c>
      <c r="D400">
        <v>0</v>
      </c>
    </row>
    <row r="401" spans="1:4">
      <c r="A401">
        <v>399</v>
      </c>
      <c r="B401">
        <v>237</v>
      </c>
      <c r="C401">
        <v>6</v>
      </c>
      <c r="D401">
        <v>4</v>
      </c>
    </row>
    <row r="402" spans="1:4">
      <c r="A402">
        <v>400</v>
      </c>
      <c r="B402">
        <v>380</v>
      </c>
      <c r="C402">
        <v>6</v>
      </c>
      <c r="D402">
        <v>6</v>
      </c>
    </row>
    <row r="403" spans="1:4">
      <c r="A403">
        <v>401</v>
      </c>
      <c r="B403">
        <v>381</v>
      </c>
      <c r="C403">
        <v>8</v>
      </c>
      <c r="D403">
        <v>15</v>
      </c>
    </row>
    <row r="404" spans="1:4">
      <c r="A404">
        <v>402</v>
      </c>
      <c r="B404">
        <v>756</v>
      </c>
      <c r="C404">
        <v>8</v>
      </c>
      <c r="D404">
        <v>16</v>
      </c>
    </row>
    <row r="405" spans="1:4">
      <c r="A405">
        <v>403</v>
      </c>
      <c r="B405">
        <v>757</v>
      </c>
      <c r="C405">
        <v>8</v>
      </c>
      <c r="D405">
        <v>17</v>
      </c>
    </row>
    <row r="406" spans="1:4">
      <c r="A406">
        <v>404</v>
      </c>
      <c r="B406">
        <v>98</v>
      </c>
      <c r="C406">
        <v>6</v>
      </c>
      <c r="D406">
        <v>19</v>
      </c>
    </row>
    <row r="407" spans="1:4">
      <c r="A407">
        <v>405</v>
      </c>
      <c r="B407">
        <v>99</v>
      </c>
      <c r="C407">
        <v>6</v>
      </c>
      <c r="D407">
        <v>20</v>
      </c>
    </row>
    <row r="408" spans="1:4">
      <c r="A408">
        <v>406</v>
      </c>
      <c r="B408">
        <v>188</v>
      </c>
      <c r="C408">
        <v>6</v>
      </c>
      <c r="D408">
        <v>8</v>
      </c>
    </row>
    <row r="409" spans="1:4">
      <c r="A409">
        <v>407</v>
      </c>
      <c r="B409">
        <v>189</v>
      </c>
      <c r="C409">
        <v>6</v>
      </c>
      <c r="D409">
        <v>7</v>
      </c>
    </row>
    <row r="410" spans="1:4">
      <c r="A410">
        <v>408</v>
      </c>
      <c r="B410">
        <v>186</v>
      </c>
      <c r="C410">
        <v>1</v>
      </c>
      <c r="D410">
        <v>3</v>
      </c>
    </row>
    <row r="411" spans="1:4">
      <c r="A411">
        <v>409</v>
      </c>
      <c r="B411">
        <v>187</v>
      </c>
      <c r="C411">
        <v>5</v>
      </c>
      <c r="D411">
        <v>3</v>
      </c>
    </row>
    <row r="412" spans="1:4">
      <c r="A412">
        <v>410</v>
      </c>
      <c r="B412">
        <v>244</v>
      </c>
      <c r="C412">
        <v>1</v>
      </c>
      <c r="D412">
        <v>5</v>
      </c>
    </row>
    <row r="413" spans="1:4">
      <c r="A413">
        <v>411</v>
      </c>
      <c r="B413">
        <v>245</v>
      </c>
      <c r="C413">
        <v>8</v>
      </c>
      <c r="D413">
        <v>39</v>
      </c>
    </row>
    <row r="414" spans="1:4">
      <c r="A414">
        <v>412</v>
      </c>
      <c r="B414">
        <v>260</v>
      </c>
      <c r="C414">
        <v>8</v>
      </c>
      <c r="D414">
        <v>40</v>
      </c>
    </row>
    <row r="415" spans="1:4">
      <c r="A415">
        <v>413</v>
      </c>
      <c r="B415">
        <v>261</v>
      </c>
      <c r="C415">
        <v>8</v>
      </c>
      <c r="D415">
        <v>41</v>
      </c>
    </row>
    <row r="416" spans="1:4">
      <c r="A416">
        <v>414</v>
      </c>
      <c r="B416">
        <v>194</v>
      </c>
      <c r="C416">
        <v>1</v>
      </c>
      <c r="D416">
        <v>8</v>
      </c>
    </row>
    <row r="417" spans="1:4">
      <c r="A417">
        <v>415</v>
      </c>
      <c r="B417">
        <v>195</v>
      </c>
      <c r="C417">
        <v>1</v>
      </c>
      <c r="D417">
        <v>7</v>
      </c>
    </row>
    <row r="418" spans="1:4">
      <c r="A418">
        <v>416</v>
      </c>
      <c r="B418">
        <v>190</v>
      </c>
      <c r="C418">
        <v>1</v>
      </c>
      <c r="D418">
        <v>6</v>
      </c>
    </row>
    <row r="419" spans="1:4">
      <c r="A419">
        <v>417</v>
      </c>
      <c r="B419">
        <v>191</v>
      </c>
      <c r="C419">
        <v>8</v>
      </c>
      <c r="D419">
        <v>29</v>
      </c>
    </row>
    <row r="420" spans="1:4">
      <c r="A420">
        <v>418</v>
      </c>
      <c r="B420">
        <v>364</v>
      </c>
      <c r="C420">
        <v>8</v>
      </c>
      <c r="D420">
        <v>28</v>
      </c>
    </row>
    <row r="421" spans="1:4">
      <c r="A421">
        <v>419</v>
      </c>
      <c r="B421">
        <v>365</v>
      </c>
      <c r="C421">
        <v>8</v>
      </c>
      <c r="D421">
        <v>27</v>
      </c>
    </row>
    <row r="422" spans="1:4">
      <c r="A422">
        <v>420</v>
      </c>
      <c r="B422">
        <v>772</v>
      </c>
      <c r="C422">
        <v>24</v>
      </c>
      <c r="D422">
        <v>30</v>
      </c>
    </row>
    <row r="423" spans="1:4">
      <c r="A423">
        <v>421</v>
      </c>
      <c r="B423">
        <v>773</v>
      </c>
      <c r="C423">
        <v>24</v>
      </c>
      <c r="D423">
        <v>31</v>
      </c>
    </row>
    <row r="424" spans="1:4">
      <c r="A424">
        <v>422</v>
      </c>
      <c r="B424">
        <v>296</v>
      </c>
      <c r="C424">
        <v>11</v>
      </c>
      <c r="D424">
        <v>38</v>
      </c>
    </row>
    <row r="425" spans="1:4">
      <c r="A425">
        <v>423</v>
      </c>
      <c r="B425">
        <v>297</v>
      </c>
      <c r="C425">
        <v>11</v>
      </c>
      <c r="D425">
        <v>39</v>
      </c>
    </row>
    <row r="426" spans="1:4">
      <c r="A426">
        <v>424</v>
      </c>
      <c r="B426">
        <v>360</v>
      </c>
      <c r="C426">
        <v>24</v>
      </c>
      <c r="D426">
        <v>36</v>
      </c>
    </row>
    <row r="427" spans="1:4">
      <c r="A427">
        <v>425</v>
      </c>
      <c r="B427">
        <v>361</v>
      </c>
      <c r="C427">
        <v>24</v>
      </c>
      <c r="D427">
        <v>37</v>
      </c>
    </row>
    <row r="428" spans="1:4">
      <c r="A428">
        <v>426</v>
      </c>
      <c r="B428">
        <v>376</v>
      </c>
      <c r="C428">
        <v>24</v>
      </c>
      <c r="D428">
        <v>38</v>
      </c>
    </row>
    <row r="429" spans="1:4">
      <c r="A429">
        <v>427</v>
      </c>
      <c r="B429">
        <v>377</v>
      </c>
      <c r="C429">
        <v>6</v>
      </c>
      <c r="D429">
        <v>24</v>
      </c>
    </row>
    <row r="430" spans="1:4">
      <c r="A430">
        <v>428</v>
      </c>
      <c r="B430">
        <v>358</v>
      </c>
      <c r="C430">
        <v>6</v>
      </c>
      <c r="D430">
        <v>25</v>
      </c>
    </row>
    <row r="431" spans="1:4">
      <c r="A431">
        <v>429</v>
      </c>
      <c r="B431">
        <v>359</v>
      </c>
      <c r="C431">
        <v>6</v>
      </c>
      <c r="D431">
        <v>26</v>
      </c>
    </row>
    <row r="432" spans="1:4">
      <c r="A432">
        <v>430</v>
      </c>
      <c r="B432">
        <v>336</v>
      </c>
      <c r="C432">
        <v>24</v>
      </c>
      <c r="D432">
        <v>42</v>
      </c>
    </row>
    <row r="433" spans="1:4">
      <c r="A433">
        <v>431</v>
      </c>
      <c r="B433">
        <v>337</v>
      </c>
      <c r="C433">
        <v>24</v>
      </c>
      <c r="D433">
        <v>43</v>
      </c>
    </row>
    <row r="434" spans="1:4">
      <c r="A434">
        <v>432</v>
      </c>
      <c r="B434">
        <v>350</v>
      </c>
      <c r="C434">
        <v>24</v>
      </c>
      <c r="D434">
        <v>44</v>
      </c>
    </row>
    <row r="435" spans="1:4">
      <c r="A435">
        <v>433</v>
      </c>
      <c r="B435">
        <v>351</v>
      </c>
      <c r="C435">
        <v>6</v>
      </c>
      <c r="D435">
        <v>15</v>
      </c>
    </row>
    <row r="436" spans="1:4">
      <c r="A436">
        <v>434</v>
      </c>
      <c r="B436">
        <v>158</v>
      </c>
      <c r="C436">
        <v>6</v>
      </c>
      <c r="D436">
        <v>16</v>
      </c>
    </row>
    <row r="437" spans="1:4">
      <c r="A437">
        <v>435</v>
      </c>
      <c r="B437">
        <v>159</v>
      </c>
      <c r="C437">
        <v>6</v>
      </c>
      <c r="D437">
        <v>17</v>
      </c>
    </row>
    <row r="438" spans="1:4">
      <c r="A438">
        <v>436</v>
      </c>
      <c r="B438">
        <v>384</v>
      </c>
      <c r="C438">
        <v>24</v>
      </c>
      <c r="D438">
        <v>25</v>
      </c>
    </row>
    <row r="439" spans="1:4">
      <c r="A439">
        <v>437</v>
      </c>
      <c r="B439">
        <v>385</v>
      </c>
      <c r="C439">
        <v>24</v>
      </c>
      <c r="D439">
        <v>26</v>
      </c>
    </row>
    <row r="440" spans="1:4">
      <c r="A440">
        <v>438</v>
      </c>
      <c r="B440">
        <v>722</v>
      </c>
      <c r="C440">
        <v>11</v>
      </c>
      <c r="D440">
        <v>42</v>
      </c>
    </row>
    <row r="441" spans="1:4">
      <c r="A441">
        <v>439</v>
      </c>
      <c r="B441">
        <v>723</v>
      </c>
      <c r="C441">
        <v>11</v>
      </c>
      <c r="D441">
        <v>43</v>
      </c>
    </row>
    <row r="442" spans="1:4">
      <c r="A442">
        <v>440</v>
      </c>
      <c r="B442">
        <v>64</v>
      </c>
      <c r="C442">
        <v>7</v>
      </c>
      <c r="D442">
        <v>3</v>
      </c>
    </row>
    <row r="443" spans="1:4">
      <c r="A443">
        <v>441</v>
      </c>
      <c r="B443">
        <v>65</v>
      </c>
      <c r="C443">
        <v>7</v>
      </c>
      <c r="D443">
        <v>4</v>
      </c>
    </row>
    <row r="444" spans="1:4">
      <c r="A444">
        <v>442</v>
      </c>
      <c r="B444">
        <v>326</v>
      </c>
      <c r="C444">
        <v>7</v>
      </c>
      <c r="D444">
        <v>5</v>
      </c>
    </row>
    <row r="445" spans="1:4">
      <c r="A445">
        <v>443</v>
      </c>
      <c r="B445">
        <v>327</v>
      </c>
      <c r="C445">
        <v>6</v>
      </c>
      <c r="D445">
        <v>39</v>
      </c>
    </row>
    <row r="446" spans="1:4">
      <c r="A446">
        <v>444</v>
      </c>
      <c r="B446">
        <v>356</v>
      </c>
      <c r="C446">
        <v>6</v>
      </c>
      <c r="D446">
        <v>40</v>
      </c>
    </row>
    <row r="447" spans="1:4">
      <c r="A447">
        <v>445</v>
      </c>
      <c r="B447">
        <v>357</v>
      </c>
      <c r="C447">
        <v>6</v>
      </c>
      <c r="D447">
        <v>41</v>
      </c>
    </row>
    <row r="448" spans="1:4">
      <c r="A448">
        <v>446</v>
      </c>
      <c r="B448">
        <v>94</v>
      </c>
      <c r="C448">
        <v>7</v>
      </c>
      <c r="D448">
        <v>8</v>
      </c>
    </row>
    <row r="449" spans="1:4">
      <c r="A449">
        <v>447</v>
      </c>
      <c r="B449">
        <v>95</v>
      </c>
      <c r="C449">
        <v>7</v>
      </c>
      <c r="D449">
        <v>7</v>
      </c>
    </row>
    <row r="450" spans="1:4">
      <c r="A450">
        <v>448</v>
      </c>
      <c r="B450">
        <v>330</v>
      </c>
      <c r="C450">
        <v>7</v>
      </c>
      <c r="D450">
        <v>6</v>
      </c>
    </row>
    <row r="451" spans="1:4">
      <c r="A451">
        <v>449</v>
      </c>
      <c r="B451">
        <v>331</v>
      </c>
      <c r="C451">
        <v>6</v>
      </c>
      <c r="D451">
        <v>29</v>
      </c>
    </row>
    <row r="452" spans="1:4">
      <c r="A452">
        <v>450</v>
      </c>
      <c r="B452">
        <v>68</v>
      </c>
      <c r="C452">
        <v>6</v>
      </c>
      <c r="D452">
        <v>28</v>
      </c>
    </row>
    <row r="453" spans="1:4">
      <c r="A453">
        <v>451</v>
      </c>
      <c r="B453">
        <v>69</v>
      </c>
      <c r="C453">
        <v>6</v>
      </c>
      <c r="D453">
        <v>27</v>
      </c>
    </row>
    <row r="454" spans="1:4">
      <c r="A454">
        <v>452</v>
      </c>
      <c r="B454">
        <v>262</v>
      </c>
      <c r="C454">
        <v>24</v>
      </c>
      <c r="D454">
        <v>12</v>
      </c>
    </row>
    <row r="455" spans="1:4">
      <c r="A455">
        <v>453</v>
      </c>
      <c r="B455">
        <v>263</v>
      </c>
      <c r="C455">
        <v>24</v>
      </c>
      <c r="D455">
        <v>15</v>
      </c>
    </row>
    <row r="456" spans="1:4">
      <c r="A456">
        <v>454</v>
      </c>
      <c r="B456">
        <v>174</v>
      </c>
      <c r="C456">
        <v>11</v>
      </c>
      <c r="D456">
        <v>28</v>
      </c>
    </row>
    <row r="457" spans="1:4">
      <c r="A457">
        <v>455</v>
      </c>
      <c r="B457">
        <v>175</v>
      </c>
      <c r="C457">
        <v>11</v>
      </c>
      <c r="D457">
        <v>27</v>
      </c>
    </row>
    <row r="458" spans="1:4">
      <c r="A458">
        <v>456</v>
      </c>
      <c r="B458">
        <v>118</v>
      </c>
      <c r="C458">
        <v>11</v>
      </c>
      <c r="D458">
        <v>30</v>
      </c>
    </row>
    <row r="459" spans="1:4">
      <c r="A459">
        <v>457</v>
      </c>
      <c r="B459">
        <v>119</v>
      </c>
      <c r="C459">
        <v>11</v>
      </c>
      <c r="D459">
        <v>31</v>
      </c>
    </row>
    <row r="460" spans="1:4">
      <c r="A460">
        <v>458</v>
      </c>
      <c r="B460">
        <v>46</v>
      </c>
      <c r="C460">
        <v>11</v>
      </c>
      <c r="D460">
        <v>32</v>
      </c>
    </row>
    <row r="461" spans="1:4">
      <c r="A461">
        <v>459</v>
      </c>
      <c r="B461">
        <v>47</v>
      </c>
      <c r="C461">
        <v>11</v>
      </c>
      <c r="D461">
        <v>18</v>
      </c>
    </row>
    <row r="462" spans="1:4">
      <c r="A462">
        <v>460</v>
      </c>
      <c r="B462">
        <v>134</v>
      </c>
      <c r="C462">
        <v>11</v>
      </c>
      <c r="D462">
        <v>19</v>
      </c>
    </row>
    <row r="463" spans="1:4">
      <c r="A463">
        <v>461</v>
      </c>
      <c r="B463">
        <v>135</v>
      </c>
      <c r="C463">
        <v>11</v>
      </c>
      <c r="D463">
        <v>20</v>
      </c>
    </row>
    <row r="464" spans="1:4">
      <c r="A464">
        <v>462</v>
      </c>
      <c r="B464">
        <v>16</v>
      </c>
      <c r="C464">
        <v>11</v>
      </c>
      <c r="D464">
        <v>14</v>
      </c>
    </row>
    <row r="465" spans="1:4">
      <c r="A465">
        <v>463</v>
      </c>
      <c r="B465">
        <v>17</v>
      </c>
      <c r="C465">
        <v>11</v>
      </c>
      <c r="D465">
        <v>13</v>
      </c>
    </row>
    <row r="466" spans="1:4">
      <c r="A466">
        <v>464</v>
      </c>
      <c r="B466">
        <v>90</v>
      </c>
      <c r="C466">
        <v>11</v>
      </c>
      <c r="D466">
        <v>12</v>
      </c>
    </row>
    <row r="467" spans="1:4">
      <c r="A467">
        <v>465</v>
      </c>
      <c r="B467">
        <v>91</v>
      </c>
      <c r="C467">
        <v>11</v>
      </c>
      <c r="D467">
        <v>0</v>
      </c>
    </row>
    <row r="468" spans="1:4">
      <c r="A468">
        <v>466</v>
      </c>
      <c r="B468">
        <v>218</v>
      </c>
      <c r="C468">
        <v>11</v>
      </c>
      <c r="D468">
        <v>1</v>
      </c>
    </row>
    <row r="469" spans="1:4">
      <c r="A469">
        <v>467</v>
      </c>
      <c r="B469">
        <v>219</v>
      </c>
      <c r="C469">
        <v>11</v>
      </c>
      <c r="D469">
        <v>2</v>
      </c>
    </row>
    <row r="470" spans="1:4">
      <c r="A470">
        <v>468</v>
      </c>
      <c r="B470">
        <v>104</v>
      </c>
      <c r="C470">
        <v>12</v>
      </c>
      <c r="D470">
        <v>44</v>
      </c>
    </row>
    <row r="471" spans="1:4">
      <c r="A471">
        <v>469</v>
      </c>
      <c r="B471">
        <v>105</v>
      </c>
      <c r="C471">
        <v>12</v>
      </c>
      <c r="D471">
        <v>42</v>
      </c>
    </row>
    <row r="472" spans="1:4">
      <c r="A472">
        <v>470</v>
      </c>
      <c r="B472">
        <v>12</v>
      </c>
      <c r="C472">
        <v>6</v>
      </c>
      <c r="D472">
        <v>1</v>
      </c>
    </row>
    <row r="473" spans="1:4">
      <c r="A473">
        <v>471</v>
      </c>
      <c r="B473">
        <v>13</v>
      </c>
      <c r="C473">
        <v>6</v>
      </c>
      <c r="D473">
        <v>2</v>
      </c>
    </row>
    <row r="474" spans="1:4">
      <c r="A474">
        <v>472</v>
      </c>
      <c r="B474">
        <v>92</v>
      </c>
      <c r="C474">
        <v>11</v>
      </c>
      <c r="D474">
        <v>3</v>
      </c>
    </row>
    <row r="475" spans="1:4">
      <c r="A475">
        <v>473</v>
      </c>
      <c r="B475">
        <v>93</v>
      </c>
      <c r="C475">
        <v>11</v>
      </c>
      <c r="D475">
        <v>4</v>
      </c>
    </row>
    <row r="476" spans="1:4">
      <c r="A476">
        <v>474</v>
      </c>
      <c r="B476">
        <v>102</v>
      </c>
      <c r="C476">
        <v>11</v>
      </c>
      <c r="D476">
        <v>5</v>
      </c>
    </row>
    <row r="477" spans="1:4">
      <c r="A477">
        <v>475</v>
      </c>
      <c r="B477">
        <v>103</v>
      </c>
      <c r="C477">
        <v>11</v>
      </c>
      <c r="D477">
        <v>24</v>
      </c>
    </row>
    <row r="478" spans="1:4">
      <c r="A478">
        <v>476</v>
      </c>
      <c r="B478">
        <v>80</v>
      </c>
      <c r="C478">
        <v>11</v>
      </c>
      <c r="D478">
        <v>25</v>
      </c>
    </row>
    <row r="479" spans="1:4">
      <c r="A479">
        <v>477</v>
      </c>
      <c r="B479">
        <v>81</v>
      </c>
      <c r="C479">
        <v>11</v>
      </c>
      <c r="D479">
        <v>26</v>
      </c>
    </row>
    <row r="480" spans="1:4">
      <c r="A480">
        <v>478</v>
      </c>
      <c r="B480">
        <v>370</v>
      </c>
      <c r="C480">
        <v>11</v>
      </c>
      <c r="D480">
        <v>8</v>
      </c>
    </row>
    <row r="481" spans="1:4">
      <c r="A481">
        <v>479</v>
      </c>
      <c r="B481">
        <v>371</v>
      </c>
      <c r="C481">
        <v>11</v>
      </c>
      <c r="D481">
        <v>7</v>
      </c>
    </row>
    <row r="482" spans="1:4">
      <c r="A482">
        <v>480</v>
      </c>
      <c r="B482">
        <v>106</v>
      </c>
      <c r="C482">
        <v>11</v>
      </c>
      <c r="D482">
        <v>6</v>
      </c>
    </row>
    <row r="483" spans="1:4">
      <c r="A483">
        <v>481</v>
      </c>
      <c r="B483">
        <v>107</v>
      </c>
      <c r="C483">
        <v>11</v>
      </c>
      <c r="D483">
        <v>15</v>
      </c>
    </row>
    <row r="484" spans="1:4">
      <c r="A484">
        <v>482</v>
      </c>
      <c r="B484">
        <v>152</v>
      </c>
      <c r="C484">
        <v>11</v>
      </c>
      <c r="D484">
        <v>16</v>
      </c>
    </row>
    <row r="485" spans="1:4">
      <c r="A485">
        <v>483</v>
      </c>
      <c r="B485">
        <v>153</v>
      </c>
      <c r="C485">
        <v>11</v>
      </c>
      <c r="D485">
        <v>17</v>
      </c>
    </row>
  </sheetData>
  <sortState ref="A2:D485">
    <sortCondition ref="A2:A4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>
      <pane ySplit="1" topLeftCell="A10" activePane="bottomLeft" state="frozen"/>
      <selection pane="bottomLeft" activeCell="L33" sqref="L33"/>
    </sheetView>
  </sheetViews>
  <sheetFormatPr defaultRowHeight="12.75"/>
  <cols>
    <col min="1" max="2" width="9.140625" style="33"/>
    <col min="3" max="3" width="11.7109375" style="33" customWidth="1"/>
    <col min="4" max="4" width="12.42578125" style="33" customWidth="1"/>
    <col min="5" max="5" width="9.140625" style="33"/>
    <col min="6" max="6" width="9.140625" style="29"/>
    <col min="7" max="10" width="9.140625" style="33"/>
  </cols>
  <sheetData>
    <row r="1" spans="1:11" s="2" customFormat="1">
      <c r="A1" s="32" t="s">
        <v>660</v>
      </c>
      <c r="B1" s="32" t="s">
        <v>0</v>
      </c>
      <c r="C1" s="32" t="s">
        <v>1</v>
      </c>
      <c r="D1" s="32" t="s">
        <v>2</v>
      </c>
      <c r="E1" s="32" t="s">
        <v>3</v>
      </c>
      <c r="F1" s="34" t="s">
        <v>4</v>
      </c>
      <c r="G1" s="32" t="s">
        <v>5</v>
      </c>
      <c r="H1" s="32" t="s">
        <v>8</v>
      </c>
      <c r="I1" s="32" t="s">
        <v>638</v>
      </c>
      <c r="J1" s="32" t="s">
        <v>647</v>
      </c>
      <c r="K1" s="2" t="s">
        <v>678</v>
      </c>
    </row>
    <row r="2" spans="1:11" s="33" customFormat="1">
      <c r="A2" s="35">
        <v>196</v>
      </c>
      <c r="B2" s="33">
        <f t="shared" ref="B2:B33" si="0">VLOOKUP($A2,DbData,3)</f>
        <v>7</v>
      </c>
      <c r="C2" s="33">
        <f t="shared" ref="C2:C33" si="1">QUOTIENT(VLOOKUP($A2,DbData,4),12)</f>
        <v>3</v>
      </c>
      <c r="D2" s="33">
        <f t="shared" ref="D2:D33" si="2">MOD(VLOOKUP($A2,DbData,4),12)</f>
        <v>0</v>
      </c>
      <c r="E2" s="33">
        <f t="shared" ref="E2:E33" si="3">VLOOKUP($A2,DbData,2)</f>
        <v>100</v>
      </c>
      <c r="F2" s="29">
        <f>IF($A2&lt;196,1,2)</f>
        <v>2</v>
      </c>
      <c r="G2" s="33" t="str">
        <f t="shared" ref="G2:G33" si="4">VLOOKUP($A2,PanelId,2)</f>
        <v>A</v>
      </c>
      <c r="H2" s="33">
        <f t="shared" ref="H2:H33" si="5">QUOTIENT(($A2-VLOOKUP($A2,PanelId,1)),VLOOKUP($A2,PanelId,4))</f>
        <v>0</v>
      </c>
      <c r="I2" s="33">
        <f t="shared" ref="I2:I33" si="6">MOD($A2-VLOOKUP($A2,PanelId,1),VLOOKUP($A2,PanelId,4))</f>
        <v>0</v>
      </c>
      <c r="J2" s="33">
        <f t="shared" ref="J2:J33" si="7">VLOOKUP($B2,L1ID,2)</f>
        <v>11</v>
      </c>
      <c r="K2" s="24" t="s">
        <v>679</v>
      </c>
    </row>
    <row r="3" spans="1:11" s="33" customFormat="1">
      <c r="A3" s="35">
        <v>197</v>
      </c>
      <c r="B3" s="33">
        <f t="shared" si="0"/>
        <v>7</v>
      </c>
      <c r="C3" s="33">
        <f t="shared" si="1"/>
        <v>3</v>
      </c>
      <c r="D3" s="33">
        <f t="shared" si="2"/>
        <v>1</v>
      </c>
      <c r="E3" s="33">
        <f t="shared" si="3"/>
        <v>101</v>
      </c>
      <c r="F3" s="29">
        <f t="shared" ref="F3:F66" si="8">IF($A3&lt;196,1,2)</f>
        <v>2</v>
      </c>
      <c r="G3" s="33" t="str">
        <f t="shared" si="4"/>
        <v>A</v>
      </c>
      <c r="H3" s="33">
        <f t="shared" si="5"/>
        <v>0</v>
      </c>
      <c r="I3" s="33">
        <f t="shared" si="6"/>
        <v>1</v>
      </c>
      <c r="J3" s="33">
        <f t="shared" si="7"/>
        <v>11</v>
      </c>
    </row>
    <row r="4" spans="1:11">
      <c r="A4" s="35">
        <v>198</v>
      </c>
      <c r="B4" s="33">
        <f t="shared" si="0"/>
        <v>4</v>
      </c>
      <c r="C4" s="33">
        <f t="shared" si="1"/>
        <v>3</v>
      </c>
      <c r="D4" s="33">
        <f t="shared" si="2"/>
        <v>2</v>
      </c>
      <c r="E4" s="33">
        <f t="shared" si="3"/>
        <v>150</v>
      </c>
      <c r="F4" s="29">
        <f t="shared" si="8"/>
        <v>2</v>
      </c>
      <c r="G4" s="33" t="str">
        <f t="shared" si="4"/>
        <v>A</v>
      </c>
      <c r="H4" s="33">
        <f t="shared" si="5"/>
        <v>0</v>
      </c>
      <c r="I4" s="33">
        <f t="shared" si="6"/>
        <v>2</v>
      </c>
      <c r="J4" s="33">
        <f t="shared" si="7"/>
        <v>6</v>
      </c>
      <c r="K4" s="33"/>
    </row>
    <row r="5" spans="1:11">
      <c r="A5" s="35">
        <v>199</v>
      </c>
      <c r="B5" s="33">
        <f t="shared" si="0"/>
        <v>4</v>
      </c>
      <c r="C5" s="33">
        <f t="shared" si="1"/>
        <v>3</v>
      </c>
      <c r="D5" s="33">
        <f t="shared" si="2"/>
        <v>3</v>
      </c>
      <c r="E5" s="33">
        <f t="shared" si="3"/>
        <v>151</v>
      </c>
      <c r="F5" s="29">
        <f t="shared" si="8"/>
        <v>2</v>
      </c>
      <c r="G5" s="33" t="str">
        <f t="shared" si="4"/>
        <v>A</v>
      </c>
      <c r="H5" s="33">
        <f t="shared" si="5"/>
        <v>0</v>
      </c>
      <c r="I5" s="33">
        <f t="shared" si="6"/>
        <v>3</v>
      </c>
      <c r="J5" s="33">
        <f t="shared" si="7"/>
        <v>6</v>
      </c>
    </row>
    <row r="6" spans="1:11">
      <c r="A6" s="35">
        <v>200</v>
      </c>
      <c r="B6" s="33">
        <f t="shared" si="0"/>
        <v>7</v>
      </c>
      <c r="C6" s="33">
        <f t="shared" si="1"/>
        <v>2</v>
      </c>
      <c r="D6" s="33">
        <f t="shared" si="2"/>
        <v>6</v>
      </c>
      <c r="E6" s="33">
        <f t="shared" si="3"/>
        <v>76</v>
      </c>
      <c r="F6" s="29">
        <f t="shared" si="8"/>
        <v>2</v>
      </c>
      <c r="G6" s="33" t="str">
        <f t="shared" si="4"/>
        <v>A</v>
      </c>
      <c r="H6" s="33">
        <f t="shared" si="5"/>
        <v>0</v>
      </c>
      <c r="I6" s="33">
        <f t="shared" si="6"/>
        <v>4</v>
      </c>
      <c r="J6" s="33">
        <f t="shared" si="7"/>
        <v>11</v>
      </c>
    </row>
    <row r="7" spans="1:11">
      <c r="A7" s="35">
        <v>201</v>
      </c>
      <c r="B7" s="33">
        <f t="shared" si="0"/>
        <v>7</v>
      </c>
      <c r="C7" s="33">
        <f t="shared" si="1"/>
        <v>2</v>
      </c>
      <c r="D7" s="33">
        <f t="shared" si="2"/>
        <v>7</v>
      </c>
      <c r="E7" s="33">
        <f t="shared" si="3"/>
        <v>77</v>
      </c>
      <c r="F7" s="29">
        <f t="shared" si="8"/>
        <v>2</v>
      </c>
      <c r="G7" s="33" t="str">
        <f t="shared" si="4"/>
        <v>A</v>
      </c>
      <c r="H7" s="33">
        <f t="shared" si="5"/>
        <v>0</v>
      </c>
      <c r="I7" s="33">
        <f t="shared" si="6"/>
        <v>5</v>
      </c>
      <c r="J7" s="33">
        <f t="shared" si="7"/>
        <v>11</v>
      </c>
    </row>
    <row r="8" spans="1:11">
      <c r="A8" s="35">
        <v>202</v>
      </c>
      <c r="B8" s="33">
        <f t="shared" si="0"/>
        <v>7</v>
      </c>
      <c r="C8" s="33">
        <f t="shared" si="1"/>
        <v>2</v>
      </c>
      <c r="D8" s="33">
        <f t="shared" si="2"/>
        <v>8</v>
      </c>
      <c r="E8" s="33">
        <f t="shared" si="3"/>
        <v>116</v>
      </c>
      <c r="F8" s="29">
        <f t="shared" si="8"/>
        <v>2</v>
      </c>
      <c r="G8" s="33" t="str">
        <f t="shared" si="4"/>
        <v>A</v>
      </c>
      <c r="H8" s="33">
        <f t="shared" si="5"/>
        <v>0</v>
      </c>
      <c r="I8" s="33">
        <f t="shared" si="6"/>
        <v>6</v>
      </c>
      <c r="J8" s="33">
        <f t="shared" si="7"/>
        <v>11</v>
      </c>
    </row>
    <row r="9" spans="1:11">
      <c r="A9" s="35">
        <v>203</v>
      </c>
      <c r="B9" s="33">
        <f t="shared" si="0"/>
        <v>12</v>
      </c>
      <c r="C9" s="33">
        <f t="shared" si="1"/>
        <v>1</v>
      </c>
      <c r="D9" s="33">
        <f t="shared" si="2"/>
        <v>6</v>
      </c>
      <c r="E9" s="33">
        <f t="shared" si="3"/>
        <v>117</v>
      </c>
      <c r="F9" s="29">
        <f t="shared" si="8"/>
        <v>2</v>
      </c>
      <c r="G9" s="33" t="str">
        <f t="shared" si="4"/>
        <v>A</v>
      </c>
      <c r="H9" s="33">
        <f t="shared" si="5"/>
        <v>0</v>
      </c>
      <c r="I9" s="33">
        <f t="shared" si="6"/>
        <v>7</v>
      </c>
      <c r="J9" s="33">
        <f t="shared" si="7"/>
        <v>5</v>
      </c>
    </row>
    <row r="10" spans="1:11">
      <c r="A10" s="35">
        <v>204</v>
      </c>
      <c r="B10" s="33">
        <f t="shared" si="0"/>
        <v>12</v>
      </c>
      <c r="C10" s="33">
        <f t="shared" si="1"/>
        <v>1</v>
      </c>
      <c r="D10" s="33">
        <f t="shared" si="2"/>
        <v>7</v>
      </c>
      <c r="E10" s="33">
        <f t="shared" si="3"/>
        <v>88</v>
      </c>
      <c r="F10" s="29">
        <f t="shared" si="8"/>
        <v>2</v>
      </c>
      <c r="G10" s="33" t="str">
        <f t="shared" si="4"/>
        <v>A</v>
      </c>
      <c r="H10" s="33">
        <f t="shared" si="5"/>
        <v>0</v>
      </c>
      <c r="I10" s="33">
        <f t="shared" si="6"/>
        <v>8</v>
      </c>
      <c r="J10" s="33">
        <f t="shared" si="7"/>
        <v>5</v>
      </c>
    </row>
    <row r="11" spans="1:11">
      <c r="A11" s="35">
        <v>205</v>
      </c>
      <c r="B11" s="33">
        <f t="shared" si="0"/>
        <v>12</v>
      </c>
      <c r="C11" s="33">
        <f t="shared" si="1"/>
        <v>1</v>
      </c>
      <c r="D11" s="33">
        <f t="shared" si="2"/>
        <v>8</v>
      </c>
      <c r="E11" s="33">
        <f t="shared" si="3"/>
        <v>89</v>
      </c>
      <c r="F11" s="29">
        <f t="shared" si="8"/>
        <v>2</v>
      </c>
      <c r="G11" s="33" t="str">
        <f t="shared" si="4"/>
        <v>A</v>
      </c>
      <c r="H11" s="33">
        <f t="shared" si="5"/>
        <v>0</v>
      </c>
      <c r="I11" s="33">
        <f t="shared" si="6"/>
        <v>9</v>
      </c>
      <c r="J11" s="33">
        <f t="shared" si="7"/>
        <v>5</v>
      </c>
    </row>
    <row r="12" spans="1:11">
      <c r="A12" s="35">
        <v>206</v>
      </c>
      <c r="B12" s="33">
        <f t="shared" si="0"/>
        <v>7</v>
      </c>
      <c r="C12" s="33">
        <f t="shared" si="1"/>
        <v>1</v>
      </c>
      <c r="D12" s="33">
        <f t="shared" si="2"/>
        <v>2</v>
      </c>
      <c r="E12" s="33">
        <f t="shared" si="3"/>
        <v>996</v>
      </c>
      <c r="F12" s="29">
        <f t="shared" si="8"/>
        <v>2</v>
      </c>
      <c r="G12" s="33" t="str">
        <f t="shared" si="4"/>
        <v>A</v>
      </c>
      <c r="H12" s="33">
        <f t="shared" si="5"/>
        <v>0</v>
      </c>
      <c r="I12" s="33">
        <f t="shared" si="6"/>
        <v>10</v>
      </c>
      <c r="J12" s="33">
        <f t="shared" si="7"/>
        <v>11</v>
      </c>
    </row>
    <row r="13" spans="1:11">
      <c r="A13" s="35">
        <v>207</v>
      </c>
      <c r="B13" s="33">
        <f t="shared" si="0"/>
        <v>7</v>
      </c>
      <c r="C13" s="33">
        <f t="shared" si="1"/>
        <v>1</v>
      </c>
      <c r="D13" s="33">
        <f t="shared" si="2"/>
        <v>1</v>
      </c>
      <c r="E13" s="33">
        <f t="shared" si="3"/>
        <v>997</v>
      </c>
      <c r="F13" s="29">
        <f t="shared" si="8"/>
        <v>2</v>
      </c>
      <c r="G13" s="33" t="str">
        <f t="shared" si="4"/>
        <v>A</v>
      </c>
      <c r="H13" s="33">
        <f t="shared" si="5"/>
        <v>0</v>
      </c>
      <c r="I13" s="33">
        <f t="shared" si="6"/>
        <v>11</v>
      </c>
      <c r="J13" s="33">
        <f t="shared" si="7"/>
        <v>11</v>
      </c>
    </row>
    <row r="14" spans="1:11">
      <c r="A14" s="35">
        <v>208</v>
      </c>
      <c r="B14" s="33">
        <f t="shared" si="0"/>
        <v>7</v>
      </c>
      <c r="C14" s="33">
        <f t="shared" si="1"/>
        <v>1</v>
      </c>
      <c r="D14" s="33">
        <f t="shared" si="2"/>
        <v>0</v>
      </c>
      <c r="E14" s="33">
        <f t="shared" si="3"/>
        <v>166</v>
      </c>
      <c r="F14" s="29">
        <f t="shared" si="8"/>
        <v>2</v>
      </c>
      <c r="G14" s="33" t="str">
        <f t="shared" si="4"/>
        <v>A</v>
      </c>
      <c r="H14" s="33">
        <f t="shared" si="5"/>
        <v>0</v>
      </c>
      <c r="I14" s="33">
        <f t="shared" si="6"/>
        <v>12</v>
      </c>
      <c r="J14" s="33">
        <f t="shared" si="7"/>
        <v>11</v>
      </c>
    </row>
    <row r="15" spans="1:11">
      <c r="A15" s="35">
        <v>209</v>
      </c>
      <c r="B15" s="33">
        <f t="shared" si="0"/>
        <v>12</v>
      </c>
      <c r="C15" s="33">
        <f t="shared" si="1"/>
        <v>0</v>
      </c>
      <c r="D15" s="33">
        <f t="shared" si="2"/>
        <v>0</v>
      </c>
      <c r="E15" s="33">
        <f t="shared" si="3"/>
        <v>167</v>
      </c>
      <c r="F15" s="29">
        <f t="shared" si="8"/>
        <v>2</v>
      </c>
      <c r="G15" s="33" t="str">
        <f t="shared" si="4"/>
        <v>A</v>
      </c>
      <c r="H15" s="33">
        <f t="shared" si="5"/>
        <v>0</v>
      </c>
      <c r="I15" s="33">
        <f t="shared" si="6"/>
        <v>13</v>
      </c>
      <c r="J15" s="33">
        <f t="shared" si="7"/>
        <v>5</v>
      </c>
      <c r="K15" s="33"/>
    </row>
    <row r="16" spans="1:11">
      <c r="A16" s="35">
        <v>210</v>
      </c>
      <c r="B16" s="33">
        <f t="shared" si="0"/>
        <v>12</v>
      </c>
      <c r="C16" s="33">
        <f t="shared" si="1"/>
        <v>0</v>
      </c>
      <c r="D16" s="33">
        <f t="shared" si="2"/>
        <v>1</v>
      </c>
      <c r="E16" s="33">
        <f t="shared" si="3"/>
        <v>60</v>
      </c>
      <c r="F16" s="29">
        <f t="shared" si="8"/>
        <v>2</v>
      </c>
      <c r="G16" s="33" t="str">
        <f t="shared" si="4"/>
        <v>A</v>
      </c>
      <c r="H16" s="33">
        <f t="shared" si="5"/>
        <v>0</v>
      </c>
      <c r="I16" s="33">
        <f t="shared" si="6"/>
        <v>14</v>
      </c>
      <c r="J16" s="33">
        <f t="shared" si="7"/>
        <v>5</v>
      </c>
    </row>
    <row r="17" spans="1:11" s="33" customFormat="1">
      <c r="A17" s="35">
        <v>211</v>
      </c>
      <c r="B17" s="33">
        <f t="shared" si="0"/>
        <v>12</v>
      </c>
      <c r="C17" s="33">
        <f t="shared" si="1"/>
        <v>0</v>
      </c>
      <c r="D17" s="33">
        <f t="shared" si="2"/>
        <v>2</v>
      </c>
      <c r="E17" s="33">
        <f t="shared" si="3"/>
        <v>61</v>
      </c>
      <c r="F17" s="29">
        <f t="shared" si="8"/>
        <v>2</v>
      </c>
      <c r="G17" s="33" t="str">
        <f t="shared" si="4"/>
        <v>A</v>
      </c>
      <c r="H17" s="33">
        <f t="shared" si="5"/>
        <v>0</v>
      </c>
      <c r="I17" s="33">
        <f t="shared" si="6"/>
        <v>15</v>
      </c>
      <c r="J17" s="33">
        <f t="shared" si="7"/>
        <v>5</v>
      </c>
      <c r="K17" s="24" t="s">
        <v>679</v>
      </c>
    </row>
    <row r="18" spans="1:11" s="33" customFormat="1">
      <c r="A18" s="35">
        <v>212</v>
      </c>
      <c r="B18" s="33">
        <f t="shared" si="0"/>
        <v>7</v>
      </c>
      <c r="C18" s="33">
        <f t="shared" si="1"/>
        <v>3</v>
      </c>
      <c r="D18" s="33">
        <f t="shared" si="2"/>
        <v>4</v>
      </c>
      <c r="E18" s="33">
        <f t="shared" si="3"/>
        <v>196</v>
      </c>
      <c r="F18" s="29">
        <f t="shared" si="8"/>
        <v>2</v>
      </c>
      <c r="G18" s="33" t="str">
        <f t="shared" si="4"/>
        <v>A</v>
      </c>
      <c r="H18" s="33">
        <f t="shared" si="5"/>
        <v>1</v>
      </c>
      <c r="I18" s="33">
        <f t="shared" si="6"/>
        <v>0</v>
      </c>
      <c r="J18" s="33">
        <f t="shared" si="7"/>
        <v>11</v>
      </c>
      <c r="K18" s="24" t="s">
        <v>679</v>
      </c>
    </row>
    <row r="19" spans="1:11">
      <c r="A19" s="35">
        <v>213</v>
      </c>
      <c r="B19" s="33">
        <f t="shared" si="0"/>
        <v>7</v>
      </c>
      <c r="C19" s="33">
        <f t="shared" si="1"/>
        <v>3</v>
      </c>
      <c r="D19" s="33">
        <f t="shared" si="2"/>
        <v>5</v>
      </c>
      <c r="E19" s="33">
        <f t="shared" si="3"/>
        <v>197</v>
      </c>
      <c r="F19" s="29">
        <f t="shared" si="8"/>
        <v>2</v>
      </c>
      <c r="G19" s="33" t="str">
        <f t="shared" si="4"/>
        <v>A</v>
      </c>
      <c r="H19" s="33">
        <f t="shared" si="5"/>
        <v>1</v>
      </c>
      <c r="I19" s="33">
        <f t="shared" si="6"/>
        <v>1</v>
      </c>
      <c r="J19" s="33">
        <f t="shared" si="7"/>
        <v>11</v>
      </c>
    </row>
    <row r="20" spans="1:11">
      <c r="A20" s="35">
        <v>214</v>
      </c>
      <c r="B20" s="33">
        <f t="shared" si="0"/>
        <v>4</v>
      </c>
      <c r="C20" s="33">
        <f t="shared" si="1"/>
        <v>3</v>
      </c>
      <c r="D20" s="33">
        <f t="shared" si="2"/>
        <v>6</v>
      </c>
      <c r="E20" s="33">
        <f t="shared" si="3"/>
        <v>120</v>
      </c>
      <c r="F20" s="29">
        <f t="shared" si="8"/>
        <v>2</v>
      </c>
      <c r="G20" s="33" t="str">
        <f t="shared" si="4"/>
        <v>A</v>
      </c>
      <c r="H20" s="33">
        <f t="shared" si="5"/>
        <v>1</v>
      </c>
      <c r="I20" s="33">
        <f t="shared" si="6"/>
        <v>2</v>
      </c>
      <c r="J20" s="33">
        <f t="shared" si="7"/>
        <v>6</v>
      </c>
    </row>
    <row r="21" spans="1:11" s="33" customFormat="1">
      <c r="A21" s="35">
        <v>215</v>
      </c>
      <c r="B21" s="33">
        <f t="shared" si="0"/>
        <v>4</v>
      </c>
      <c r="C21" s="33">
        <f t="shared" si="1"/>
        <v>3</v>
      </c>
      <c r="D21" s="33">
        <f t="shared" si="2"/>
        <v>7</v>
      </c>
      <c r="E21" s="33">
        <f t="shared" si="3"/>
        <v>121</v>
      </c>
      <c r="F21" s="29">
        <f t="shared" si="8"/>
        <v>2</v>
      </c>
      <c r="G21" s="33" t="str">
        <f t="shared" si="4"/>
        <v>A</v>
      </c>
      <c r="H21" s="33">
        <f t="shared" si="5"/>
        <v>1</v>
      </c>
      <c r="I21" s="33">
        <f t="shared" si="6"/>
        <v>3</v>
      </c>
      <c r="J21" s="33">
        <f t="shared" si="7"/>
        <v>6</v>
      </c>
    </row>
    <row r="22" spans="1:11">
      <c r="A22" s="35">
        <v>216</v>
      </c>
      <c r="B22" s="33">
        <f t="shared" si="0"/>
        <v>2</v>
      </c>
      <c r="C22" s="33">
        <f t="shared" si="1"/>
        <v>0</v>
      </c>
      <c r="D22" s="33">
        <f t="shared" si="2"/>
        <v>3</v>
      </c>
      <c r="E22" s="33">
        <f t="shared" si="3"/>
        <v>258</v>
      </c>
      <c r="F22" s="29">
        <f t="shared" si="8"/>
        <v>2</v>
      </c>
      <c r="G22" s="33" t="str">
        <f t="shared" si="4"/>
        <v>A</v>
      </c>
      <c r="H22" s="33">
        <f t="shared" si="5"/>
        <v>1</v>
      </c>
      <c r="I22" s="33">
        <f t="shared" si="6"/>
        <v>4</v>
      </c>
      <c r="J22" s="33">
        <f t="shared" si="7"/>
        <v>12</v>
      </c>
    </row>
    <row r="23" spans="1:11">
      <c r="A23" s="35">
        <v>217</v>
      </c>
      <c r="B23" s="33">
        <f t="shared" si="0"/>
        <v>2</v>
      </c>
      <c r="C23" s="33">
        <f t="shared" si="1"/>
        <v>0</v>
      </c>
      <c r="D23" s="33">
        <f t="shared" si="2"/>
        <v>4</v>
      </c>
      <c r="E23" s="33">
        <f t="shared" si="3"/>
        <v>259</v>
      </c>
      <c r="F23" s="29">
        <f t="shared" si="8"/>
        <v>2</v>
      </c>
      <c r="G23" s="33" t="str">
        <f t="shared" si="4"/>
        <v>A</v>
      </c>
      <c r="H23" s="33">
        <f t="shared" si="5"/>
        <v>1</v>
      </c>
      <c r="I23" s="33">
        <f t="shared" si="6"/>
        <v>5</v>
      </c>
      <c r="J23" s="33">
        <f t="shared" si="7"/>
        <v>12</v>
      </c>
    </row>
    <row r="24" spans="1:11">
      <c r="A24" s="35">
        <v>218</v>
      </c>
      <c r="B24" s="33">
        <f t="shared" si="0"/>
        <v>2</v>
      </c>
      <c r="C24" s="33">
        <f t="shared" si="1"/>
        <v>0</v>
      </c>
      <c r="D24" s="33">
        <f t="shared" si="2"/>
        <v>5</v>
      </c>
      <c r="E24" s="33">
        <f t="shared" si="3"/>
        <v>234</v>
      </c>
      <c r="F24" s="29">
        <f t="shared" si="8"/>
        <v>2</v>
      </c>
      <c r="G24" s="33" t="str">
        <f t="shared" si="4"/>
        <v>A</v>
      </c>
      <c r="H24" s="33">
        <f t="shared" si="5"/>
        <v>1</v>
      </c>
      <c r="I24" s="33">
        <f t="shared" si="6"/>
        <v>6</v>
      </c>
      <c r="J24" s="33">
        <f t="shared" si="7"/>
        <v>12</v>
      </c>
    </row>
    <row r="25" spans="1:11">
      <c r="A25" s="35">
        <v>219</v>
      </c>
      <c r="B25" s="33">
        <f t="shared" si="0"/>
        <v>12</v>
      </c>
      <c r="C25" s="33">
        <f t="shared" si="1"/>
        <v>2</v>
      </c>
      <c r="D25" s="33">
        <f t="shared" si="2"/>
        <v>0</v>
      </c>
      <c r="E25" s="33">
        <f t="shared" si="3"/>
        <v>235</v>
      </c>
      <c r="F25" s="29">
        <f t="shared" si="8"/>
        <v>2</v>
      </c>
      <c r="G25" s="33" t="str">
        <f t="shared" si="4"/>
        <v>A</v>
      </c>
      <c r="H25" s="33">
        <f t="shared" si="5"/>
        <v>1</v>
      </c>
      <c r="I25" s="33">
        <f t="shared" si="6"/>
        <v>7</v>
      </c>
      <c r="J25" s="33">
        <f t="shared" si="7"/>
        <v>5</v>
      </c>
    </row>
    <row r="26" spans="1:11">
      <c r="A26" s="35">
        <v>220</v>
      </c>
      <c r="B26" s="33">
        <f t="shared" si="0"/>
        <v>12</v>
      </c>
      <c r="C26" s="33">
        <f t="shared" si="1"/>
        <v>2</v>
      </c>
      <c r="D26" s="33">
        <f t="shared" si="2"/>
        <v>1</v>
      </c>
      <c r="E26" s="33">
        <f t="shared" si="3"/>
        <v>246</v>
      </c>
      <c r="F26" s="29">
        <f t="shared" si="8"/>
        <v>2</v>
      </c>
      <c r="G26" s="33" t="str">
        <f t="shared" si="4"/>
        <v>A</v>
      </c>
      <c r="H26" s="33">
        <f t="shared" si="5"/>
        <v>1</v>
      </c>
      <c r="I26" s="33">
        <f t="shared" si="6"/>
        <v>8</v>
      </c>
      <c r="J26" s="33">
        <f t="shared" si="7"/>
        <v>5</v>
      </c>
    </row>
    <row r="27" spans="1:11">
      <c r="A27" s="35">
        <v>221</v>
      </c>
      <c r="B27" s="33">
        <f t="shared" si="0"/>
        <v>12</v>
      </c>
      <c r="C27" s="33">
        <f t="shared" si="1"/>
        <v>2</v>
      </c>
      <c r="D27" s="33">
        <f t="shared" si="2"/>
        <v>2</v>
      </c>
      <c r="E27" s="33">
        <f t="shared" si="3"/>
        <v>247</v>
      </c>
      <c r="F27" s="29">
        <f t="shared" si="8"/>
        <v>2</v>
      </c>
      <c r="G27" s="33" t="str">
        <f t="shared" si="4"/>
        <v>A</v>
      </c>
      <c r="H27" s="33">
        <f t="shared" si="5"/>
        <v>1</v>
      </c>
      <c r="I27" s="33">
        <f t="shared" si="6"/>
        <v>9</v>
      </c>
      <c r="J27" s="33">
        <f t="shared" si="7"/>
        <v>5</v>
      </c>
    </row>
    <row r="28" spans="1:11">
      <c r="A28" s="35">
        <v>222</v>
      </c>
      <c r="B28" s="33">
        <f t="shared" si="0"/>
        <v>2</v>
      </c>
      <c r="C28" s="33">
        <f t="shared" si="1"/>
        <v>0</v>
      </c>
      <c r="D28" s="33">
        <f t="shared" si="2"/>
        <v>8</v>
      </c>
      <c r="E28" s="33">
        <f t="shared" si="3"/>
        <v>212</v>
      </c>
      <c r="F28" s="29">
        <f t="shared" si="8"/>
        <v>2</v>
      </c>
      <c r="G28" s="33" t="str">
        <f t="shared" si="4"/>
        <v>A</v>
      </c>
      <c r="H28" s="33">
        <f t="shared" si="5"/>
        <v>1</v>
      </c>
      <c r="I28" s="33">
        <f t="shared" si="6"/>
        <v>10</v>
      </c>
      <c r="J28" s="33">
        <f t="shared" si="7"/>
        <v>12</v>
      </c>
    </row>
    <row r="29" spans="1:11">
      <c r="A29" s="35">
        <v>223</v>
      </c>
      <c r="B29" s="33">
        <f t="shared" si="0"/>
        <v>2</v>
      </c>
      <c r="C29" s="33">
        <f t="shared" si="1"/>
        <v>0</v>
      </c>
      <c r="D29" s="33">
        <f t="shared" si="2"/>
        <v>7</v>
      </c>
      <c r="E29" s="33">
        <f t="shared" si="3"/>
        <v>213</v>
      </c>
      <c r="F29" s="29">
        <f t="shared" si="8"/>
        <v>2</v>
      </c>
      <c r="G29" s="33" t="str">
        <f t="shared" si="4"/>
        <v>A</v>
      </c>
      <c r="H29" s="33">
        <f t="shared" si="5"/>
        <v>1</v>
      </c>
      <c r="I29" s="33">
        <f t="shared" si="6"/>
        <v>11</v>
      </c>
      <c r="J29" s="33">
        <f t="shared" si="7"/>
        <v>12</v>
      </c>
    </row>
    <row r="30" spans="1:11">
      <c r="A30" s="35">
        <v>224</v>
      </c>
      <c r="B30" s="33">
        <f t="shared" si="0"/>
        <v>2</v>
      </c>
      <c r="C30" s="33">
        <f t="shared" si="1"/>
        <v>0</v>
      </c>
      <c r="D30" s="33">
        <f t="shared" si="2"/>
        <v>6</v>
      </c>
      <c r="E30" s="33">
        <f t="shared" si="3"/>
        <v>220</v>
      </c>
      <c r="F30" s="29">
        <f t="shared" si="8"/>
        <v>2</v>
      </c>
      <c r="G30" s="33" t="str">
        <f t="shared" si="4"/>
        <v>A</v>
      </c>
      <c r="H30" s="33">
        <f t="shared" si="5"/>
        <v>1</v>
      </c>
      <c r="I30" s="33">
        <f t="shared" si="6"/>
        <v>12</v>
      </c>
      <c r="J30" s="33">
        <f t="shared" si="7"/>
        <v>12</v>
      </c>
    </row>
    <row r="31" spans="1:11">
      <c r="A31" s="35">
        <v>225</v>
      </c>
      <c r="B31" s="33">
        <f t="shared" si="0"/>
        <v>12</v>
      </c>
      <c r="C31" s="33">
        <f t="shared" si="1"/>
        <v>1</v>
      </c>
      <c r="D31" s="33">
        <f t="shared" si="2"/>
        <v>3</v>
      </c>
      <c r="E31" s="33">
        <f t="shared" si="3"/>
        <v>221</v>
      </c>
      <c r="F31" s="29">
        <f t="shared" si="8"/>
        <v>2</v>
      </c>
      <c r="G31" s="33" t="str">
        <f t="shared" si="4"/>
        <v>A</v>
      </c>
      <c r="H31" s="33">
        <f t="shared" si="5"/>
        <v>1</v>
      </c>
      <c r="I31" s="33">
        <f t="shared" si="6"/>
        <v>13</v>
      </c>
      <c r="J31" s="33">
        <f t="shared" si="7"/>
        <v>5</v>
      </c>
    </row>
    <row r="32" spans="1:11">
      <c r="A32" s="35">
        <v>226</v>
      </c>
      <c r="B32" s="33">
        <f t="shared" si="0"/>
        <v>12</v>
      </c>
      <c r="C32" s="33">
        <f t="shared" si="1"/>
        <v>1</v>
      </c>
      <c r="D32" s="33">
        <f t="shared" si="2"/>
        <v>4</v>
      </c>
      <c r="E32" s="33">
        <f t="shared" si="3"/>
        <v>172</v>
      </c>
      <c r="F32" s="29">
        <f t="shared" si="8"/>
        <v>2</v>
      </c>
      <c r="G32" s="33" t="str">
        <f t="shared" si="4"/>
        <v>A</v>
      </c>
      <c r="H32" s="33">
        <f t="shared" si="5"/>
        <v>1</v>
      </c>
      <c r="I32" s="33">
        <f t="shared" si="6"/>
        <v>14</v>
      </c>
      <c r="J32" s="33">
        <f t="shared" si="7"/>
        <v>5</v>
      </c>
    </row>
    <row r="33" spans="1:11">
      <c r="A33" s="35">
        <v>227</v>
      </c>
      <c r="B33" s="33">
        <f t="shared" si="0"/>
        <v>12</v>
      </c>
      <c r="C33" s="33">
        <f t="shared" si="1"/>
        <v>1</v>
      </c>
      <c r="D33" s="33">
        <f t="shared" si="2"/>
        <v>5</v>
      </c>
      <c r="E33" s="33">
        <f t="shared" si="3"/>
        <v>173</v>
      </c>
      <c r="F33" s="29">
        <f t="shared" si="8"/>
        <v>2</v>
      </c>
      <c r="G33" s="33" t="str">
        <f t="shared" si="4"/>
        <v>A</v>
      </c>
      <c r="H33" s="33">
        <f t="shared" si="5"/>
        <v>1</v>
      </c>
      <c r="I33" s="33">
        <f t="shared" si="6"/>
        <v>15</v>
      </c>
      <c r="J33" s="33">
        <f t="shared" si="7"/>
        <v>5</v>
      </c>
    </row>
    <row r="34" spans="1:11" s="33" customFormat="1">
      <c r="A34" s="35">
        <v>228</v>
      </c>
      <c r="B34" s="33">
        <f t="shared" ref="B34:B65" si="9">VLOOKUP($A34,DbData,3)</f>
        <v>7</v>
      </c>
      <c r="C34" s="33">
        <f t="shared" ref="C34:C65" si="10">QUOTIENT(VLOOKUP($A34,DbData,4),12)</f>
        <v>3</v>
      </c>
      <c r="D34" s="33">
        <f t="shared" ref="D34:D65" si="11">MOD(VLOOKUP($A34,DbData,4),12)</f>
        <v>8</v>
      </c>
      <c r="E34" s="33">
        <f t="shared" ref="E34:E65" si="12">VLOOKUP($A34,DbData,2)</f>
        <v>354</v>
      </c>
      <c r="F34" s="29">
        <f t="shared" si="8"/>
        <v>2</v>
      </c>
      <c r="G34" s="33" t="str">
        <f t="shared" ref="G34:G65" si="13">VLOOKUP($A34,PanelId,2)</f>
        <v>A</v>
      </c>
      <c r="H34" s="33">
        <f t="shared" ref="H34:H65" si="14">QUOTIENT(($A34-VLOOKUP($A34,PanelId,1)),VLOOKUP($A34,PanelId,4))</f>
        <v>2</v>
      </c>
      <c r="I34" s="33">
        <f t="shared" ref="I34:I65" si="15">MOD($A34-VLOOKUP($A34,PanelId,1),VLOOKUP($A34,PanelId,4))</f>
        <v>0</v>
      </c>
      <c r="J34" s="33">
        <f t="shared" ref="J34:J65" si="16">VLOOKUP($B34,L1ID,2)</f>
        <v>11</v>
      </c>
      <c r="K34" s="24" t="s">
        <v>679</v>
      </c>
    </row>
    <row r="35" spans="1:11">
      <c r="A35" s="35">
        <v>229</v>
      </c>
      <c r="B35" s="33">
        <f t="shared" si="9"/>
        <v>7</v>
      </c>
      <c r="C35" s="33">
        <f t="shared" si="10"/>
        <v>2</v>
      </c>
      <c r="D35" s="33">
        <f t="shared" si="11"/>
        <v>5</v>
      </c>
      <c r="E35" s="33">
        <f t="shared" si="12"/>
        <v>355</v>
      </c>
      <c r="F35" s="29">
        <f t="shared" si="8"/>
        <v>2</v>
      </c>
      <c r="G35" s="33" t="str">
        <f t="shared" si="13"/>
        <v>A</v>
      </c>
      <c r="H35" s="33">
        <f t="shared" si="14"/>
        <v>2</v>
      </c>
      <c r="I35" s="33">
        <f t="shared" si="15"/>
        <v>1</v>
      </c>
      <c r="J35" s="33">
        <f t="shared" si="16"/>
        <v>11</v>
      </c>
    </row>
    <row r="36" spans="1:11">
      <c r="A36" s="35">
        <v>230</v>
      </c>
      <c r="B36" s="33">
        <f t="shared" si="9"/>
        <v>4</v>
      </c>
      <c r="C36" s="33">
        <f t="shared" si="10"/>
        <v>2</v>
      </c>
      <c r="D36" s="33">
        <f t="shared" si="11"/>
        <v>4</v>
      </c>
      <c r="E36" s="33">
        <f t="shared" si="12"/>
        <v>240</v>
      </c>
      <c r="F36" s="29">
        <f t="shared" si="8"/>
        <v>2</v>
      </c>
      <c r="G36" s="33" t="str">
        <f t="shared" si="13"/>
        <v>A</v>
      </c>
      <c r="H36" s="33">
        <f t="shared" si="14"/>
        <v>2</v>
      </c>
      <c r="I36" s="33">
        <f t="shared" si="15"/>
        <v>2</v>
      </c>
      <c r="J36" s="33">
        <f t="shared" si="16"/>
        <v>6</v>
      </c>
    </row>
    <row r="37" spans="1:11">
      <c r="A37" s="35">
        <v>231</v>
      </c>
      <c r="B37" s="33">
        <f t="shared" si="9"/>
        <v>4</v>
      </c>
      <c r="C37" s="33">
        <f t="shared" si="10"/>
        <v>2</v>
      </c>
      <c r="D37" s="33">
        <f t="shared" si="11"/>
        <v>3</v>
      </c>
      <c r="E37" s="33">
        <f t="shared" si="12"/>
        <v>241</v>
      </c>
      <c r="F37" s="29">
        <f t="shared" si="8"/>
        <v>2</v>
      </c>
      <c r="G37" s="33" t="str">
        <f t="shared" si="13"/>
        <v>A</v>
      </c>
      <c r="H37" s="33">
        <f t="shared" si="14"/>
        <v>2</v>
      </c>
      <c r="I37" s="33">
        <f t="shared" si="15"/>
        <v>3</v>
      </c>
      <c r="J37" s="33">
        <f t="shared" si="16"/>
        <v>6</v>
      </c>
    </row>
    <row r="38" spans="1:11">
      <c r="A38" s="35">
        <v>232</v>
      </c>
      <c r="B38" s="33">
        <f t="shared" si="9"/>
        <v>24</v>
      </c>
      <c r="C38" s="33">
        <f t="shared" si="10"/>
        <v>1</v>
      </c>
      <c r="D38" s="33">
        <f t="shared" si="11"/>
        <v>5</v>
      </c>
      <c r="E38" s="33">
        <f t="shared" si="12"/>
        <v>182</v>
      </c>
      <c r="F38" s="29">
        <f t="shared" si="8"/>
        <v>2</v>
      </c>
      <c r="G38" s="33" t="str">
        <f t="shared" si="13"/>
        <v>A</v>
      </c>
      <c r="H38" s="33">
        <f t="shared" si="14"/>
        <v>2</v>
      </c>
      <c r="I38" s="33">
        <f t="shared" si="15"/>
        <v>4</v>
      </c>
      <c r="J38" s="33">
        <f t="shared" si="16"/>
        <v>10</v>
      </c>
    </row>
    <row r="39" spans="1:11">
      <c r="A39" s="35">
        <v>233</v>
      </c>
      <c r="B39" s="33">
        <f t="shared" si="9"/>
        <v>7</v>
      </c>
      <c r="C39" s="33">
        <f t="shared" si="10"/>
        <v>2</v>
      </c>
      <c r="D39" s="33">
        <f t="shared" si="11"/>
        <v>0</v>
      </c>
      <c r="E39" s="33">
        <f t="shared" si="12"/>
        <v>183</v>
      </c>
      <c r="F39" s="29">
        <f t="shared" si="8"/>
        <v>2</v>
      </c>
      <c r="G39" s="33" t="str">
        <f t="shared" si="13"/>
        <v>A</v>
      </c>
      <c r="H39" s="33">
        <f t="shared" si="14"/>
        <v>2</v>
      </c>
      <c r="I39" s="33">
        <f t="shared" si="15"/>
        <v>5</v>
      </c>
      <c r="J39" s="33">
        <f t="shared" si="16"/>
        <v>11</v>
      </c>
    </row>
    <row r="40" spans="1:11">
      <c r="A40" s="35">
        <v>234</v>
      </c>
      <c r="B40" s="33">
        <f t="shared" si="9"/>
        <v>7</v>
      </c>
      <c r="C40" s="33">
        <f t="shared" si="10"/>
        <v>2</v>
      </c>
      <c r="D40" s="33">
        <f t="shared" si="11"/>
        <v>2</v>
      </c>
      <c r="E40" s="33">
        <f t="shared" si="12"/>
        <v>290</v>
      </c>
      <c r="F40" s="29">
        <f t="shared" si="8"/>
        <v>2</v>
      </c>
      <c r="G40" s="33" t="str">
        <f t="shared" si="13"/>
        <v>A</v>
      </c>
      <c r="H40" s="33">
        <f t="shared" si="14"/>
        <v>2</v>
      </c>
      <c r="I40" s="33">
        <f t="shared" si="15"/>
        <v>6</v>
      </c>
      <c r="J40" s="33">
        <f t="shared" si="16"/>
        <v>11</v>
      </c>
    </row>
    <row r="41" spans="1:11">
      <c r="A41" s="35">
        <v>235</v>
      </c>
      <c r="B41" s="33">
        <f t="shared" si="9"/>
        <v>12</v>
      </c>
      <c r="C41" s="33">
        <f t="shared" si="10"/>
        <v>3</v>
      </c>
      <c r="D41" s="33">
        <f t="shared" si="11"/>
        <v>3</v>
      </c>
      <c r="E41" s="33">
        <f t="shared" si="12"/>
        <v>291</v>
      </c>
      <c r="F41" s="29">
        <f t="shared" si="8"/>
        <v>2</v>
      </c>
      <c r="G41" s="33" t="str">
        <f t="shared" si="13"/>
        <v>A</v>
      </c>
      <c r="H41" s="33">
        <f t="shared" si="14"/>
        <v>2</v>
      </c>
      <c r="I41" s="33">
        <f t="shared" si="15"/>
        <v>7</v>
      </c>
      <c r="J41" s="33">
        <f t="shared" si="16"/>
        <v>5</v>
      </c>
      <c r="K41" s="33"/>
    </row>
    <row r="42" spans="1:11">
      <c r="A42" s="35">
        <v>236</v>
      </c>
      <c r="B42" s="33">
        <f t="shared" si="9"/>
        <v>12</v>
      </c>
      <c r="C42" s="33">
        <f t="shared" si="10"/>
        <v>3</v>
      </c>
      <c r="D42" s="33">
        <f t="shared" si="11"/>
        <v>4</v>
      </c>
      <c r="E42" s="33">
        <f t="shared" si="12"/>
        <v>332</v>
      </c>
      <c r="F42" s="29">
        <f t="shared" si="8"/>
        <v>2</v>
      </c>
      <c r="G42" s="33" t="str">
        <f t="shared" si="13"/>
        <v>A</v>
      </c>
      <c r="H42" s="33">
        <f t="shared" si="14"/>
        <v>2</v>
      </c>
      <c r="I42" s="33">
        <f t="shared" si="15"/>
        <v>8</v>
      </c>
      <c r="J42" s="33">
        <f t="shared" si="16"/>
        <v>5</v>
      </c>
      <c r="K42" s="33"/>
    </row>
    <row r="43" spans="1:11">
      <c r="A43" s="35">
        <v>237</v>
      </c>
      <c r="B43" s="33">
        <f t="shared" si="9"/>
        <v>12</v>
      </c>
      <c r="C43" s="33">
        <f t="shared" si="10"/>
        <v>3</v>
      </c>
      <c r="D43" s="33">
        <f t="shared" si="11"/>
        <v>5</v>
      </c>
      <c r="E43" s="33">
        <f t="shared" si="12"/>
        <v>333</v>
      </c>
      <c r="F43" s="29">
        <f t="shared" si="8"/>
        <v>2</v>
      </c>
      <c r="G43" s="33" t="str">
        <f t="shared" si="13"/>
        <v>A</v>
      </c>
      <c r="H43" s="33">
        <f t="shared" si="14"/>
        <v>2</v>
      </c>
      <c r="I43" s="33">
        <f t="shared" si="15"/>
        <v>9</v>
      </c>
      <c r="J43" s="33">
        <f t="shared" si="16"/>
        <v>5</v>
      </c>
    </row>
    <row r="44" spans="1:11">
      <c r="A44" s="35">
        <v>238</v>
      </c>
      <c r="B44" s="33">
        <f t="shared" si="9"/>
        <v>24</v>
      </c>
      <c r="C44" s="33">
        <f t="shared" si="10"/>
        <v>1</v>
      </c>
      <c r="D44" s="33">
        <f t="shared" si="11"/>
        <v>2</v>
      </c>
      <c r="E44" s="33">
        <f t="shared" si="12"/>
        <v>352</v>
      </c>
      <c r="F44" s="29">
        <f t="shared" si="8"/>
        <v>2</v>
      </c>
      <c r="G44" s="33" t="str">
        <f t="shared" si="13"/>
        <v>A</v>
      </c>
      <c r="H44" s="33">
        <f t="shared" si="14"/>
        <v>2</v>
      </c>
      <c r="I44" s="33">
        <f t="shared" si="15"/>
        <v>10</v>
      </c>
      <c r="J44" s="33">
        <f t="shared" si="16"/>
        <v>10</v>
      </c>
    </row>
    <row r="45" spans="1:11">
      <c r="A45" s="35">
        <v>239</v>
      </c>
      <c r="B45" s="33">
        <f t="shared" si="9"/>
        <v>24</v>
      </c>
      <c r="C45" s="33">
        <f t="shared" si="10"/>
        <v>1</v>
      </c>
      <c r="D45" s="33">
        <f t="shared" si="11"/>
        <v>1</v>
      </c>
      <c r="E45" s="33">
        <f t="shared" si="12"/>
        <v>353</v>
      </c>
      <c r="F45" s="29">
        <f t="shared" si="8"/>
        <v>2</v>
      </c>
      <c r="G45" s="33" t="str">
        <f t="shared" si="13"/>
        <v>A</v>
      </c>
      <c r="H45" s="33">
        <f t="shared" si="14"/>
        <v>2</v>
      </c>
      <c r="I45" s="33">
        <f t="shared" si="15"/>
        <v>11</v>
      </c>
      <c r="J45" s="33">
        <f t="shared" si="16"/>
        <v>10</v>
      </c>
    </row>
    <row r="46" spans="1:11">
      <c r="A46" s="35">
        <v>240</v>
      </c>
      <c r="B46" s="33">
        <f t="shared" si="9"/>
        <v>24</v>
      </c>
      <c r="C46" s="33">
        <f t="shared" si="10"/>
        <v>1</v>
      </c>
      <c r="D46" s="33">
        <f t="shared" si="11"/>
        <v>4</v>
      </c>
      <c r="E46" s="33">
        <f t="shared" si="12"/>
        <v>316</v>
      </c>
      <c r="F46" s="29">
        <f t="shared" si="8"/>
        <v>2</v>
      </c>
      <c r="G46" s="33" t="str">
        <f t="shared" si="13"/>
        <v>A</v>
      </c>
      <c r="H46" s="33">
        <f t="shared" si="14"/>
        <v>2</v>
      </c>
      <c r="I46" s="33">
        <f t="shared" si="15"/>
        <v>12</v>
      </c>
      <c r="J46" s="33">
        <f t="shared" si="16"/>
        <v>10</v>
      </c>
    </row>
    <row r="47" spans="1:11">
      <c r="A47" s="35">
        <v>241</v>
      </c>
      <c r="B47" s="33">
        <f t="shared" si="9"/>
        <v>12</v>
      </c>
      <c r="C47" s="33">
        <f t="shared" si="10"/>
        <v>2</v>
      </c>
      <c r="D47" s="33">
        <f t="shared" si="11"/>
        <v>5</v>
      </c>
      <c r="E47" s="33">
        <f t="shared" si="12"/>
        <v>317</v>
      </c>
      <c r="F47" s="29">
        <f t="shared" si="8"/>
        <v>2</v>
      </c>
      <c r="G47" s="33" t="str">
        <f t="shared" si="13"/>
        <v>A</v>
      </c>
      <c r="H47" s="33">
        <f t="shared" si="14"/>
        <v>2</v>
      </c>
      <c r="I47" s="33">
        <f t="shared" si="15"/>
        <v>13</v>
      </c>
      <c r="J47" s="33">
        <f t="shared" si="16"/>
        <v>5</v>
      </c>
    </row>
    <row r="48" spans="1:11">
      <c r="A48" s="35">
        <v>242</v>
      </c>
      <c r="B48" s="33">
        <f t="shared" si="9"/>
        <v>12</v>
      </c>
      <c r="C48" s="33">
        <f t="shared" si="10"/>
        <v>2</v>
      </c>
      <c r="D48" s="33">
        <f t="shared" si="11"/>
        <v>4</v>
      </c>
      <c r="E48" s="33">
        <f t="shared" si="12"/>
        <v>298</v>
      </c>
      <c r="F48" s="29">
        <f t="shared" si="8"/>
        <v>2</v>
      </c>
      <c r="G48" s="33" t="str">
        <f t="shared" si="13"/>
        <v>A</v>
      </c>
      <c r="H48" s="33">
        <f t="shared" si="14"/>
        <v>2</v>
      </c>
      <c r="I48" s="33">
        <f t="shared" si="15"/>
        <v>14</v>
      </c>
      <c r="J48" s="33">
        <f t="shared" si="16"/>
        <v>5</v>
      </c>
    </row>
    <row r="49" spans="1:11" s="33" customFormat="1">
      <c r="A49" s="35">
        <v>243</v>
      </c>
      <c r="B49" s="33">
        <f t="shared" si="9"/>
        <v>12</v>
      </c>
      <c r="C49" s="33">
        <f t="shared" si="10"/>
        <v>2</v>
      </c>
      <c r="D49" s="33">
        <f t="shared" si="11"/>
        <v>3</v>
      </c>
      <c r="E49" s="33">
        <f t="shared" si="12"/>
        <v>299</v>
      </c>
      <c r="F49" s="29">
        <f t="shared" si="8"/>
        <v>2</v>
      </c>
      <c r="G49" s="33" t="str">
        <f t="shared" si="13"/>
        <v>A</v>
      </c>
      <c r="H49" s="33">
        <f t="shared" si="14"/>
        <v>2</v>
      </c>
      <c r="I49" s="33">
        <f t="shared" si="15"/>
        <v>15</v>
      </c>
      <c r="J49" s="33">
        <f t="shared" si="16"/>
        <v>5</v>
      </c>
      <c r="K49" s="24" t="s">
        <v>679</v>
      </c>
    </row>
    <row r="50" spans="1:11" s="33" customFormat="1">
      <c r="A50" s="35">
        <v>244</v>
      </c>
      <c r="B50" s="33">
        <f t="shared" si="9"/>
        <v>24</v>
      </c>
      <c r="C50" s="33">
        <f t="shared" si="10"/>
        <v>0</v>
      </c>
      <c r="D50" s="33">
        <f t="shared" si="11"/>
        <v>2</v>
      </c>
      <c r="E50" s="33">
        <f t="shared" si="12"/>
        <v>272</v>
      </c>
      <c r="F50" s="29">
        <f t="shared" si="8"/>
        <v>2</v>
      </c>
      <c r="G50" s="33" t="str">
        <f t="shared" si="13"/>
        <v>A</v>
      </c>
      <c r="H50" s="33">
        <f t="shared" si="14"/>
        <v>3</v>
      </c>
      <c r="I50" s="33">
        <f t="shared" si="15"/>
        <v>0</v>
      </c>
      <c r="J50" s="33">
        <f t="shared" si="16"/>
        <v>10</v>
      </c>
      <c r="K50" s="24" t="s">
        <v>679</v>
      </c>
    </row>
    <row r="51" spans="1:11">
      <c r="A51" s="35">
        <v>245</v>
      </c>
      <c r="B51" s="33">
        <f t="shared" si="9"/>
        <v>24</v>
      </c>
      <c r="C51" s="33">
        <f t="shared" si="10"/>
        <v>1</v>
      </c>
      <c r="D51" s="33">
        <f t="shared" si="11"/>
        <v>6</v>
      </c>
      <c r="E51" s="33">
        <f t="shared" si="12"/>
        <v>273</v>
      </c>
      <c r="F51" s="29">
        <f t="shared" si="8"/>
        <v>2</v>
      </c>
      <c r="G51" s="33" t="str">
        <f t="shared" si="13"/>
        <v>A</v>
      </c>
      <c r="H51" s="33">
        <f t="shared" si="14"/>
        <v>3</v>
      </c>
      <c r="I51" s="33">
        <f t="shared" si="15"/>
        <v>1</v>
      </c>
      <c r="J51" s="33">
        <f t="shared" si="16"/>
        <v>10</v>
      </c>
    </row>
    <row r="52" spans="1:11">
      <c r="A52" s="35">
        <v>246</v>
      </c>
      <c r="B52" s="33">
        <f t="shared" si="9"/>
        <v>5</v>
      </c>
      <c r="C52" s="33">
        <f t="shared" si="10"/>
        <v>0</v>
      </c>
      <c r="D52" s="33">
        <f t="shared" si="11"/>
        <v>5</v>
      </c>
      <c r="E52" s="33">
        <f t="shared" si="12"/>
        <v>348</v>
      </c>
      <c r="F52" s="29">
        <f t="shared" si="8"/>
        <v>2</v>
      </c>
      <c r="G52" s="33" t="str">
        <f t="shared" si="13"/>
        <v>A</v>
      </c>
      <c r="H52" s="33">
        <f t="shared" si="14"/>
        <v>3</v>
      </c>
      <c r="I52" s="33">
        <f t="shared" si="15"/>
        <v>2</v>
      </c>
      <c r="J52" s="33">
        <f t="shared" si="16"/>
        <v>7</v>
      </c>
    </row>
    <row r="53" spans="1:11">
      <c r="A53" s="35">
        <v>247</v>
      </c>
      <c r="B53" s="33">
        <f t="shared" si="9"/>
        <v>5</v>
      </c>
      <c r="C53" s="33">
        <f t="shared" si="10"/>
        <v>1</v>
      </c>
      <c r="D53" s="33">
        <f t="shared" si="11"/>
        <v>6</v>
      </c>
      <c r="E53" s="33">
        <f t="shared" si="12"/>
        <v>349</v>
      </c>
      <c r="F53" s="29">
        <f t="shared" si="8"/>
        <v>2</v>
      </c>
      <c r="G53" s="33" t="str">
        <f t="shared" si="13"/>
        <v>A</v>
      </c>
      <c r="H53" s="33">
        <f t="shared" si="14"/>
        <v>3</v>
      </c>
      <c r="I53" s="33">
        <f t="shared" si="15"/>
        <v>3</v>
      </c>
      <c r="J53" s="33">
        <f t="shared" si="16"/>
        <v>7</v>
      </c>
    </row>
    <row r="54" spans="1:11">
      <c r="A54" s="35">
        <v>248</v>
      </c>
      <c r="B54" s="33">
        <f t="shared" si="9"/>
        <v>7</v>
      </c>
      <c r="C54" s="33">
        <f t="shared" si="10"/>
        <v>2</v>
      </c>
      <c r="D54" s="33">
        <f t="shared" si="11"/>
        <v>3</v>
      </c>
      <c r="E54" s="33">
        <f t="shared" si="12"/>
        <v>284</v>
      </c>
      <c r="F54" s="29">
        <f t="shared" si="8"/>
        <v>2</v>
      </c>
      <c r="G54" s="33" t="str">
        <f t="shared" si="13"/>
        <v>A</v>
      </c>
      <c r="H54" s="33">
        <f t="shared" si="14"/>
        <v>3</v>
      </c>
      <c r="I54" s="33">
        <f t="shared" si="15"/>
        <v>4</v>
      </c>
      <c r="J54" s="33">
        <f t="shared" si="16"/>
        <v>11</v>
      </c>
    </row>
    <row r="55" spans="1:11">
      <c r="A55" s="35">
        <v>249</v>
      </c>
      <c r="B55" s="33">
        <f t="shared" si="9"/>
        <v>7</v>
      </c>
      <c r="C55" s="33">
        <f t="shared" si="10"/>
        <v>3</v>
      </c>
      <c r="D55" s="33">
        <f t="shared" si="11"/>
        <v>3</v>
      </c>
      <c r="E55" s="33">
        <f t="shared" si="12"/>
        <v>285</v>
      </c>
      <c r="F55" s="29">
        <f t="shared" si="8"/>
        <v>2</v>
      </c>
      <c r="G55" s="33" t="str">
        <f t="shared" si="13"/>
        <v>A</v>
      </c>
      <c r="H55" s="33">
        <f t="shared" si="14"/>
        <v>3</v>
      </c>
      <c r="I55" s="33">
        <f t="shared" si="15"/>
        <v>5</v>
      </c>
      <c r="J55" s="33">
        <f t="shared" si="16"/>
        <v>11</v>
      </c>
    </row>
    <row r="56" spans="1:11">
      <c r="A56" s="35">
        <v>250</v>
      </c>
      <c r="B56" s="33">
        <f t="shared" si="9"/>
        <v>7</v>
      </c>
      <c r="C56" s="33">
        <f t="shared" si="10"/>
        <v>3</v>
      </c>
      <c r="D56" s="33">
        <f t="shared" si="11"/>
        <v>2</v>
      </c>
      <c r="E56" s="33">
        <f t="shared" si="12"/>
        <v>318</v>
      </c>
      <c r="F56" s="29">
        <f t="shared" si="8"/>
        <v>2</v>
      </c>
      <c r="G56" s="33" t="str">
        <f t="shared" si="13"/>
        <v>A</v>
      </c>
      <c r="H56" s="33">
        <f t="shared" si="14"/>
        <v>3</v>
      </c>
      <c r="I56" s="33">
        <f t="shared" si="15"/>
        <v>6</v>
      </c>
      <c r="J56" s="33">
        <f t="shared" si="16"/>
        <v>11</v>
      </c>
    </row>
    <row r="57" spans="1:11">
      <c r="A57" s="35">
        <v>251</v>
      </c>
      <c r="B57" s="33">
        <f t="shared" si="9"/>
        <v>4</v>
      </c>
      <c r="C57" s="33">
        <f t="shared" si="10"/>
        <v>1</v>
      </c>
      <c r="D57" s="33">
        <f t="shared" si="11"/>
        <v>6</v>
      </c>
      <c r="E57" s="33">
        <f t="shared" si="12"/>
        <v>319</v>
      </c>
      <c r="F57" s="29">
        <f t="shared" si="8"/>
        <v>2</v>
      </c>
      <c r="G57" s="33" t="str">
        <f t="shared" si="13"/>
        <v>A</v>
      </c>
      <c r="H57" s="33">
        <f t="shared" si="14"/>
        <v>3</v>
      </c>
      <c r="I57" s="33">
        <f t="shared" si="15"/>
        <v>7</v>
      </c>
      <c r="J57" s="33">
        <f t="shared" si="16"/>
        <v>6</v>
      </c>
    </row>
    <row r="58" spans="1:11">
      <c r="A58" s="35">
        <v>252</v>
      </c>
      <c r="B58" s="33">
        <f t="shared" si="9"/>
        <v>4</v>
      </c>
      <c r="C58" s="33">
        <f t="shared" si="10"/>
        <v>1</v>
      </c>
      <c r="D58" s="33">
        <f t="shared" si="11"/>
        <v>7</v>
      </c>
      <c r="E58" s="33">
        <f t="shared" si="12"/>
        <v>368</v>
      </c>
      <c r="F58" s="29">
        <f t="shared" si="8"/>
        <v>2</v>
      </c>
      <c r="G58" s="33" t="str">
        <f t="shared" si="13"/>
        <v>A</v>
      </c>
      <c r="H58" s="33">
        <f t="shared" si="14"/>
        <v>3</v>
      </c>
      <c r="I58" s="33">
        <f t="shared" si="15"/>
        <v>8</v>
      </c>
      <c r="J58" s="33">
        <f t="shared" si="16"/>
        <v>6</v>
      </c>
    </row>
    <row r="59" spans="1:11">
      <c r="A59" s="35">
        <v>253</v>
      </c>
      <c r="B59" s="33">
        <f t="shared" si="9"/>
        <v>4</v>
      </c>
      <c r="C59" s="33">
        <f t="shared" si="10"/>
        <v>1</v>
      </c>
      <c r="D59" s="33">
        <f t="shared" si="11"/>
        <v>8</v>
      </c>
      <c r="E59" s="33">
        <f t="shared" si="12"/>
        <v>369</v>
      </c>
      <c r="F59" s="29">
        <f t="shared" si="8"/>
        <v>2</v>
      </c>
      <c r="G59" s="33" t="str">
        <f t="shared" si="13"/>
        <v>A</v>
      </c>
      <c r="H59" s="33">
        <f t="shared" si="14"/>
        <v>3</v>
      </c>
      <c r="I59" s="33">
        <f t="shared" si="15"/>
        <v>9</v>
      </c>
      <c r="J59" s="33">
        <f t="shared" si="16"/>
        <v>6</v>
      </c>
    </row>
    <row r="60" spans="1:11">
      <c r="A60" s="35">
        <v>254</v>
      </c>
      <c r="B60" s="33">
        <f t="shared" si="9"/>
        <v>7</v>
      </c>
      <c r="C60" s="33">
        <f t="shared" si="10"/>
        <v>3</v>
      </c>
      <c r="D60" s="33">
        <f t="shared" si="11"/>
        <v>6</v>
      </c>
      <c r="E60" s="33">
        <f t="shared" si="12"/>
        <v>248</v>
      </c>
      <c r="F60" s="29">
        <f t="shared" si="8"/>
        <v>2</v>
      </c>
      <c r="G60" s="33" t="str">
        <f t="shared" si="13"/>
        <v>A</v>
      </c>
      <c r="H60" s="33">
        <f t="shared" si="14"/>
        <v>3</v>
      </c>
      <c r="I60" s="33">
        <f t="shared" si="15"/>
        <v>10</v>
      </c>
      <c r="J60" s="33">
        <f t="shared" si="16"/>
        <v>11</v>
      </c>
    </row>
    <row r="61" spans="1:11">
      <c r="A61" s="35">
        <v>255</v>
      </c>
      <c r="B61" s="33">
        <f t="shared" si="9"/>
        <v>7</v>
      </c>
      <c r="C61" s="33">
        <f t="shared" si="10"/>
        <v>3</v>
      </c>
      <c r="D61" s="33">
        <f t="shared" si="11"/>
        <v>7</v>
      </c>
      <c r="E61" s="33">
        <f t="shared" si="12"/>
        <v>249</v>
      </c>
      <c r="F61" s="29">
        <f t="shared" si="8"/>
        <v>2</v>
      </c>
      <c r="G61" s="33" t="str">
        <f t="shared" si="13"/>
        <v>A</v>
      </c>
      <c r="H61" s="33">
        <f t="shared" si="14"/>
        <v>3</v>
      </c>
      <c r="I61" s="33">
        <f t="shared" si="15"/>
        <v>11</v>
      </c>
      <c r="J61" s="33">
        <f t="shared" si="16"/>
        <v>11</v>
      </c>
    </row>
    <row r="62" spans="1:11">
      <c r="A62" s="35">
        <v>256</v>
      </c>
      <c r="B62" s="33">
        <f t="shared" si="9"/>
        <v>7</v>
      </c>
      <c r="C62" s="33">
        <f t="shared" si="10"/>
        <v>2</v>
      </c>
      <c r="D62" s="33">
        <f t="shared" si="11"/>
        <v>4</v>
      </c>
      <c r="E62" s="33">
        <f t="shared" si="12"/>
        <v>144</v>
      </c>
      <c r="F62" s="29">
        <f t="shared" si="8"/>
        <v>2</v>
      </c>
      <c r="G62" s="33" t="str">
        <f t="shared" si="13"/>
        <v>A</v>
      </c>
      <c r="H62" s="33">
        <f t="shared" si="14"/>
        <v>3</v>
      </c>
      <c r="I62" s="33">
        <f t="shared" si="15"/>
        <v>12</v>
      </c>
      <c r="J62" s="33">
        <f t="shared" si="16"/>
        <v>11</v>
      </c>
    </row>
    <row r="63" spans="1:11">
      <c r="A63" s="35">
        <v>257</v>
      </c>
      <c r="B63" s="33">
        <f t="shared" si="9"/>
        <v>4</v>
      </c>
      <c r="C63" s="33">
        <f t="shared" si="10"/>
        <v>0</v>
      </c>
      <c r="D63" s="33">
        <f t="shared" si="11"/>
        <v>0</v>
      </c>
      <c r="E63" s="33">
        <f t="shared" si="12"/>
        <v>145</v>
      </c>
      <c r="F63" s="29">
        <f t="shared" si="8"/>
        <v>2</v>
      </c>
      <c r="G63" s="33" t="str">
        <f t="shared" si="13"/>
        <v>A</v>
      </c>
      <c r="H63" s="33">
        <f t="shared" si="14"/>
        <v>3</v>
      </c>
      <c r="I63" s="33">
        <f t="shared" si="15"/>
        <v>13</v>
      </c>
      <c r="J63" s="33">
        <f t="shared" si="16"/>
        <v>6</v>
      </c>
    </row>
    <row r="64" spans="1:11">
      <c r="A64" s="35">
        <v>258</v>
      </c>
      <c r="B64" s="33">
        <f t="shared" si="9"/>
        <v>4</v>
      </c>
      <c r="C64" s="33">
        <f t="shared" si="10"/>
        <v>0</v>
      </c>
      <c r="D64" s="33">
        <f t="shared" si="11"/>
        <v>1</v>
      </c>
      <c r="E64" s="33">
        <f t="shared" si="12"/>
        <v>378</v>
      </c>
      <c r="F64" s="29">
        <f t="shared" si="8"/>
        <v>2</v>
      </c>
      <c r="G64" s="33" t="str">
        <f t="shared" si="13"/>
        <v>A</v>
      </c>
      <c r="H64" s="33">
        <f t="shared" si="14"/>
        <v>3</v>
      </c>
      <c r="I64" s="33">
        <f t="shared" si="15"/>
        <v>14</v>
      </c>
      <c r="J64" s="33">
        <f t="shared" si="16"/>
        <v>6</v>
      </c>
      <c r="K64" s="33"/>
    </row>
    <row r="65" spans="1:11" s="33" customFormat="1">
      <c r="A65" s="35">
        <v>259</v>
      </c>
      <c r="B65" s="33">
        <f t="shared" si="9"/>
        <v>4</v>
      </c>
      <c r="C65" s="33">
        <f t="shared" si="10"/>
        <v>0</v>
      </c>
      <c r="D65" s="33">
        <f t="shared" si="11"/>
        <v>2</v>
      </c>
      <c r="E65" s="33">
        <f t="shared" si="12"/>
        <v>379</v>
      </c>
      <c r="F65" s="29">
        <f t="shared" si="8"/>
        <v>2</v>
      </c>
      <c r="G65" s="33" t="str">
        <f t="shared" si="13"/>
        <v>A</v>
      </c>
      <c r="H65" s="33">
        <f t="shared" si="14"/>
        <v>3</v>
      </c>
      <c r="I65" s="33">
        <f t="shared" si="15"/>
        <v>15</v>
      </c>
      <c r="J65" s="33">
        <f t="shared" si="16"/>
        <v>6</v>
      </c>
      <c r="K65" s="24" t="s">
        <v>679</v>
      </c>
    </row>
    <row r="66" spans="1:11">
      <c r="A66" s="35">
        <v>260</v>
      </c>
      <c r="B66" s="33">
        <f t="shared" ref="B66:B97" si="17">VLOOKUP($A66,DbData,3)</f>
        <v>24</v>
      </c>
      <c r="C66" s="33">
        <f t="shared" ref="C66:C97" si="18">QUOTIENT(VLOOKUP($A66,DbData,4),12)</f>
        <v>1</v>
      </c>
      <c r="D66" s="33">
        <f t="shared" ref="D66:D97" si="19">MOD(VLOOKUP($A66,DbData,4),12)</f>
        <v>7</v>
      </c>
      <c r="E66" s="33">
        <f t="shared" ref="E66:E97" si="20">VLOOKUP($A66,DbData,2)</f>
        <v>732</v>
      </c>
      <c r="F66" s="29">
        <f t="shared" si="8"/>
        <v>2</v>
      </c>
      <c r="G66" s="33" t="str">
        <f t="shared" ref="G66:G97" si="21">VLOOKUP($A66,PanelId,2)</f>
        <v>A</v>
      </c>
      <c r="H66" s="33">
        <f t="shared" ref="H66:H97" si="22">QUOTIENT(($A66-VLOOKUP($A66,PanelId,1)),VLOOKUP($A66,PanelId,4))</f>
        <v>4</v>
      </c>
      <c r="I66" s="33">
        <f t="shared" ref="I66:I97" si="23">MOD($A66-VLOOKUP($A66,PanelId,1),VLOOKUP($A66,PanelId,4))</f>
        <v>0</v>
      </c>
      <c r="J66" s="33">
        <f t="shared" ref="J66:J97" si="24">VLOOKUP($B66,L1ID,2)</f>
        <v>10</v>
      </c>
    </row>
    <row r="67" spans="1:11">
      <c r="A67" s="35">
        <v>261</v>
      </c>
      <c r="B67" s="33">
        <f t="shared" si="17"/>
        <v>24</v>
      </c>
      <c r="C67" s="33">
        <f t="shared" si="18"/>
        <v>1</v>
      </c>
      <c r="D67" s="33">
        <f t="shared" si="19"/>
        <v>8</v>
      </c>
      <c r="E67" s="33">
        <f t="shared" si="20"/>
        <v>733</v>
      </c>
      <c r="F67" s="29">
        <f t="shared" ref="F67:F130" si="25">IF($A67&lt;196,1,2)</f>
        <v>2</v>
      </c>
      <c r="G67" s="33" t="str">
        <f t="shared" si="21"/>
        <v>A</v>
      </c>
      <c r="H67" s="33">
        <f t="shared" si="22"/>
        <v>4</v>
      </c>
      <c r="I67" s="33">
        <f t="shared" si="23"/>
        <v>1</v>
      </c>
      <c r="J67" s="33">
        <f t="shared" si="24"/>
        <v>10</v>
      </c>
    </row>
    <row r="68" spans="1:11">
      <c r="A68" s="35">
        <v>262</v>
      </c>
      <c r="B68" s="33">
        <f t="shared" si="17"/>
        <v>5</v>
      </c>
      <c r="C68" s="33">
        <f t="shared" si="18"/>
        <v>0</v>
      </c>
      <c r="D68" s="33">
        <f t="shared" si="19"/>
        <v>8</v>
      </c>
      <c r="E68" s="33">
        <f t="shared" si="20"/>
        <v>302</v>
      </c>
      <c r="F68" s="29">
        <f t="shared" si="25"/>
        <v>2</v>
      </c>
      <c r="G68" s="33" t="str">
        <f t="shared" si="21"/>
        <v>A</v>
      </c>
      <c r="H68" s="33">
        <f t="shared" si="22"/>
        <v>4</v>
      </c>
      <c r="I68" s="33">
        <f t="shared" si="23"/>
        <v>2</v>
      </c>
      <c r="J68" s="33">
        <f t="shared" si="24"/>
        <v>7</v>
      </c>
    </row>
    <row r="69" spans="1:11">
      <c r="A69" s="35">
        <v>263</v>
      </c>
      <c r="B69" s="33">
        <f t="shared" si="17"/>
        <v>5</v>
      </c>
      <c r="C69" s="33">
        <f t="shared" si="18"/>
        <v>0</v>
      </c>
      <c r="D69" s="33">
        <f t="shared" si="19"/>
        <v>7</v>
      </c>
      <c r="E69" s="33">
        <f t="shared" si="20"/>
        <v>303</v>
      </c>
      <c r="F69" s="29">
        <f t="shared" si="25"/>
        <v>2</v>
      </c>
      <c r="G69" s="33" t="str">
        <f t="shared" si="21"/>
        <v>A</v>
      </c>
      <c r="H69" s="33">
        <f t="shared" si="22"/>
        <v>4</v>
      </c>
      <c r="I69" s="33">
        <f t="shared" si="23"/>
        <v>3</v>
      </c>
      <c r="J69" s="33">
        <f t="shared" si="24"/>
        <v>7</v>
      </c>
    </row>
    <row r="70" spans="1:11">
      <c r="A70" s="35">
        <v>264</v>
      </c>
      <c r="B70" s="33">
        <f t="shared" si="17"/>
        <v>22</v>
      </c>
      <c r="C70" s="33">
        <f t="shared" si="18"/>
        <v>0</v>
      </c>
      <c r="D70" s="33">
        <f t="shared" si="19"/>
        <v>2</v>
      </c>
      <c r="E70" s="33">
        <f t="shared" si="20"/>
        <v>776</v>
      </c>
      <c r="F70" s="29">
        <f t="shared" si="25"/>
        <v>2</v>
      </c>
      <c r="G70" s="33" t="str">
        <f t="shared" si="21"/>
        <v>A</v>
      </c>
      <c r="H70" s="33">
        <f t="shared" si="22"/>
        <v>4</v>
      </c>
      <c r="I70" s="33">
        <f t="shared" si="23"/>
        <v>4</v>
      </c>
      <c r="J70" s="33">
        <f t="shared" si="24"/>
        <v>9</v>
      </c>
    </row>
    <row r="71" spans="1:11">
      <c r="A71" s="35">
        <v>265</v>
      </c>
      <c r="B71" s="33">
        <f t="shared" si="17"/>
        <v>22</v>
      </c>
      <c r="C71" s="33">
        <f t="shared" si="18"/>
        <v>1</v>
      </c>
      <c r="D71" s="33">
        <f t="shared" si="19"/>
        <v>6</v>
      </c>
      <c r="E71" s="33">
        <f t="shared" si="20"/>
        <v>777</v>
      </c>
      <c r="F71" s="29">
        <f t="shared" si="25"/>
        <v>2</v>
      </c>
      <c r="G71" s="33" t="str">
        <f t="shared" si="21"/>
        <v>A</v>
      </c>
      <c r="H71" s="33">
        <f t="shared" si="22"/>
        <v>4</v>
      </c>
      <c r="I71" s="33">
        <f t="shared" si="23"/>
        <v>5</v>
      </c>
      <c r="J71" s="33">
        <f t="shared" si="24"/>
        <v>9</v>
      </c>
    </row>
    <row r="72" spans="1:11">
      <c r="A72" s="35">
        <v>266</v>
      </c>
      <c r="B72" s="33">
        <f t="shared" si="17"/>
        <v>22</v>
      </c>
      <c r="C72" s="33">
        <f t="shared" si="18"/>
        <v>0</v>
      </c>
      <c r="D72" s="33">
        <f t="shared" si="19"/>
        <v>5</v>
      </c>
      <c r="E72" s="33">
        <f t="shared" si="20"/>
        <v>982</v>
      </c>
      <c r="F72" s="29">
        <f t="shared" si="25"/>
        <v>2</v>
      </c>
      <c r="G72" s="33" t="str">
        <f t="shared" si="21"/>
        <v>A</v>
      </c>
      <c r="H72" s="33">
        <f t="shared" si="22"/>
        <v>4</v>
      </c>
      <c r="I72" s="33">
        <f t="shared" si="23"/>
        <v>6</v>
      </c>
      <c r="J72" s="33">
        <f t="shared" si="24"/>
        <v>9</v>
      </c>
    </row>
    <row r="73" spans="1:11">
      <c r="A73" s="35">
        <v>267</v>
      </c>
      <c r="B73" s="33">
        <f t="shared" si="17"/>
        <v>4</v>
      </c>
      <c r="C73" s="33">
        <f t="shared" si="18"/>
        <v>2</v>
      </c>
      <c r="D73" s="33">
        <f t="shared" si="19"/>
        <v>0</v>
      </c>
      <c r="E73" s="33">
        <f t="shared" si="20"/>
        <v>983</v>
      </c>
      <c r="F73" s="29">
        <f t="shared" si="25"/>
        <v>2</v>
      </c>
      <c r="G73" s="33" t="str">
        <f t="shared" si="21"/>
        <v>A</v>
      </c>
      <c r="H73" s="33">
        <f t="shared" si="22"/>
        <v>4</v>
      </c>
      <c r="I73" s="33">
        <f t="shared" si="23"/>
        <v>7</v>
      </c>
      <c r="J73" s="33">
        <f t="shared" si="24"/>
        <v>6</v>
      </c>
    </row>
    <row r="74" spans="1:11">
      <c r="A74" s="35">
        <v>268</v>
      </c>
      <c r="B74" s="33">
        <f t="shared" si="17"/>
        <v>4</v>
      </c>
      <c r="C74" s="33">
        <f t="shared" si="18"/>
        <v>2</v>
      </c>
      <c r="D74" s="33">
        <f t="shared" si="19"/>
        <v>1</v>
      </c>
      <c r="E74" s="33">
        <f t="shared" si="20"/>
        <v>538</v>
      </c>
      <c r="F74" s="29">
        <f t="shared" si="25"/>
        <v>2</v>
      </c>
      <c r="G74" s="33" t="str">
        <f t="shared" si="21"/>
        <v>A</v>
      </c>
      <c r="H74" s="33">
        <f t="shared" si="22"/>
        <v>4</v>
      </c>
      <c r="I74" s="33">
        <f t="shared" si="23"/>
        <v>8</v>
      </c>
      <c r="J74" s="33">
        <f t="shared" si="24"/>
        <v>6</v>
      </c>
    </row>
    <row r="75" spans="1:11">
      <c r="A75" s="35">
        <v>269</v>
      </c>
      <c r="B75" s="33">
        <f t="shared" si="17"/>
        <v>4</v>
      </c>
      <c r="C75" s="33">
        <f t="shared" si="18"/>
        <v>2</v>
      </c>
      <c r="D75" s="33">
        <f t="shared" si="19"/>
        <v>2</v>
      </c>
      <c r="E75" s="33">
        <f t="shared" si="20"/>
        <v>539</v>
      </c>
      <c r="F75" s="29">
        <f t="shared" si="25"/>
        <v>2</v>
      </c>
      <c r="G75" s="33" t="str">
        <f t="shared" si="21"/>
        <v>A</v>
      </c>
      <c r="H75" s="33">
        <f t="shared" si="22"/>
        <v>4</v>
      </c>
      <c r="I75" s="33">
        <f t="shared" si="23"/>
        <v>9</v>
      </c>
      <c r="J75" s="33">
        <f t="shared" si="24"/>
        <v>6</v>
      </c>
    </row>
    <row r="76" spans="1:11">
      <c r="A76" s="35">
        <v>270</v>
      </c>
      <c r="B76" s="33">
        <f t="shared" si="17"/>
        <v>22</v>
      </c>
      <c r="C76" s="33">
        <f t="shared" si="18"/>
        <v>0</v>
      </c>
      <c r="D76" s="33">
        <f t="shared" si="19"/>
        <v>8</v>
      </c>
      <c r="E76" s="33">
        <f t="shared" si="20"/>
        <v>766</v>
      </c>
      <c r="F76" s="29">
        <f t="shared" si="25"/>
        <v>2</v>
      </c>
      <c r="G76" s="33" t="str">
        <f t="shared" si="21"/>
        <v>A</v>
      </c>
      <c r="H76" s="33">
        <f t="shared" si="22"/>
        <v>4</v>
      </c>
      <c r="I76" s="33">
        <f t="shared" si="23"/>
        <v>10</v>
      </c>
      <c r="J76" s="33">
        <f t="shared" si="24"/>
        <v>9</v>
      </c>
    </row>
    <row r="77" spans="1:11">
      <c r="A77" s="35">
        <v>271</v>
      </c>
      <c r="B77" s="33">
        <f t="shared" si="17"/>
        <v>22</v>
      </c>
      <c r="C77" s="33">
        <f t="shared" si="18"/>
        <v>0</v>
      </c>
      <c r="D77" s="33">
        <f t="shared" si="19"/>
        <v>7</v>
      </c>
      <c r="E77" s="33">
        <f t="shared" si="20"/>
        <v>767</v>
      </c>
      <c r="F77" s="29">
        <f t="shared" si="25"/>
        <v>2</v>
      </c>
      <c r="G77" s="33" t="str">
        <f t="shared" si="21"/>
        <v>A</v>
      </c>
      <c r="H77" s="33">
        <f t="shared" si="22"/>
        <v>4</v>
      </c>
      <c r="I77" s="33">
        <f t="shared" si="23"/>
        <v>11</v>
      </c>
      <c r="J77" s="33">
        <f t="shared" si="24"/>
        <v>9</v>
      </c>
    </row>
    <row r="78" spans="1:11">
      <c r="A78" s="35">
        <v>272</v>
      </c>
      <c r="B78" s="33">
        <f t="shared" si="17"/>
        <v>22</v>
      </c>
      <c r="C78" s="33">
        <f t="shared" si="18"/>
        <v>0</v>
      </c>
      <c r="D78" s="33">
        <f t="shared" si="19"/>
        <v>1</v>
      </c>
      <c r="E78" s="33">
        <f t="shared" si="20"/>
        <v>1006</v>
      </c>
      <c r="F78" s="29">
        <f t="shared" si="25"/>
        <v>2</v>
      </c>
      <c r="G78" s="33" t="str">
        <f t="shared" si="21"/>
        <v>A</v>
      </c>
      <c r="H78" s="33">
        <f t="shared" si="22"/>
        <v>4</v>
      </c>
      <c r="I78" s="33">
        <f t="shared" si="23"/>
        <v>12</v>
      </c>
      <c r="J78" s="33">
        <f t="shared" si="24"/>
        <v>9</v>
      </c>
    </row>
    <row r="79" spans="1:11">
      <c r="A79" s="35">
        <v>273</v>
      </c>
      <c r="B79" s="33">
        <f t="shared" si="17"/>
        <v>4</v>
      </c>
      <c r="C79" s="33">
        <f t="shared" si="18"/>
        <v>1</v>
      </c>
      <c r="D79" s="33">
        <f t="shared" si="19"/>
        <v>3</v>
      </c>
      <c r="E79" s="33">
        <f t="shared" si="20"/>
        <v>1007</v>
      </c>
      <c r="F79" s="29">
        <f t="shared" si="25"/>
        <v>2</v>
      </c>
      <c r="G79" s="33" t="str">
        <f t="shared" si="21"/>
        <v>A</v>
      </c>
      <c r="H79" s="33">
        <f t="shared" si="22"/>
        <v>4</v>
      </c>
      <c r="I79" s="33">
        <f t="shared" si="23"/>
        <v>13</v>
      </c>
      <c r="J79" s="33">
        <f t="shared" si="24"/>
        <v>6</v>
      </c>
    </row>
    <row r="80" spans="1:11">
      <c r="A80" s="35">
        <v>274</v>
      </c>
      <c r="B80" s="33">
        <f t="shared" si="17"/>
        <v>4</v>
      </c>
      <c r="C80" s="33">
        <f t="shared" si="18"/>
        <v>1</v>
      </c>
      <c r="D80" s="33">
        <f t="shared" si="19"/>
        <v>4</v>
      </c>
      <c r="E80" s="33">
        <f t="shared" si="20"/>
        <v>620</v>
      </c>
      <c r="F80" s="29">
        <f t="shared" si="25"/>
        <v>2</v>
      </c>
      <c r="G80" s="33" t="str">
        <f t="shared" si="21"/>
        <v>A</v>
      </c>
      <c r="H80" s="33">
        <f t="shared" si="22"/>
        <v>4</v>
      </c>
      <c r="I80" s="33">
        <f t="shared" si="23"/>
        <v>14</v>
      </c>
      <c r="J80" s="33">
        <f t="shared" si="24"/>
        <v>6</v>
      </c>
    </row>
    <row r="81" spans="1:11" s="33" customFormat="1">
      <c r="A81" s="35">
        <v>275</v>
      </c>
      <c r="B81" s="33">
        <f t="shared" si="17"/>
        <v>4</v>
      </c>
      <c r="C81" s="33">
        <f t="shared" si="18"/>
        <v>1</v>
      </c>
      <c r="D81" s="33">
        <f t="shared" si="19"/>
        <v>5</v>
      </c>
      <c r="E81" s="33">
        <f t="shared" si="20"/>
        <v>621</v>
      </c>
      <c r="F81" s="29">
        <f t="shared" si="25"/>
        <v>2</v>
      </c>
      <c r="G81" s="33" t="str">
        <f t="shared" si="21"/>
        <v>A</v>
      </c>
      <c r="H81" s="33">
        <f t="shared" si="22"/>
        <v>4</v>
      </c>
      <c r="I81" s="33">
        <f t="shared" si="23"/>
        <v>15</v>
      </c>
      <c r="J81" s="33">
        <f t="shared" si="24"/>
        <v>6</v>
      </c>
      <c r="K81" s="24" t="s">
        <v>679</v>
      </c>
    </row>
    <row r="82" spans="1:11">
      <c r="A82" s="35">
        <v>276</v>
      </c>
      <c r="B82" s="33">
        <f t="shared" si="17"/>
        <v>2</v>
      </c>
      <c r="C82" s="33">
        <f t="shared" si="18"/>
        <v>2</v>
      </c>
      <c r="D82" s="33">
        <f t="shared" si="19"/>
        <v>6</v>
      </c>
      <c r="E82" s="33">
        <f t="shared" si="20"/>
        <v>324</v>
      </c>
      <c r="F82" s="29">
        <f t="shared" si="25"/>
        <v>2</v>
      </c>
      <c r="G82" s="33" t="str">
        <f t="shared" si="21"/>
        <v>A</v>
      </c>
      <c r="H82" s="33">
        <f t="shared" si="22"/>
        <v>5</v>
      </c>
      <c r="I82" s="33">
        <f t="shared" si="23"/>
        <v>0</v>
      </c>
      <c r="J82" s="33">
        <f t="shared" si="24"/>
        <v>12</v>
      </c>
    </row>
    <row r="83" spans="1:11">
      <c r="A83" s="35">
        <v>277</v>
      </c>
      <c r="B83" s="33">
        <f t="shared" si="17"/>
        <v>2</v>
      </c>
      <c r="C83" s="33">
        <f t="shared" si="18"/>
        <v>2</v>
      </c>
      <c r="D83" s="33">
        <f t="shared" si="19"/>
        <v>7</v>
      </c>
      <c r="E83" s="33">
        <f t="shared" si="20"/>
        <v>325</v>
      </c>
      <c r="F83" s="29">
        <f t="shared" si="25"/>
        <v>2</v>
      </c>
      <c r="G83" s="33" t="str">
        <f t="shared" si="21"/>
        <v>A</v>
      </c>
      <c r="H83" s="33">
        <f t="shared" si="22"/>
        <v>5</v>
      </c>
      <c r="I83" s="33">
        <f t="shared" si="23"/>
        <v>1</v>
      </c>
      <c r="J83" s="33">
        <f t="shared" si="24"/>
        <v>12</v>
      </c>
    </row>
    <row r="84" spans="1:11">
      <c r="A84" s="35">
        <v>278</v>
      </c>
      <c r="B84" s="33">
        <f t="shared" si="17"/>
        <v>1</v>
      </c>
      <c r="C84" s="33">
        <f t="shared" si="18"/>
        <v>3</v>
      </c>
      <c r="D84" s="33">
        <f t="shared" si="19"/>
        <v>2</v>
      </c>
      <c r="E84" s="33">
        <f t="shared" si="20"/>
        <v>522</v>
      </c>
      <c r="F84" s="29">
        <f t="shared" si="25"/>
        <v>2</v>
      </c>
      <c r="G84" s="33" t="str">
        <f t="shared" si="21"/>
        <v>A</v>
      </c>
      <c r="H84" s="33">
        <f t="shared" si="22"/>
        <v>5</v>
      </c>
      <c r="I84" s="33">
        <f t="shared" si="23"/>
        <v>2</v>
      </c>
      <c r="J84" s="33">
        <f t="shared" si="24"/>
        <v>8</v>
      </c>
    </row>
    <row r="85" spans="1:11">
      <c r="A85" s="35">
        <v>279</v>
      </c>
      <c r="B85" s="33">
        <f t="shared" si="17"/>
        <v>1</v>
      </c>
      <c r="C85" s="33">
        <f t="shared" si="18"/>
        <v>3</v>
      </c>
      <c r="D85" s="33">
        <f t="shared" si="19"/>
        <v>3</v>
      </c>
      <c r="E85" s="33">
        <f t="shared" si="20"/>
        <v>523</v>
      </c>
      <c r="F85" s="29">
        <f t="shared" si="25"/>
        <v>2</v>
      </c>
      <c r="G85" s="33" t="str">
        <f t="shared" si="21"/>
        <v>A</v>
      </c>
      <c r="H85" s="33">
        <f t="shared" si="22"/>
        <v>5</v>
      </c>
      <c r="I85" s="33">
        <f t="shared" si="23"/>
        <v>3</v>
      </c>
      <c r="J85" s="33">
        <f t="shared" si="24"/>
        <v>8</v>
      </c>
    </row>
    <row r="86" spans="1:11">
      <c r="A86" s="35">
        <v>280</v>
      </c>
      <c r="B86" s="33">
        <f t="shared" si="17"/>
        <v>2</v>
      </c>
      <c r="C86" s="33">
        <f t="shared" si="18"/>
        <v>3</v>
      </c>
      <c r="D86" s="33">
        <f t="shared" si="19"/>
        <v>0</v>
      </c>
      <c r="E86" s="33">
        <f t="shared" si="20"/>
        <v>768</v>
      </c>
      <c r="F86" s="29">
        <f t="shared" si="25"/>
        <v>2</v>
      </c>
      <c r="G86" s="33" t="str">
        <f t="shared" si="21"/>
        <v>A</v>
      </c>
      <c r="H86" s="33">
        <f t="shared" si="22"/>
        <v>5</v>
      </c>
      <c r="I86" s="33">
        <f t="shared" si="23"/>
        <v>4</v>
      </c>
      <c r="J86" s="33">
        <f t="shared" si="24"/>
        <v>12</v>
      </c>
    </row>
    <row r="87" spans="1:11">
      <c r="A87" s="35">
        <v>281</v>
      </c>
      <c r="B87" s="33">
        <f t="shared" si="17"/>
        <v>2</v>
      </c>
      <c r="C87" s="33">
        <f t="shared" si="18"/>
        <v>3</v>
      </c>
      <c r="D87" s="33">
        <f t="shared" si="19"/>
        <v>1</v>
      </c>
      <c r="E87" s="33">
        <f t="shared" si="20"/>
        <v>769</v>
      </c>
      <c r="F87" s="29">
        <f t="shared" si="25"/>
        <v>2</v>
      </c>
      <c r="G87" s="33" t="str">
        <f t="shared" si="21"/>
        <v>A</v>
      </c>
      <c r="H87" s="33">
        <f t="shared" si="22"/>
        <v>5</v>
      </c>
      <c r="I87" s="33">
        <f t="shared" si="23"/>
        <v>5</v>
      </c>
      <c r="J87" s="33">
        <f t="shared" si="24"/>
        <v>12</v>
      </c>
    </row>
    <row r="88" spans="1:11">
      <c r="A88" s="35">
        <v>282</v>
      </c>
      <c r="B88" s="33">
        <f t="shared" si="17"/>
        <v>2</v>
      </c>
      <c r="C88" s="33">
        <f t="shared" si="18"/>
        <v>3</v>
      </c>
      <c r="D88" s="33">
        <f t="shared" si="19"/>
        <v>2</v>
      </c>
      <c r="E88" s="33">
        <f t="shared" si="20"/>
        <v>606</v>
      </c>
      <c r="F88" s="29">
        <f t="shared" si="25"/>
        <v>2</v>
      </c>
      <c r="G88" s="33" t="str">
        <f t="shared" si="21"/>
        <v>A</v>
      </c>
      <c r="H88" s="33">
        <f t="shared" si="22"/>
        <v>5</v>
      </c>
      <c r="I88" s="33">
        <f t="shared" si="23"/>
        <v>6</v>
      </c>
      <c r="J88" s="33">
        <f t="shared" si="24"/>
        <v>12</v>
      </c>
    </row>
    <row r="89" spans="1:11">
      <c r="A89" s="35">
        <v>283</v>
      </c>
      <c r="B89" s="33">
        <f t="shared" si="17"/>
        <v>5</v>
      </c>
      <c r="C89" s="33">
        <f t="shared" si="18"/>
        <v>2</v>
      </c>
      <c r="D89" s="33">
        <f t="shared" si="19"/>
        <v>0</v>
      </c>
      <c r="E89" s="33">
        <f t="shared" si="20"/>
        <v>607</v>
      </c>
      <c r="F89" s="29">
        <f t="shared" si="25"/>
        <v>2</v>
      </c>
      <c r="G89" s="33" t="str">
        <f t="shared" si="21"/>
        <v>A</v>
      </c>
      <c r="H89" s="33">
        <f t="shared" si="22"/>
        <v>5</v>
      </c>
      <c r="I89" s="33">
        <f t="shared" si="23"/>
        <v>7</v>
      </c>
      <c r="J89" s="33">
        <f t="shared" si="24"/>
        <v>7</v>
      </c>
    </row>
    <row r="90" spans="1:11">
      <c r="A90" s="35">
        <v>284</v>
      </c>
      <c r="B90" s="33">
        <f t="shared" si="17"/>
        <v>5</v>
      </c>
      <c r="C90" s="33">
        <f t="shared" si="18"/>
        <v>2</v>
      </c>
      <c r="D90" s="33">
        <f t="shared" si="19"/>
        <v>1</v>
      </c>
      <c r="E90" s="33">
        <f t="shared" si="20"/>
        <v>686</v>
      </c>
      <c r="F90" s="29">
        <f t="shared" si="25"/>
        <v>2</v>
      </c>
      <c r="G90" s="33" t="str">
        <f t="shared" si="21"/>
        <v>A</v>
      </c>
      <c r="H90" s="33">
        <f t="shared" si="22"/>
        <v>5</v>
      </c>
      <c r="I90" s="33">
        <f t="shared" si="23"/>
        <v>8</v>
      </c>
      <c r="J90" s="33">
        <f t="shared" si="24"/>
        <v>7</v>
      </c>
    </row>
    <row r="91" spans="1:11">
      <c r="A91" s="35">
        <v>285</v>
      </c>
      <c r="B91" s="33">
        <f t="shared" si="17"/>
        <v>5</v>
      </c>
      <c r="C91" s="33">
        <f t="shared" si="18"/>
        <v>2</v>
      </c>
      <c r="D91" s="33">
        <f t="shared" si="19"/>
        <v>2</v>
      </c>
      <c r="E91" s="33">
        <f t="shared" si="20"/>
        <v>687</v>
      </c>
      <c r="F91" s="29">
        <f t="shared" si="25"/>
        <v>2</v>
      </c>
      <c r="G91" s="33" t="str">
        <f t="shared" si="21"/>
        <v>A</v>
      </c>
      <c r="H91" s="33">
        <f t="shared" si="22"/>
        <v>5</v>
      </c>
      <c r="I91" s="33">
        <f t="shared" si="23"/>
        <v>9</v>
      </c>
      <c r="J91" s="33">
        <f t="shared" si="24"/>
        <v>7</v>
      </c>
      <c r="K91" s="33"/>
    </row>
    <row r="92" spans="1:11">
      <c r="A92" s="35">
        <v>286</v>
      </c>
      <c r="B92" s="33">
        <f t="shared" si="17"/>
        <v>2</v>
      </c>
      <c r="C92" s="33">
        <f t="shared" si="18"/>
        <v>3</v>
      </c>
      <c r="D92" s="33">
        <f t="shared" si="19"/>
        <v>6</v>
      </c>
      <c r="E92" s="33">
        <f t="shared" si="20"/>
        <v>986</v>
      </c>
      <c r="F92" s="29">
        <f t="shared" si="25"/>
        <v>2</v>
      </c>
      <c r="G92" s="33" t="str">
        <f t="shared" si="21"/>
        <v>A</v>
      </c>
      <c r="H92" s="33">
        <f t="shared" si="22"/>
        <v>5</v>
      </c>
      <c r="I92" s="33">
        <f t="shared" si="23"/>
        <v>10</v>
      </c>
      <c r="J92" s="33">
        <f t="shared" si="24"/>
        <v>12</v>
      </c>
    </row>
    <row r="93" spans="1:11">
      <c r="A93" s="35">
        <v>287</v>
      </c>
      <c r="B93" s="33">
        <f t="shared" si="17"/>
        <v>2</v>
      </c>
      <c r="C93" s="33">
        <f t="shared" si="18"/>
        <v>3</v>
      </c>
      <c r="D93" s="33">
        <f t="shared" si="19"/>
        <v>7</v>
      </c>
      <c r="E93" s="33">
        <f t="shared" si="20"/>
        <v>987</v>
      </c>
      <c r="F93" s="29">
        <f t="shared" si="25"/>
        <v>2</v>
      </c>
      <c r="G93" s="33" t="str">
        <f t="shared" si="21"/>
        <v>A</v>
      </c>
      <c r="H93" s="33">
        <f t="shared" si="22"/>
        <v>5</v>
      </c>
      <c r="I93" s="33">
        <f t="shared" si="23"/>
        <v>11</v>
      </c>
      <c r="J93" s="33">
        <f t="shared" si="24"/>
        <v>12</v>
      </c>
    </row>
    <row r="94" spans="1:11">
      <c r="A94" s="35">
        <v>288</v>
      </c>
      <c r="B94" s="33">
        <f t="shared" si="17"/>
        <v>2</v>
      </c>
      <c r="C94" s="33">
        <f t="shared" si="18"/>
        <v>3</v>
      </c>
      <c r="D94" s="33">
        <f t="shared" si="19"/>
        <v>8</v>
      </c>
      <c r="E94" s="33">
        <f t="shared" si="20"/>
        <v>718</v>
      </c>
      <c r="F94" s="29">
        <f t="shared" si="25"/>
        <v>2</v>
      </c>
      <c r="G94" s="33" t="str">
        <f t="shared" si="21"/>
        <v>A</v>
      </c>
      <c r="H94" s="33">
        <f t="shared" si="22"/>
        <v>5</v>
      </c>
      <c r="I94" s="33">
        <f t="shared" si="23"/>
        <v>12</v>
      </c>
      <c r="J94" s="33">
        <f t="shared" si="24"/>
        <v>12</v>
      </c>
    </row>
    <row r="95" spans="1:11">
      <c r="A95" s="35">
        <v>289</v>
      </c>
      <c r="B95" s="33">
        <f t="shared" si="17"/>
        <v>5</v>
      </c>
      <c r="C95" s="33">
        <f t="shared" si="18"/>
        <v>1</v>
      </c>
      <c r="D95" s="33">
        <f t="shared" si="19"/>
        <v>3</v>
      </c>
      <c r="E95" s="33">
        <f t="shared" si="20"/>
        <v>719</v>
      </c>
      <c r="F95" s="29">
        <f t="shared" si="25"/>
        <v>2</v>
      </c>
      <c r="G95" s="33" t="str">
        <f t="shared" si="21"/>
        <v>A</v>
      </c>
      <c r="H95" s="33">
        <f t="shared" si="22"/>
        <v>5</v>
      </c>
      <c r="I95" s="33">
        <f t="shared" si="23"/>
        <v>13</v>
      </c>
      <c r="J95" s="33">
        <f t="shared" si="24"/>
        <v>7</v>
      </c>
    </row>
    <row r="96" spans="1:11">
      <c r="A96" s="35">
        <v>290</v>
      </c>
      <c r="B96" s="33">
        <f t="shared" si="17"/>
        <v>5</v>
      </c>
      <c r="C96" s="33">
        <f t="shared" si="18"/>
        <v>1</v>
      </c>
      <c r="D96" s="33">
        <f t="shared" si="19"/>
        <v>4</v>
      </c>
      <c r="E96" s="33">
        <f t="shared" si="20"/>
        <v>788</v>
      </c>
      <c r="F96" s="29">
        <f t="shared" si="25"/>
        <v>2</v>
      </c>
      <c r="G96" s="33" t="str">
        <f t="shared" si="21"/>
        <v>A</v>
      </c>
      <c r="H96" s="33">
        <f t="shared" si="22"/>
        <v>5</v>
      </c>
      <c r="I96" s="33">
        <f t="shared" si="23"/>
        <v>14</v>
      </c>
      <c r="J96" s="33">
        <f t="shared" si="24"/>
        <v>7</v>
      </c>
    </row>
    <row r="97" spans="1:11">
      <c r="A97" s="35">
        <v>291</v>
      </c>
      <c r="B97" s="33">
        <f t="shared" si="17"/>
        <v>5</v>
      </c>
      <c r="C97" s="33">
        <f t="shared" si="18"/>
        <v>1</v>
      </c>
      <c r="D97" s="33">
        <f t="shared" si="19"/>
        <v>5</v>
      </c>
      <c r="E97" s="33">
        <f t="shared" si="20"/>
        <v>789</v>
      </c>
      <c r="F97" s="29">
        <f t="shared" si="25"/>
        <v>2</v>
      </c>
      <c r="G97" s="33" t="str">
        <f t="shared" si="21"/>
        <v>A</v>
      </c>
      <c r="H97" s="33">
        <f t="shared" si="22"/>
        <v>5</v>
      </c>
      <c r="I97" s="33">
        <f t="shared" si="23"/>
        <v>15</v>
      </c>
      <c r="J97" s="33">
        <f t="shared" si="24"/>
        <v>7</v>
      </c>
    </row>
    <row r="98" spans="1:11">
      <c r="A98" s="35">
        <v>292</v>
      </c>
      <c r="B98" s="33">
        <f t="shared" ref="B98:B129" si="26">VLOOKUP($A98,DbData,3)</f>
        <v>2</v>
      </c>
      <c r="C98" s="33">
        <f t="shared" ref="C98:C129" si="27">QUOTIENT(VLOOKUP($A98,DbData,4),12)</f>
        <v>2</v>
      </c>
      <c r="D98" s="33">
        <f t="shared" ref="D98:D129" si="28">MOD(VLOOKUP($A98,DbData,4),12)</f>
        <v>1</v>
      </c>
      <c r="E98" s="33">
        <f t="shared" ref="E98:E129" si="29">VLOOKUP($A98,DbData,2)</f>
        <v>736</v>
      </c>
      <c r="F98" s="29">
        <f t="shared" si="25"/>
        <v>2</v>
      </c>
      <c r="G98" s="33" t="str">
        <f t="shared" ref="G98:G129" si="30">VLOOKUP($A98,PanelId,2)</f>
        <v>A</v>
      </c>
      <c r="H98" s="33">
        <f t="shared" ref="H98:H129" si="31">QUOTIENT(($A98-VLOOKUP($A98,PanelId,1)),VLOOKUP($A98,PanelId,4))</f>
        <v>6</v>
      </c>
      <c r="I98" s="33">
        <f t="shared" ref="I98:I129" si="32">MOD($A98-VLOOKUP($A98,PanelId,1),VLOOKUP($A98,PanelId,4))</f>
        <v>0</v>
      </c>
      <c r="J98" s="33">
        <f t="shared" ref="J98:J129" si="33">VLOOKUP($B98,L1ID,2)</f>
        <v>12</v>
      </c>
    </row>
    <row r="99" spans="1:11">
      <c r="A99" s="35">
        <v>293</v>
      </c>
      <c r="B99" s="33">
        <f t="shared" si="26"/>
        <v>2</v>
      </c>
      <c r="C99" s="33">
        <f t="shared" si="27"/>
        <v>2</v>
      </c>
      <c r="D99" s="33">
        <f t="shared" si="28"/>
        <v>2</v>
      </c>
      <c r="E99" s="33">
        <f t="shared" si="29"/>
        <v>737</v>
      </c>
      <c r="F99" s="29">
        <f t="shared" si="25"/>
        <v>2</v>
      </c>
      <c r="G99" s="33" t="str">
        <f t="shared" si="30"/>
        <v>A</v>
      </c>
      <c r="H99" s="33">
        <f t="shared" si="31"/>
        <v>6</v>
      </c>
      <c r="I99" s="33">
        <f t="shared" si="32"/>
        <v>1</v>
      </c>
      <c r="J99" s="33">
        <f t="shared" si="33"/>
        <v>12</v>
      </c>
    </row>
    <row r="100" spans="1:11">
      <c r="A100" s="35">
        <v>294</v>
      </c>
      <c r="B100" s="33">
        <f t="shared" si="26"/>
        <v>1</v>
      </c>
      <c r="C100" s="33">
        <f t="shared" si="27"/>
        <v>3</v>
      </c>
      <c r="D100" s="33">
        <f t="shared" si="28"/>
        <v>6</v>
      </c>
      <c r="E100" s="33">
        <f t="shared" si="29"/>
        <v>608</v>
      </c>
      <c r="F100" s="29">
        <f t="shared" si="25"/>
        <v>2</v>
      </c>
      <c r="G100" s="33" t="str">
        <f t="shared" si="30"/>
        <v>A</v>
      </c>
      <c r="H100" s="33">
        <f t="shared" si="31"/>
        <v>6</v>
      </c>
      <c r="I100" s="33">
        <f t="shared" si="32"/>
        <v>2</v>
      </c>
      <c r="J100" s="33">
        <f t="shared" si="33"/>
        <v>8</v>
      </c>
    </row>
    <row r="101" spans="1:11">
      <c r="A101" s="35">
        <v>295</v>
      </c>
      <c r="B101" s="33">
        <f t="shared" si="26"/>
        <v>1</v>
      </c>
      <c r="C101" s="33">
        <f t="shared" si="27"/>
        <v>3</v>
      </c>
      <c r="D101" s="33">
        <f t="shared" si="28"/>
        <v>7</v>
      </c>
      <c r="E101" s="33">
        <f t="shared" si="29"/>
        <v>609</v>
      </c>
      <c r="F101" s="29">
        <f t="shared" si="25"/>
        <v>2</v>
      </c>
      <c r="G101" s="33" t="str">
        <f t="shared" si="30"/>
        <v>A</v>
      </c>
      <c r="H101" s="33">
        <f t="shared" si="31"/>
        <v>6</v>
      </c>
      <c r="I101" s="33">
        <f t="shared" si="32"/>
        <v>3</v>
      </c>
      <c r="J101" s="33">
        <f t="shared" si="33"/>
        <v>8</v>
      </c>
    </row>
    <row r="102" spans="1:11">
      <c r="A102" s="35">
        <v>296</v>
      </c>
      <c r="B102" s="33">
        <f t="shared" si="26"/>
        <v>10</v>
      </c>
      <c r="C102" s="33">
        <f t="shared" si="27"/>
        <v>0</v>
      </c>
      <c r="D102" s="33">
        <f t="shared" si="28"/>
        <v>3</v>
      </c>
      <c r="E102" s="33">
        <f t="shared" si="29"/>
        <v>738</v>
      </c>
      <c r="F102" s="29">
        <f t="shared" si="25"/>
        <v>2</v>
      </c>
      <c r="G102" s="33" t="str">
        <f t="shared" si="30"/>
        <v>A</v>
      </c>
      <c r="H102" s="33">
        <f t="shared" si="31"/>
        <v>6</v>
      </c>
      <c r="I102" s="33">
        <f t="shared" si="32"/>
        <v>4</v>
      </c>
      <c r="J102" s="33">
        <f t="shared" si="33"/>
        <v>13</v>
      </c>
      <c r="K102" s="33"/>
    </row>
    <row r="103" spans="1:11">
      <c r="A103" s="35">
        <v>297</v>
      </c>
      <c r="B103" s="33">
        <f t="shared" si="26"/>
        <v>10</v>
      </c>
      <c r="C103" s="33">
        <f t="shared" si="27"/>
        <v>0</v>
      </c>
      <c r="D103" s="33">
        <f t="shared" si="28"/>
        <v>4</v>
      </c>
      <c r="E103" s="33">
        <f t="shared" si="29"/>
        <v>739</v>
      </c>
      <c r="F103" s="29">
        <f t="shared" si="25"/>
        <v>2</v>
      </c>
      <c r="G103" s="33" t="str">
        <f t="shared" si="30"/>
        <v>A</v>
      </c>
      <c r="H103" s="33">
        <f t="shared" si="31"/>
        <v>6</v>
      </c>
      <c r="I103" s="33">
        <f t="shared" si="32"/>
        <v>5</v>
      </c>
      <c r="J103" s="33">
        <f t="shared" si="33"/>
        <v>13</v>
      </c>
      <c r="K103" s="33"/>
    </row>
    <row r="104" spans="1:11">
      <c r="A104" s="35">
        <v>298</v>
      </c>
      <c r="B104" s="33">
        <f t="shared" si="26"/>
        <v>10</v>
      </c>
      <c r="C104" s="33">
        <f t="shared" si="27"/>
        <v>0</v>
      </c>
      <c r="D104" s="33">
        <f t="shared" si="28"/>
        <v>5</v>
      </c>
      <c r="E104" s="33">
        <f t="shared" si="29"/>
        <v>966</v>
      </c>
      <c r="F104" s="29">
        <f t="shared" si="25"/>
        <v>2</v>
      </c>
      <c r="G104" s="33" t="str">
        <f t="shared" si="30"/>
        <v>A</v>
      </c>
      <c r="H104" s="33">
        <f t="shared" si="31"/>
        <v>6</v>
      </c>
      <c r="I104" s="33">
        <f t="shared" si="32"/>
        <v>6</v>
      </c>
      <c r="J104" s="33">
        <f t="shared" si="33"/>
        <v>13</v>
      </c>
    </row>
    <row r="105" spans="1:11">
      <c r="A105" s="35">
        <v>299</v>
      </c>
      <c r="B105" s="33">
        <f t="shared" si="26"/>
        <v>5</v>
      </c>
      <c r="C105" s="33">
        <f t="shared" si="27"/>
        <v>3</v>
      </c>
      <c r="D105" s="33">
        <f t="shared" si="28"/>
        <v>3</v>
      </c>
      <c r="E105" s="33">
        <f t="shared" si="29"/>
        <v>967</v>
      </c>
      <c r="F105" s="29">
        <f t="shared" si="25"/>
        <v>2</v>
      </c>
      <c r="G105" s="33" t="str">
        <f t="shared" si="30"/>
        <v>A</v>
      </c>
      <c r="H105" s="33">
        <f t="shared" si="31"/>
        <v>6</v>
      </c>
      <c r="I105" s="33">
        <f t="shared" si="32"/>
        <v>7</v>
      </c>
      <c r="J105" s="33">
        <f t="shared" si="33"/>
        <v>7</v>
      </c>
    </row>
    <row r="106" spans="1:11">
      <c r="A106" s="35">
        <v>300</v>
      </c>
      <c r="B106" s="33">
        <f t="shared" si="26"/>
        <v>5</v>
      </c>
      <c r="C106" s="33">
        <f t="shared" si="27"/>
        <v>3</v>
      </c>
      <c r="D106" s="33">
        <f t="shared" si="28"/>
        <v>4</v>
      </c>
      <c r="E106" s="33">
        <f t="shared" si="29"/>
        <v>648</v>
      </c>
      <c r="F106" s="29">
        <f t="shared" si="25"/>
        <v>2</v>
      </c>
      <c r="G106" s="33" t="str">
        <f t="shared" si="30"/>
        <v>A</v>
      </c>
      <c r="H106" s="33">
        <f t="shared" si="31"/>
        <v>6</v>
      </c>
      <c r="I106" s="33">
        <f t="shared" si="32"/>
        <v>8</v>
      </c>
      <c r="J106" s="33">
        <f t="shared" si="33"/>
        <v>7</v>
      </c>
    </row>
    <row r="107" spans="1:11">
      <c r="A107" s="35">
        <v>301</v>
      </c>
      <c r="B107" s="33">
        <f t="shared" si="26"/>
        <v>5</v>
      </c>
      <c r="C107" s="33">
        <f t="shared" si="27"/>
        <v>3</v>
      </c>
      <c r="D107" s="33">
        <f t="shared" si="28"/>
        <v>5</v>
      </c>
      <c r="E107" s="33">
        <f t="shared" si="29"/>
        <v>649</v>
      </c>
      <c r="F107" s="29">
        <f t="shared" si="25"/>
        <v>2</v>
      </c>
      <c r="G107" s="33" t="str">
        <f t="shared" si="30"/>
        <v>A</v>
      </c>
      <c r="H107" s="33">
        <f t="shared" si="31"/>
        <v>6</v>
      </c>
      <c r="I107" s="33">
        <f t="shared" si="32"/>
        <v>9</v>
      </c>
      <c r="J107" s="33">
        <f t="shared" si="33"/>
        <v>7</v>
      </c>
    </row>
    <row r="108" spans="1:11">
      <c r="A108" s="35">
        <v>302</v>
      </c>
      <c r="B108" s="33">
        <f t="shared" si="26"/>
        <v>10</v>
      </c>
      <c r="C108" s="33">
        <f t="shared" si="27"/>
        <v>0</v>
      </c>
      <c r="D108" s="33">
        <f t="shared" si="28"/>
        <v>8</v>
      </c>
      <c r="E108" s="33">
        <f t="shared" si="29"/>
        <v>308</v>
      </c>
      <c r="F108" s="29">
        <f t="shared" si="25"/>
        <v>2</v>
      </c>
      <c r="G108" s="33" t="str">
        <f t="shared" si="30"/>
        <v>A</v>
      </c>
      <c r="H108" s="33">
        <f t="shared" si="31"/>
        <v>6</v>
      </c>
      <c r="I108" s="33">
        <f t="shared" si="32"/>
        <v>10</v>
      </c>
      <c r="J108" s="33">
        <f t="shared" si="33"/>
        <v>13</v>
      </c>
    </row>
    <row r="109" spans="1:11">
      <c r="A109" s="35">
        <v>303</v>
      </c>
      <c r="B109" s="33">
        <f t="shared" si="26"/>
        <v>10</v>
      </c>
      <c r="C109" s="33">
        <f t="shared" si="27"/>
        <v>0</v>
      </c>
      <c r="D109" s="33">
        <f t="shared" si="28"/>
        <v>7</v>
      </c>
      <c r="E109" s="33">
        <f t="shared" si="29"/>
        <v>309</v>
      </c>
      <c r="F109" s="29">
        <f t="shared" si="25"/>
        <v>2</v>
      </c>
      <c r="G109" s="33" t="str">
        <f t="shared" si="30"/>
        <v>A</v>
      </c>
      <c r="H109" s="33">
        <f t="shared" si="31"/>
        <v>6</v>
      </c>
      <c r="I109" s="33">
        <f t="shared" si="32"/>
        <v>11</v>
      </c>
      <c r="J109" s="33">
        <f t="shared" si="33"/>
        <v>13</v>
      </c>
    </row>
    <row r="110" spans="1:11">
      <c r="A110" s="35">
        <v>304</v>
      </c>
      <c r="B110" s="33">
        <f t="shared" si="26"/>
        <v>10</v>
      </c>
      <c r="C110" s="33">
        <f t="shared" si="27"/>
        <v>0</v>
      </c>
      <c r="D110" s="33">
        <f t="shared" si="28"/>
        <v>6</v>
      </c>
      <c r="E110" s="33">
        <f t="shared" si="29"/>
        <v>728</v>
      </c>
      <c r="F110" s="29">
        <f t="shared" si="25"/>
        <v>2</v>
      </c>
      <c r="G110" s="33" t="str">
        <f t="shared" si="30"/>
        <v>A</v>
      </c>
      <c r="H110" s="33">
        <f t="shared" si="31"/>
        <v>6</v>
      </c>
      <c r="I110" s="33">
        <f t="shared" si="32"/>
        <v>12</v>
      </c>
      <c r="J110" s="33">
        <f t="shared" si="33"/>
        <v>13</v>
      </c>
    </row>
    <row r="111" spans="1:11">
      <c r="A111" s="35">
        <v>305</v>
      </c>
      <c r="B111" s="33">
        <f t="shared" si="26"/>
        <v>5</v>
      </c>
      <c r="C111" s="33">
        <f t="shared" si="27"/>
        <v>2</v>
      </c>
      <c r="D111" s="33">
        <f t="shared" si="28"/>
        <v>5</v>
      </c>
      <c r="E111" s="33">
        <f t="shared" si="29"/>
        <v>729</v>
      </c>
      <c r="F111" s="29">
        <f t="shared" si="25"/>
        <v>2</v>
      </c>
      <c r="G111" s="33" t="str">
        <f t="shared" si="30"/>
        <v>A</v>
      </c>
      <c r="H111" s="33">
        <f t="shared" si="31"/>
        <v>6</v>
      </c>
      <c r="I111" s="33">
        <f t="shared" si="32"/>
        <v>13</v>
      </c>
      <c r="J111" s="33">
        <f t="shared" si="33"/>
        <v>7</v>
      </c>
    </row>
    <row r="112" spans="1:11">
      <c r="A112" s="35">
        <v>306</v>
      </c>
      <c r="B112" s="33">
        <f t="shared" si="26"/>
        <v>5</v>
      </c>
      <c r="C112" s="33">
        <f t="shared" si="27"/>
        <v>2</v>
      </c>
      <c r="D112" s="33">
        <f t="shared" si="28"/>
        <v>4</v>
      </c>
      <c r="E112" s="33">
        <f t="shared" si="29"/>
        <v>548</v>
      </c>
      <c r="F112" s="29">
        <f t="shared" si="25"/>
        <v>2</v>
      </c>
      <c r="G112" s="33" t="str">
        <f t="shared" si="30"/>
        <v>A</v>
      </c>
      <c r="H112" s="33">
        <f t="shared" si="31"/>
        <v>6</v>
      </c>
      <c r="I112" s="33">
        <f t="shared" si="32"/>
        <v>14</v>
      </c>
      <c r="J112" s="33">
        <f t="shared" si="33"/>
        <v>7</v>
      </c>
    </row>
    <row r="113" spans="1:11">
      <c r="A113" s="35">
        <v>307</v>
      </c>
      <c r="B113" s="33">
        <f t="shared" si="26"/>
        <v>5</v>
      </c>
      <c r="C113" s="33">
        <f t="shared" si="27"/>
        <v>2</v>
      </c>
      <c r="D113" s="33">
        <f t="shared" si="28"/>
        <v>3</v>
      </c>
      <c r="E113" s="33">
        <f t="shared" si="29"/>
        <v>549</v>
      </c>
      <c r="F113" s="29">
        <f t="shared" si="25"/>
        <v>2</v>
      </c>
      <c r="G113" s="33" t="str">
        <f t="shared" si="30"/>
        <v>A</v>
      </c>
      <c r="H113" s="33">
        <f t="shared" si="31"/>
        <v>6</v>
      </c>
      <c r="I113" s="33">
        <f t="shared" si="32"/>
        <v>15</v>
      </c>
      <c r="J113" s="33">
        <f t="shared" si="33"/>
        <v>7</v>
      </c>
      <c r="K113" s="24" t="s">
        <v>679</v>
      </c>
    </row>
    <row r="114" spans="1:11">
      <c r="A114" s="35">
        <v>308</v>
      </c>
      <c r="B114" s="33">
        <f t="shared" si="26"/>
        <v>2</v>
      </c>
      <c r="C114" s="33">
        <f t="shared" si="27"/>
        <v>1</v>
      </c>
      <c r="D114" s="33">
        <f t="shared" si="28"/>
        <v>0</v>
      </c>
      <c r="E114" s="33">
        <f t="shared" si="29"/>
        <v>266</v>
      </c>
      <c r="F114" s="29">
        <f t="shared" si="25"/>
        <v>2</v>
      </c>
      <c r="G114" s="33" t="str">
        <f t="shared" si="30"/>
        <v>A</v>
      </c>
      <c r="H114" s="33">
        <f t="shared" si="31"/>
        <v>7</v>
      </c>
      <c r="I114" s="33">
        <f t="shared" si="32"/>
        <v>0</v>
      </c>
      <c r="J114" s="33">
        <f t="shared" si="33"/>
        <v>12</v>
      </c>
    </row>
    <row r="115" spans="1:11">
      <c r="A115" s="35">
        <v>309</v>
      </c>
      <c r="B115" s="33">
        <f t="shared" si="26"/>
        <v>2</v>
      </c>
      <c r="C115" s="33">
        <f t="shared" si="27"/>
        <v>1</v>
      </c>
      <c r="D115" s="33">
        <f t="shared" si="28"/>
        <v>3</v>
      </c>
      <c r="E115" s="33">
        <f t="shared" si="29"/>
        <v>267</v>
      </c>
      <c r="F115" s="29">
        <f t="shared" si="25"/>
        <v>2</v>
      </c>
      <c r="G115" s="33" t="str">
        <f t="shared" si="30"/>
        <v>A</v>
      </c>
      <c r="H115" s="33">
        <f t="shared" si="31"/>
        <v>7</v>
      </c>
      <c r="I115" s="33">
        <f t="shared" si="32"/>
        <v>1</v>
      </c>
      <c r="J115" s="33">
        <f t="shared" si="33"/>
        <v>12</v>
      </c>
    </row>
    <row r="116" spans="1:11">
      <c r="A116" s="35">
        <v>310</v>
      </c>
      <c r="B116" s="33">
        <f t="shared" si="26"/>
        <v>1</v>
      </c>
      <c r="C116" s="33">
        <f t="shared" si="27"/>
        <v>2</v>
      </c>
      <c r="D116" s="33">
        <f t="shared" si="28"/>
        <v>4</v>
      </c>
      <c r="E116" s="33">
        <f t="shared" si="29"/>
        <v>256</v>
      </c>
      <c r="F116" s="29">
        <f t="shared" si="25"/>
        <v>2</v>
      </c>
      <c r="G116" s="33" t="str">
        <f t="shared" si="30"/>
        <v>A</v>
      </c>
      <c r="H116" s="33">
        <f t="shared" si="31"/>
        <v>7</v>
      </c>
      <c r="I116" s="33">
        <f t="shared" si="32"/>
        <v>2</v>
      </c>
      <c r="J116" s="33">
        <f t="shared" si="33"/>
        <v>8</v>
      </c>
    </row>
    <row r="117" spans="1:11">
      <c r="A117" s="35">
        <v>311</v>
      </c>
      <c r="B117" s="33">
        <f t="shared" si="26"/>
        <v>1</v>
      </c>
      <c r="C117" s="33">
        <f t="shared" si="27"/>
        <v>2</v>
      </c>
      <c r="D117" s="33">
        <f t="shared" si="28"/>
        <v>3</v>
      </c>
      <c r="E117" s="33">
        <f t="shared" si="29"/>
        <v>257</v>
      </c>
      <c r="F117" s="29">
        <f t="shared" si="25"/>
        <v>2</v>
      </c>
      <c r="G117" s="33" t="str">
        <f t="shared" si="30"/>
        <v>A</v>
      </c>
      <c r="H117" s="33">
        <f t="shared" si="31"/>
        <v>7</v>
      </c>
      <c r="I117" s="33">
        <f t="shared" si="32"/>
        <v>3</v>
      </c>
      <c r="J117" s="33">
        <f t="shared" si="33"/>
        <v>8</v>
      </c>
    </row>
    <row r="118" spans="1:11">
      <c r="A118" s="35">
        <v>312</v>
      </c>
      <c r="B118" s="33">
        <f t="shared" si="26"/>
        <v>10</v>
      </c>
      <c r="C118" s="33">
        <f t="shared" si="27"/>
        <v>2</v>
      </c>
      <c r="D118" s="33">
        <f t="shared" si="28"/>
        <v>6</v>
      </c>
      <c r="E118" s="33">
        <f t="shared" si="29"/>
        <v>176</v>
      </c>
      <c r="F118" s="29">
        <f t="shared" si="25"/>
        <v>2</v>
      </c>
      <c r="G118" s="33" t="str">
        <f t="shared" si="30"/>
        <v>A</v>
      </c>
      <c r="H118" s="33">
        <f t="shared" si="31"/>
        <v>7</v>
      </c>
      <c r="I118" s="33">
        <f t="shared" si="32"/>
        <v>4</v>
      </c>
      <c r="J118" s="33">
        <f t="shared" si="33"/>
        <v>13</v>
      </c>
    </row>
    <row r="119" spans="1:11">
      <c r="A119" s="35">
        <v>313</v>
      </c>
      <c r="B119" s="33">
        <f t="shared" si="26"/>
        <v>10</v>
      </c>
      <c r="C119" s="33">
        <f t="shared" si="27"/>
        <v>2</v>
      </c>
      <c r="D119" s="33">
        <f t="shared" si="28"/>
        <v>7</v>
      </c>
      <c r="E119" s="33">
        <f t="shared" si="29"/>
        <v>177</v>
      </c>
      <c r="F119" s="29">
        <f t="shared" si="25"/>
        <v>2</v>
      </c>
      <c r="G119" s="33" t="str">
        <f t="shared" si="30"/>
        <v>A</v>
      </c>
      <c r="H119" s="33">
        <f t="shared" si="31"/>
        <v>7</v>
      </c>
      <c r="I119" s="33">
        <f t="shared" si="32"/>
        <v>5</v>
      </c>
      <c r="J119" s="33">
        <f t="shared" si="33"/>
        <v>13</v>
      </c>
    </row>
    <row r="120" spans="1:11">
      <c r="A120" s="35">
        <v>314</v>
      </c>
      <c r="B120" s="33">
        <f t="shared" si="26"/>
        <v>10</v>
      </c>
      <c r="C120" s="33">
        <f t="shared" si="27"/>
        <v>2</v>
      </c>
      <c r="D120" s="33">
        <f t="shared" si="28"/>
        <v>8</v>
      </c>
      <c r="E120" s="33">
        <f t="shared" si="29"/>
        <v>264</v>
      </c>
      <c r="F120" s="29">
        <f t="shared" si="25"/>
        <v>2</v>
      </c>
      <c r="G120" s="33" t="str">
        <f t="shared" si="30"/>
        <v>A</v>
      </c>
      <c r="H120" s="33">
        <f t="shared" si="31"/>
        <v>7</v>
      </c>
      <c r="I120" s="33">
        <f t="shared" si="32"/>
        <v>6</v>
      </c>
      <c r="J120" s="33">
        <f t="shared" si="33"/>
        <v>13</v>
      </c>
    </row>
    <row r="121" spans="1:11">
      <c r="A121" s="35">
        <v>315</v>
      </c>
      <c r="B121" s="33">
        <f t="shared" si="26"/>
        <v>1</v>
      </c>
      <c r="C121" s="33">
        <f t="shared" si="27"/>
        <v>1</v>
      </c>
      <c r="D121" s="33">
        <f t="shared" si="28"/>
        <v>6</v>
      </c>
      <c r="E121" s="33">
        <f t="shared" si="29"/>
        <v>265</v>
      </c>
      <c r="F121" s="29">
        <f t="shared" si="25"/>
        <v>2</v>
      </c>
      <c r="G121" s="33" t="str">
        <f t="shared" si="30"/>
        <v>A</v>
      </c>
      <c r="H121" s="33">
        <f t="shared" si="31"/>
        <v>7</v>
      </c>
      <c r="I121" s="33">
        <f t="shared" si="32"/>
        <v>7</v>
      </c>
      <c r="J121" s="33">
        <f t="shared" si="33"/>
        <v>8</v>
      </c>
    </row>
    <row r="122" spans="1:11">
      <c r="A122" s="35">
        <v>316</v>
      </c>
      <c r="B122" s="33">
        <f t="shared" si="26"/>
        <v>1</v>
      </c>
      <c r="C122" s="33">
        <f t="shared" si="27"/>
        <v>1</v>
      </c>
      <c r="D122" s="33">
        <f t="shared" si="28"/>
        <v>7</v>
      </c>
      <c r="E122" s="33">
        <f t="shared" si="29"/>
        <v>222</v>
      </c>
      <c r="F122" s="29">
        <f t="shared" si="25"/>
        <v>2</v>
      </c>
      <c r="G122" s="33" t="str">
        <f t="shared" si="30"/>
        <v>A</v>
      </c>
      <c r="H122" s="33">
        <f t="shared" si="31"/>
        <v>7</v>
      </c>
      <c r="I122" s="33">
        <f t="shared" si="32"/>
        <v>8</v>
      </c>
      <c r="J122" s="33">
        <f t="shared" si="33"/>
        <v>8</v>
      </c>
    </row>
    <row r="123" spans="1:11">
      <c r="A123" s="35">
        <v>317</v>
      </c>
      <c r="B123" s="33">
        <f t="shared" si="26"/>
        <v>1</v>
      </c>
      <c r="C123" s="33">
        <f t="shared" si="27"/>
        <v>1</v>
      </c>
      <c r="D123" s="33">
        <f t="shared" si="28"/>
        <v>8</v>
      </c>
      <c r="E123" s="33">
        <f t="shared" si="29"/>
        <v>223</v>
      </c>
      <c r="F123" s="29">
        <f t="shared" si="25"/>
        <v>2</v>
      </c>
      <c r="G123" s="33" t="str">
        <f t="shared" si="30"/>
        <v>A</v>
      </c>
      <c r="H123" s="33">
        <f t="shared" si="31"/>
        <v>7</v>
      </c>
      <c r="I123" s="33">
        <f t="shared" si="32"/>
        <v>9</v>
      </c>
      <c r="J123" s="33">
        <f t="shared" si="33"/>
        <v>8</v>
      </c>
    </row>
    <row r="124" spans="1:11">
      <c r="A124" s="35">
        <v>318</v>
      </c>
      <c r="B124" s="33">
        <f t="shared" si="26"/>
        <v>10</v>
      </c>
      <c r="C124" s="33">
        <f t="shared" si="27"/>
        <v>1</v>
      </c>
      <c r="D124" s="33">
        <f t="shared" si="28"/>
        <v>2</v>
      </c>
      <c r="E124" s="33">
        <f t="shared" si="29"/>
        <v>556</v>
      </c>
      <c r="F124" s="29">
        <f t="shared" si="25"/>
        <v>2</v>
      </c>
      <c r="G124" s="33" t="str">
        <f t="shared" si="30"/>
        <v>A</v>
      </c>
      <c r="H124" s="33">
        <f t="shared" si="31"/>
        <v>7</v>
      </c>
      <c r="I124" s="33">
        <f t="shared" si="32"/>
        <v>10</v>
      </c>
      <c r="J124" s="33">
        <f t="shared" si="33"/>
        <v>13</v>
      </c>
    </row>
    <row r="125" spans="1:11">
      <c r="A125" s="35">
        <v>319</v>
      </c>
      <c r="B125" s="33">
        <f t="shared" si="26"/>
        <v>10</v>
      </c>
      <c r="C125" s="33">
        <f t="shared" si="27"/>
        <v>1</v>
      </c>
      <c r="D125" s="33">
        <f t="shared" si="28"/>
        <v>1</v>
      </c>
      <c r="E125" s="33">
        <f t="shared" si="29"/>
        <v>557</v>
      </c>
      <c r="F125" s="29">
        <f t="shared" si="25"/>
        <v>2</v>
      </c>
      <c r="G125" s="33" t="str">
        <f t="shared" si="30"/>
        <v>A</v>
      </c>
      <c r="H125" s="33">
        <f t="shared" si="31"/>
        <v>7</v>
      </c>
      <c r="I125" s="33">
        <f t="shared" si="32"/>
        <v>11</v>
      </c>
      <c r="J125" s="33">
        <f t="shared" si="33"/>
        <v>13</v>
      </c>
    </row>
    <row r="126" spans="1:11">
      <c r="A126" s="35">
        <v>320</v>
      </c>
      <c r="B126" s="33">
        <f t="shared" si="26"/>
        <v>10</v>
      </c>
      <c r="C126" s="33">
        <f t="shared" si="27"/>
        <v>1</v>
      </c>
      <c r="D126" s="33">
        <f t="shared" si="28"/>
        <v>0</v>
      </c>
      <c r="E126" s="33">
        <f t="shared" si="29"/>
        <v>250</v>
      </c>
      <c r="F126" s="29">
        <f t="shared" si="25"/>
        <v>2</v>
      </c>
      <c r="G126" s="33" t="str">
        <f t="shared" si="30"/>
        <v>A</v>
      </c>
      <c r="H126" s="33">
        <f t="shared" si="31"/>
        <v>7</v>
      </c>
      <c r="I126" s="33">
        <f t="shared" si="32"/>
        <v>12</v>
      </c>
      <c r="J126" s="33">
        <f t="shared" si="33"/>
        <v>13</v>
      </c>
    </row>
    <row r="127" spans="1:11">
      <c r="A127" s="35">
        <v>321</v>
      </c>
      <c r="B127" s="33">
        <f t="shared" si="26"/>
        <v>1</v>
      </c>
      <c r="C127" s="33">
        <f t="shared" si="27"/>
        <v>0</v>
      </c>
      <c r="D127" s="33">
        <f t="shared" si="28"/>
        <v>0</v>
      </c>
      <c r="E127" s="33">
        <f t="shared" si="29"/>
        <v>251</v>
      </c>
      <c r="F127" s="29">
        <f t="shared" si="25"/>
        <v>2</v>
      </c>
      <c r="G127" s="33" t="str">
        <f t="shared" si="30"/>
        <v>A</v>
      </c>
      <c r="H127" s="33">
        <f t="shared" si="31"/>
        <v>7</v>
      </c>
      <c r="I127" s="33">
        <f t="shared" si="32"/>
        <v>13</v>
      </c>
      <c r="J127" s="33">
        <f t="shared" si="33"/>
        <v>8</v>
      </c>
    </row>
    <row r="128" spans="1:11" s="33" customFormat="1">
      <c r="A128" s="35">
        <v>322</v>
      </c>
      <c r="B128" s="33">
        <f t="shared" si="26"/>
        <v>1</v>
      </c>
      <c r="C128" s="33">
        <f t="shared" si="27"/>
        <v>0</v>
      </c>
      <c r="D128" s="33">
        <f t="shared" si="28"/>
        <v>1</v>
      </c>
      <c r="E128" s="33">
        <f t="shared" si="29"/>
        <v>178</v>
      </c>
      <c r="F128" s="29">
        <f t="shared" si="25"/>
        <v>2</v>
      </c>
      <c r="G128" s="33" t="str">
        <f t="shared" si="30"/>
        <v>A</v>
      </c>
      <c r="H128" s="33">
        <f t="shared" si="31"/>
        <v>7</v>
      </c>
      <c r="I128" s="33">
        <f t="shared" si="32"/>
        <v>14</v>
      </c>
      <c r="J128" s="33">
        <f t="shared" si="33"/>
        <v>8</v>
      </c>
      <c r="K128" s="24" t="s">
        <v>679</v>
      </c>
    </row>
    <row r="129" spans="1:11" s="33" customFormat="1">
      <c r="A129" s="35">
        <v>323</v>
      </c>
      <c r="B129" s="33">
        <f t="shared" si="26"/>
        <v>1</v>
      </c>
      <c r="C129" s="33">
        <f t="shared" si="27"/>
        <v>0</v>
      </c>
      <c r="D129" s="33">
        <f t="shared" si="28"/>
        <v>2</v>
      </c>
      <c r="E129" s="33">
        <f t="shared" si="29"/>
        <v>179</v>
      </c>
      <c r="F129" s="29">
        <f t="shared" si="25"/>
        <v>2</v>
      </c>
      <c r="G129" s="33" t="str">
        <f t="shared" si="30"/>
        <v>A</v>
      </c>
      <c r="H129" s="33">
        <f t="shared" si="31"/>
        <v>7</v>
      </c>
      <c r="I129" s="33">
        <f t="shared" si="32"/>
        <v>15</v>
      </c>
      <c r="J129" s="33">
        <f t="shared" si="33"/>
        <v>8</v>
      </c>
      <c r="K129" s="24" t="s">
        <v>679</v>
      </c>
    </row>
    <row r="130" spans="1:11">
      <c r="A130" s="35">
        <v>324</v>
      </c>
      <c r="B130" s="33">
        <f t="shared" ref="B130:B145" si="34">VLOOKUP($A130,DbData,3)</f>
        <v>24</v>
      </c>
      <c r="C130" s="33">
        <f t="shared" ref="C130:C145" si="35">QUOTIENT(VLOOKUP($A130,DbData,4),12)</f>
        <v>0</v>
      </c>
      <c r="D130" s="33">
        <f t="shared" ref="D130:D145" si="36">MOD(VLOOKUP($A130,DbData,4),12)</f>
        <v>1</v>
      </c>
      <c r="E130" s="33">
        <f t="shared" ref="E130:E145" si="37">VLOOKUP($A130,DbData,2)</f>
        <v>162</v>
      </c>
      <c r="F130" s="29">
        <f t="shared" si="25"/>
        <v>2</v>
      </c>
      <c r="G130" s="33" t="str">
        <f t="shared" ref="G130:G145" si="38">VLOOKUP($A130,PanelId,2)</f>
        <v>A</v>
      </c>
      <c r="H130" s="33">
        <f t="shared" ref="H130:H145" si="39">QUOTIENT(($A130-VLOOKUP($A130,PanelId,1)),VLOOKUP($A130,PanelId,4))</f>
        <v>8</v>
      </c>
      <c r="I130" s="33">
        <f t="shared" ref="I130:I145" si="40">MOD($A130-VLOOKUP($A130,PanelId,1),VLOOKUP($A130,PanelId,4))</f>
        <v>0</v>
      </c>
      <c r="J130" s="33">
        <f t="shared" ref="J130:J145" si="41">VLOOKUP($B130,L1ID,2)</f>
        <v>10</v>
      </c>
      <c r="K130" s="33"/>
    </row>
    <row r="131" spans="1:11">
      <c r="A131" s="35">
        <v>325</v>
      </c>
      <c r="B131" s="33">
        <f t="shared" si="34"/>
        <v>24</v>
      </c>
      <c r="C131" s="33">
        <f t="shared" si="35"/>
        <v>0</v>
      </c>
      <c r="D131" s="33">
        <f t="shared" si="36"/>
        <v>0</v>
      </c>
      <c r="E131" s="33">
        <f t="shared" si="37"/>
        <v>163</v>
      </c>
      <c r="F131" s="29">
        <f t="shared" ref="F131:F145" si="42">IF($A131&lt;196,1,2)</f>
        <v>2</v>
      </c>
      <c r="G131" s="33" t="str">
        <f t="shared" si="38"/>
        <v>A</v>
      </c>
      <c r="H131" s="33">
        <f t="shared" si="39"/>
        <v>8</v>
      </c>
      <c r="I131" s="33">
        <f t="shared" si="40"/>
        <v>1</v>
      </c>
      <c r="J131" s="33">
        <f t="shared" si="41"/>
        <v>10</v>
      </c>
    </row>
    <row r="132" spans="1:11">
      <c r="A132" s="35">
        <v>326</v>
      </c>
      <c r="B132" s="33">
        <f t="shared" si="34"/>
        <v>5</v>
      </c>
      <c r="C132" s="33">
        <f t="shared" si="35"/>
        <v>0</v>
      </c>
      <c r="D132" s="33">
        <f t="shared" si="36"/>
        <v>1</v>
      </c>
      <c r="E132" s="33">
        <f t="shared" si="37"/>
        <v>86</v>
      </c>
      <c r="F132" s="29">
        <f t="shared" si="42"/>
        <v>2</v>
      </c>
      <c r="G132" s="33" t="str">
        <f t="shared" si="38"/>
        <v>A</v>
      </c>
      <c r="H132" s="33">
        <f t="shared" si="39"/>
        <v>8</v>
      </c>
      <c r="I132" s="33">
        <f t="shared" si="40"/>
        <v>2</v>
      </c>
      <c r="J132" s="33">
        <f t="shared" si="41"/>
        <v>7</v>
      </c>
    </row>
    <row r="133" spans="1:11">
      <c r="A133" s="35">
        <v>327</v>
      </c>
      <c r="B133" s="33">
        <f t="shared" si="34"/>
        <v>5</v>
      </c>
      <c r="C133" s="33">
        <f t="shared" si="35"/>
        <v>0</v>
      </c>
      <c r="D133" s="33">
        <f t="shared" si="36"/>
        <v>2</v>
      </c>
      <c r="E133" s="33">
        <f t="shared" si="37"/>
        <v>87</v>
      </c>
      <c r="F133" s="29">
        <f t="shared" si="42"/>
        <v>2</v>
      </c>
      <c r="G133" s="33" t="str">
        <f t="shared" si="38"/>
        <v>A</v>
      </c>
      <c r="H133" s="33">
        <f t="shared" si="39"/>
        <v>8</v>
      </c>
      <c r="I133" s="33">
        <f t="shared" si="40"/>
        <v>3</v>
      </c>
      <c r="J133" s="33">
        <f t="shared" si="41"/>
        <v>7</v>
      </c>
    </row>
    <row r="134" spans="1:11">
      <c r="A134" s="35">
        <v>328</v>
      </c>
      <c r="B134" s="33">
        <f t="shared" si="34"/>
        <v>10</v>
      </c>
      <c r="C134" s="33">
        <f t="shared" si="35"/>
        <v>3</v>
      </c>
      <c r="D134" s="33">
        <f t="shared" si="36"/>
        <v>0</v>
      </c>
      <c r="E134" s="33">
        <f t="shared" si="37"/>
        <v>78</v>
      </c>
      <c r="F134" s="29">
        <f t="shared" si="42"/>
        <v>2</v>
      </c>
      <c r="G134" s="33" t="str">
        <f t="shared" si="38"/>
        <v>A</v>
      </c>
      <c r="H134" s="33">
        <f t="shared" si="39"/>
        <v>8</v>
      </c>
      <c r="I134" s="33">
        <f t="shared" si="40"/>
        <v>4</v>
      </c>
      <c r="J134" s="33">
        <f t="shared" si="41"/>
        <v>13</v>
      </c>
    </row>
    <row r="135" spans="1:11">
      <c r="A135" s="35">
        <v>329</v>
      </c>
      <c r="B135" s="33">
        <f t="shared" si="34"/>
        <v>10</v>
      </c>
      <c r="C135" s="33">
        <f t="shared" si="35"/>
        <v>3</v>
      </c>
      <c r="D135" s="33">
        <f t="shared" si="36"/>
        <v>1</v>
      </c>
      <c r="E135" s="33">
        <f t="shared" si="37"/>
        <v>79</v>
      </c>
      <c r="F135" s="29">
        <f t="shared" si="42"/>
        <v>2</v>
      </c>
      <c r="G135" s="33" t="str">
        <f t="shared" si="38"/>
        <v>A</v>
      </c>
      <c r="H135" s="33">
        <f t="shared" si="39"/>
        <v>8</v>
      </c>
      <c r="I135" s="33">
        <f t="shared" si="40"/>
        <v>5</v>
      </c>
      <c r="J135" s="33">
        <f t="shared" si="41"/>
        <v>13</v>
      </c>
    </row>
    <row r="136" spans="1:11">
      <c r="A136" s="35">
        <v>330</v>
      </c>
      <c r="B136" s="33">
        <f t="shared" si="34"/>
        <v>10</v>
      </c>
      <c r="C136" s="33">
        <f t="shared" si="35"/>
        <v>3</v>
      </c>
      <c r="D136" s="33">
        <f t="shared" si="36"/>
        <v>2</v>
      </c>
      <c r="E136" s="33">
        <f t="shared" si="37"/>
        <v>282</v>
      </c>
      <c r="F136" s="29">
        <f t="shared" si="42"/>
        <v>2</v>
      </c>
      <c r="G136" s="33" t="str">
        <f t="shared" si="38"/>
        <v>A</v>
      </c>
      <c r="H136" s="33">
        <f t="shared" si="39"/>
        <v>8</v>
      </c>
      <c r="I136" s="33">
        <f t="shared" si="40"/>
        <v>6</v>
      </c>
      <c r="J136" s="33">
        <f t="shared" si="41"/>
        <v>13</v>
      </c>
    </row>
    <row r="137" spans="1:11">
      <c r="A137" s="35">
        <v>331</v>
      </c>
      <c r="B137" s="33">
        <f t="shared" si="34"/>
        <v>1</v>
      </c>
      <c r="C137" s="33">
        <f t="shared" si="35"/>
        <v>2</v>
      </c>
      <c r="D137" s="33">
        <f t="shared" si="36"/>
        <v>0</v>
      </c>
      <c r="E137" s="33">
        <f t="shared" si="37"/>
        <v>283</v>
      </c>
      <c r="F137" s="29">
        <f t="shared" si="42"/>
        <v>2</v>
      </c>
      <c r="G137" s="33" t="str">
        <f t="shared" si="38"/>
        <v>A</v>
      </c>
      <c r="H137" s="33">
        <f t="shared" si="39"/>
        <v>8</v>
      </c>
      <c r="I137" s="33">
        <f t="shared" si="40"/>
        <v>7</v>
      </c>
      <c r="J137" s="33">
        <f t="shared" si="41"/>
        <v>8</v>
      </c>
      <c r="K137" s="33"/>
    </row>
    <row r="138" spans="1:11">
      <c r="A138" s="35">
        <v>332</v>
      </c>
      <c r="B138" s="33">
        <f t="shared" si="34"/>
        <v>1</v>
      </c>
      <c r="C138" s="33">
        <f t="shared" si="35"/>
        <v>2</v>
      </c>
      <c r="D138" s="33">
        <f t="shared" si="36"/>
        <v>1</v>
      </c>
      <c r="E138" s="33">
        <f t="shared" si="37"/>
        <v>36</v>
      </c>
      <c r="F138" s="29">
        <f t="shared" si="42"/>
        <v>2</v>
      </c>
      <c r="G138" s="33" t="str">
        <f t="shared" si="38"/>
        <v>A</v>
      </c>
      <c r="H138" s="33">
        <f t="shared" si="39"/>
        <v>8</v>
      </c>
      <c r="I138" s="33">
        <f t="shared" si="40"/>
        <v>8</v>
      </c>
      <c r="J138" s="33">
        <f t="shared" si="41"/>
        <v>8</v>
      </c>
    </row>
    <row r="139" spans="1:11">
      <c r="A139" s="35">
        <v>333</v>
      </c>
      <c r="B139" s="33">
        <f t="shared" si="34"/>
        <v>1</v>
      </c>
      <c r="C139" s="33">
        <f t="shared" si="35"/>
        <v>2</v>
      </c>
      <c r="D139" s="33">
        <f t="shared" si="36"/>
        <v>2</v>
      </c>
      <c r="E139" s="33">
        <f t="shared" si="37"/>
        <v>37</v>
      </c>
      <c r="F139" s="29">
        <f t="shared" si="42"/>
        <v>2</v>
      </c>
      <c r="G139" s="33" t="str">
        <f t="shared" si="38"/>
        <v>A</v>
      </c>
      <c r="H139" s="33">
        <f t="shared" si="39"/>
        <v>8</v>
      </c>
      <c r="I139" s="33">
        <f t="shared" si="40"/>
        <v>9</v>
      </c>
      <c r="J139" s="33">
        <f t="shared" si="41"/>
        <v>8</v>
      </c>
    </row>
    <row r="140" spans="1:11">
      <c r="A140" s="35">
        <v>334</v>
      </c>
      <c r="B140" s="33">
        <f t="shared" si="34"/>
        <v>10</v>
      </c>
      <c r="C140" s="33">
        <f t="shared" si="35"/>
        <v>3</v>
      </c>
      <c r="D140" s="33">
        <f t="shared" si="36"/>
        <v>6</v>
      </c>
      <c r="E140" s="33">
        <f t="shared" si="37"/>
        <v>18</v>
      </c>
      <c r="F140" s="29">
        <f t="shared" si="42"/>
        <v>2</v>
      </c>
      <c r="G140" s="33" t="str">
        <f t="shared" si="38"/>
        <v>A</v>
      </c>
      <c r="H140" s="33">
        <f t="shared" si="39"/>
        <v>8</v>
      </c>
      <c r="I140" s="33">
        <f t="shared" si="40"/>
        <v>10</v>
      </c>
      <c r="J140" s="33">
        <f t="shared" si="41"/>
        <v>13</v>
      </c>
    </row>
    <row r="141" spans="1:11">
      <c r="A141" s="35">
        <v>335</v>
      </c>
      <c r="B141" s="33">
        <f t="shared" si="34"/>
        <v>10</v>
      </c>
      <c r="C141" s="33">
        <f t="shared" si="35"/>
        <v>3</v>
      </c>
      <c r="D141" s="33">
        <f t="shared" si="36"/>
        <v>7</v>
      </c>
      <c r="E141" s="33">
        <f t="shared" si="37"/>
        <v>19</v>
      </c>
      <c r="F141" s="29">
        <f t="shared" si="42"/>
        <v>2</v>
      </c>
      <c r="G141" s="33" t="str">
        <f t="shared" si="38"/>
        <v>A</v>
      </c>
      <c r="H141" s="33">
        <f t="shared" si="39"/>
        <v>8</v>
      </c>
      <c r="I141" s="33">
        <f t="shared" si="40"/>
        <v>11</v>
      </c>
      <c r="J141" s="33">
        <f t="shared" si="41"/>
        <v>13</v>
      </c>
    </row>
    <row r="142" spans="1:11">
      <c r="A142" s="35">
        <v>336</v>
      </c>
      <c r="B142" s="33">
        <f t="shared" si="34"/>
        <v>10</v>
      </c>
      <c r="C142" s="33">
        <f t="shared" si="35"/>
        <v>3</v>
      </c>
      <c r="D142" s="33">
        <f t="shared" si="36"/>
        <v>8</v>
      </c>
      <c r="E142" s="33">
        <f t="shared" si="37"/>
        <v>14</v>
      </c>
      <c r="F142" s="29">
        <f t="shared" si="42"/>
        <v>2</v>
      </c>
      <c r="G142" s="33" t="str">
        <f t="shared" si="38"/>
        <v>A</v>
      </c>
      <c r="H142" s="33">
        <f t="shared" si="39"/>
        <v>8</v>
      </c>
      <c r="I142" s="33">
        <f t="shared" si="40"/>
        <v>12</v>
      </c>
      <c r="J142" s="33">
        <f t="shared" si="41"/>
        <v>13</v>
      </c>
    </row>
    <row r="143" spans="1:11">
      <c r="A143" s="35">
        <v>337</v>
      </c>
      <c r="B143" s="33">
        <f t="shared" si="34"/>
        <v>1</v>
      </c>
      <c r="C143" s="33">
        <f t="shared" si="35"/>
        <v>1</v>
      </c>
      <c r="D143" s="33">
        <f t="shared" si="36"/>
        <v>3</v>
      </c>
      <c r="E143" s="33">
        <f t="shared" si="37"/>
        <v>15</v>
      </c>
      <c r="F143" s="29">
        <f t="shared" si="42"/>
        <v>2</v>
      </c>
      <c r="G143" s="33" t="str">
        <f t="shared" si="38"/>
        <v>A</v>
      </c>
      <c r="H143" s="33">
        <f t="shared" si="39"/>
        <v>8</v>
      </c>
      <c r="I143" s="33">
        <f t="shared" si="40"/>
        <v>13</v>
      </c>
      <c r="J143" s="33">
        <f t="shared" si="41"/>
        <v>8</v>
      </c>
    </row>
    <row r="144" spans="1:11">
      <c r="A144" s="35">
        <v>338</v>
      </c>
      <c r="B144" s="33">
        <f t="shared" si="34"/>
        <v>1</v>
      </c>
      <c r="C144" s="33">
        <f t="shared" si="35"/>
        <v>1</v>
      </c>
      <c r="D144" s="33">
        <f t="shared" si="36"/>
        <v>4</v>
      </c>
      <c r="E144" s="33">
        <f t="shared" si="37"/>
        <v>156</v>
      </c>
      <c r="F144" s="29">
        <f t="shared" si="42"/>
        <v>2</v>
      </c>
      <c r="G144" s="33" t="str">
        <f t="shared" si="38"/>
        <v>A</v>
      </c>
      <c r="H144" s="33">
        <f t="shared" si="39"/>
        <v>8</v>
      </c>
      <c r="I144" s="33">
        <f t="shared" si="40"/>
        <v>14</v>
      </c>
      <c r="J144" s="33">
        <f t="shared" si="41"/>
        <v>8</v>
      </c>
    </row>
    <row r="145" spans="1:10">
      <c r="A145" s="35">
        <v>339</v>
      </c>
      <c r="B145" s="33">
        <f t="shared" si="34"/>
        <v>1</v>
      </c>
      <c r="C145" s="33">
        <f t="shared" si="35"/>
        <v>1</v>
      </c>
      <c r="D145" s="33">
        <f t="shared" si="36"/>
        <v>5</v>
      </c>
      <c r="E145" s="33">
        <f t="shared" si="37"/>
        <v>157</v>
      </c>
      <c r="F145" s="29">
        <f t="shared" si="42"/>
        <v>2</v>
      </c>
      <c r="G145" s="33" t="str">
        <f t="shared" si="38"/>
        <v>A</v>
      </c>
      <c r="H145" s="33">
        <f t="shared" si="39"/>
        <v>8</v>
      </c>
      <c r="I145" s="33">
        <f t="shared" si="40"/>
        <v>15</v>
      </c>
      <c r="J145" s="33">
        <f t="shared" si="41"/>
        <v>8</v>
      </c>
    </row>
  </sheetData>
  <sortState ref="A2:K145">
    <sortCondition ref="A2:A145"/>
    <sortCondition ref="C2:C145"/>
    <sortCondition ref="D2:D145"/>
  </sortState>
  <dataConsolidate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0"/>
  <sheetViews>
    <sheetView zoomScaleNormal="100" workbookViewId="0">
      <pane ySplit="1" topLeftCell="A214" activePane="bottomLeft" state="frozen"/>
      <selection pane="bottomLeft" activeCell="P233" sqref="P233"/>
    </sheetView>
  </sheetViews>
  <sheetFormatPr defaultRowHeight="12.75"/>
  <cols>
    <col min="1" max="1" width="2.42578125" bestFit="1" customWidth="1"/>
    <col min="2" max="2" width="10.140625" bestFit="1" customWidth="1"/>
    <col min="3" max="3" width="8.140625" style="51" bestFit="1" customWidth="1"/>
    <col min="4" max="4" width="2" customWidth="1"/>
    <col min="5" max="5" width="4" customWidth="1"/>
  </cols>
  <sheetData>
    <row r="1" spans="1:8" s="2" customFormat="1">
      <c r="A1" s="2" t="s">
        <v>695</v>
      </c>
      <c r="B1" s="2" t="s">
        <v>684</v>
      </c>
      <c r="C1" s="52" t="s">
        <v>685</v>
      </c>
      <c r="D1" s="2" t="s">
        <v>4</v>
      </c>
      <c r="E1" s="2" t="s">
        <v>696</v>
      </c>
      <c r="F1" s="2" t="s">
        <v>5</v>
      </c>
      <c r="G1" s="2" t="s">
        <v>8</v>
      </c>
      <c r="H1" s="2" t="s">
        <v>638</v>
      </c>
    </row>
    <row r="2" spans="1:8">
      <c r="A2" t="s">
        <v>640</v>
      </c>
      <c r="B2" s="50">
        <v>40786</v>
      </c>
      <c r="C2" s="51">
        <v>0.46025462962962965</v>
      </c>
      <c r="D2">
        <v>0</v>
      </c>
      <c r="E2">
        <v>1</v>
      </c>
      <c r="F2" t="str">
        <f t="shared" ref="F2:F65" si="0">VLOOKUP($E2,PanelId,2)</f>
        <v>U</v>
      </c>
      <c r="G2">
        <f t="shared" ref="G2:G25" si="1">QUOTIENT(($E2-VLOOKUP($E2,PanelId,1)),VLOOKUP($E2,PanelId,4))</f>
        <v>0</v>
      </c>
      <c r="H2">
        <f t="shared" ref="H2:H25" si="2">MOD($E2-VLOOKUP($E2,PanelId,1),VLOOKUP($E2,PanelId,4))</f>
        <v>1</v>
      </c>
    </row>
    <row r="3" spans="1:8">
      <c r="A3" t="s">
        <v>640</v>
      </c>
      <c r="B3" s="50">
        <v>40786</v>
      </c>
      <c r="C3" s="51">
        <v>0.46025462962962965</v>
      </c>
      <c r="D3">
        <v>0</v>
      </c>
      <c r="E3">
        <v>0</v>
      </c>
      <c r="F3" t="str">
        <f t="shared" si="0"/>
        <v>U</v>
      </c>
      <c r="G3">
        <f t="shared" si="1"/>
        <v>0</v>
      </c>
      <c r="H3">
        <f t="shared" si="2"/>
        <v>0</v>
      </c>
    </row>
    <row r="4" spans="1:8">
      <c r="A4" t="s">
        <v>640</v>
      </c>
      <c r="B4" s="50">
        <v>40786</v>
      </c>
      <c r="C4" s="51">
        <v>0.51416666666666666</v>
      </c>
      <c r="D4">
        <v>0</v>
      </c>
      <c r="E4">
        <v>14</v>
      </c>
      <c r="F4" t="str">
        <f t="shared" si="0"/>
        <v>U</v>
      </c>
      <c r="G4">
        <f t="shared" si="1"/>
        <v>1</v>
      </c>
      <c r="H4">
        <f t="shared" si="2"/>
        <v>0</v>
      </c>
    </row>
    <row r="5" spans="1:8">
      <c r="A5" t="s">
        <v>640</v>
      </c>
      <c r="B5" s="50">
        <v>40786</v>
      </c>
      <c r="C5" s="51">
        <v>0.51416666666666666</v>
      </c>
      <c r="D5">
        <v>0</v>
      </c>
      <c r="E5">
        <v>15</v>
      </c>
      <c r="F5" t="str">
        <f t="shared" si="0"/>
        <v>U</v>
      </c>
      <c r="G5">
        <f t="shared" si="1"/>
        <v>1</v>
      </c>
      <c r="H5">
        <f t="shared" si="2"/>
        <v>1</v>
      </c>
    </row>
    <row r="6" spans="1:8">
      <c r="A6" t="s">
        <v>640</v>
      </c>
      <c r="B6" s="50">
        <v>40786</v>
      </c>
      <c r="C6" s="51">
        <v>0.52098379629629632</v>
      </c>
      <c r="D6">
        <v>1</v>
      </c>
      <c r="E6">
        <v>303</v>
      </c>
      <c r="F6" t="str">
        <f t="shared" si="0"/>
        <v>A</v>
      </c>
      <c r="G6">
        <f t="shared" si="1"/>
        <v>6</v>
      </c>
      <c r="H6">
        <f t="shared" si="2"/>
        <v>11</v>
      </c>
    </row>
    <row r="7" spans="1:8">
      <c r="A7" t="s">
        <v>640</v>
      </c>
      <c r="B7" s="50">
        <v>40786</v>
      </c>
      <c r="C7" s="51">
        <v>0.52098379629629632</v>
      </c>
      <c r="D7">
        <v>1</v>
      </c>
      <c r="E7">
        <v>302</v>
      </c>
      <c r="F7" t="str">
        <f t="shared" si="0"/>
        <v>A</v>
      </c>
      <c r="G7">
        <f t="shared" si="1"/>
        <v>6</v>
      </c>
      <c r="H7">
        <f t="shared" si="2"/>
        <v>10</v>
      </c>
    </row>
    <row r="8" spans="1:8">
      <c r="A8" t="s">
        <v>640</v>
      </c>
      <c r="B8" s="50">
        <v>40786</v>
      </c>
      <c r="C8" s="51">
        <v>0.54432870370370368</v>
      </c>
      <c r="D8">
        <v>1</v>
      </c>
      <c r="E8">
        <v>411</v>
      </c>
      <c r="F8" t="str">
        <f t="shared" si="0"/>
        <v>C</v>
      </c>
      <c r="G8">
        <f t="shared" si="1"/>
        <v>4</v>
      </c>
      <c r="H8">
        <f t="shared" si="2"/>
        <v>7</v>
      </c>
    </row>
    <row r="9" spans="1:8">
      <c r="A9" t="s">
        <v>640</v>
      </c>
      <c r="B9" s="50">
        <v>40786</v>
      </c>
      <c r="C9" s="51">
        <v>0.54432870370370368</v>
      </c>
      <c r="D9">
        <v>1</v>
      </c>
      <c r="E9">
        <v>410</v>
      </c>
      <c r="F9" t="str">
        <f t="shared" si="0"/>
        <v>C</v>
      </c>
      <c r="G9">
        <f t="shared" si="1"/>
        <v>4</v>
      </c>
      <c r="H9">
        <f t="shared" si="2"/>
        <v>6</v>
      </c>
    </row>
    <row r="10" spans="1:8">
      <c r="A10" t="s">
        <v>640</v>
      </c>
      <c r="B10" s="50">
        <v>40786</v>
      </c>
      <c r="C10" s="51">
        <v>0.54964120370370373</v>
      </c>
      <c r="D10">
        <v>1</v>
      </c>
      <c r="E10">
        <v>213</v>
      </c>
      <c r="F10" t="str">
        <f t="shared" si="0"/>
        <v>A</v>
      </c>
      <c r="G10">
        <f t="shared" si="1"/>
        <v>1</v>
      </c>
      <c r="H10">
        <f t="shared" si="2"/>
        <v>1</v>
      </c>
    </row>
    <row r="11" spans="1:8">
      <c r="A11" t="s">
        <v>640</v>
      </c>
      <c r="B11" s="50">
        <v>40786</v>
      </c>
      <c r="C11" s="51">
        <v>0.56828703703703709</v>
      </c>
      <c r="D11">
        <v>0</v>
      </c>
      <c r="E11">
        <v>187</v>
      </c>
      <c r="F11" t="str">
        <f t="shared" si="0"/>
        <v>D</v>
      </c>
      <c r="G11">
        <f t="shared" si="1"/>
        <v>6</v>
      </c>
      <c r="H11">
        <f t="shared" si="2"/>
        <v>5</v>
      </c>
    </row>
    <row r="12" spans="1:8">
      <c r="A12" t="s">
        <v>640</v>
      </c>
      <c r="B12" s="50">
        <v>40786</v>
      </c>
      <c r="C12" s="51">
        <v>0.56828703703703709</v>
      </c>
      <c r="D12">
        <v>0</v>
      </c>
      <c r="E12">
        <v>186</v>
      </c>
      <c r="F12" t="str">
        <f t="shared" si="0"/>
        <v>D</v>
      </c>
      <c r="G12">
        <f t="shared" si="1"/>
        <v>6</v>
      </c>
      <c r="H12">
        <f t="shared" si="2"/>
        <v>4</v>
      </c>
    </row>
    <row r="13" spans="1:8">
      <c r="A13" t="s">
        <v>640</v>
      </c>
      <c r="B13" s="50">
        <v>40786</v>
      </c>
      <c r="C13" s="51">
        <v>0.57570601851851855</v>
      </c>
      <c r="D13">
        <v>1</v>
      </c>
      <c r="E13">
        <v>277</v>
      </c>
      <c r="F13" t="str">
        <f t="shared" si="0"/>
        <v>A</v>
      </c>
      <c r="G13">
        <f t="shared" si="1"/>
        <v>5</v>
      </c>
      <c r="H13">
        <f t="shared" si="2"/>
        <v>1</v>
      </c>
    </row>
    <row r="14" spans="1:8">
      <c r="A14" t="s">
        <v>640</v>
      </c>
      <c r="B14" s="50">
        <v>40787</v>
      </c>
      <c r="C14" s="51">
        <v>0.43940972222222219</v>
      </c>
      <c r="D14">
        <v>0</v>
      </c>
      <c r="E14">
        <v>1</v>
      </c>
      <c r="F14" t="str">
        <f t="shared" si="0"/>
        <v>U</v>
      </c>
      <c r="G14">
        <f t="shared" si="1"/>
        <v>0</v>
      </c>
      <c r="H14">
        <f t="shared" si="2"/>
        <v>1</v>
      </c>
    </row>
    <row r="15" spans="1:8">
      <c r="A15" t="s">
        <v>640</v>
      </c>
      <c r="B15" s="50">
        <v>40787</v>
      </c>
      <c r="C15" s="51">
        <v>0.43940972222222219</v>
      </c>
      <c r="D15">
        <v>0</v>
      </c>
      <c r="E15">
        <v>0</v>
      </c>
      <c r="F15" t="str">
        <f t="shared" si="0"/>
        <v>U</v>
      </c>
      <c r="G15">
        <f t="shared" si="1"/>
        <v>0</v>
      </c>
      <c r="H15">
        <f t="shared" si="2"/>
        <v>0</v>
      </c>
    </row>
    <row r="16" spans="1:8">
      <c r="A16" t="s">
        <v>640</v>
      </c>
      <c r="B16" s="50">
        <v>40788</v>
      </c>
      <c r="C16" s="51">
        <v>0.7804282407407408</v>
      </c>
      <c r="D16">
        <v>0</v>
      </c>
      <c r="E16">
        <v>176</v>
      </c>
      <c r="F16" t="str">
        <f t="shared" si="0"/>
        <v>D</v>
      </c>
      <c r="G16">
        <f t="shared" si="1"/>
        <v>5</v>
      </c>
      <c r="H16">
        <f t="shared" si="2"/>
        <v>8</v>
      </c>
    </row>
    <row r="17" spans="1:8">
      <c r="A17" t="s">
        <v>640</v>
      </c>
      <c r="B17" s="50">
        <v>40788</v>
      </c>
      <c r="C17" s="51">
        <v>0.7804282407407408</v>
      </c>
      <c r="D17">
        <v>0</v>
      </c>
      <c r="E17">
        <v>168</v>
      </c>
      <c r="F17" t="str">
        <f t="shared" si="0"/>
        <v>D</v>
      </c>
      <c r="G17">
        <f t="shared" si="1"/>
        <v>5</v>
      </c>
      <c r="H17">
        <f t="shared" si="2"/>
        <v>0</v>
      </c>
    </row>
    <row r="18" spans="1:8">
      <c r="A18" t="s">
        <v>640</v>
      </c>
      <c r="B18" s="50">
        <v>40788</v>
      </c>
      <c r="C18" s="51">
        <v>0.7804282407407408</v>
      </c>
      <c r="D18">
        <v>0</v>
      </c>
      <c r="E18">
        <v>169</v>
      </c>
      <c r="F18" t="str">
        <f t="shared" si="0"/>
        <v>D</v>
      </c>
      <c r="G18">
        <f t="shared" si="1"/>
        <v>5</v>
      </c>
      <c r="H18">
        <f t="shared" si="2"/>
        <v>1</v>
      </c>
    </row>
    <row r="19" spans="1:8">
      <c r="A19" t="s">
        <v>640</v>
      </c>
      <c r="B19" s="50">
        <v>40788</v>
      </c>
      <c r="C19" s="51">
        <v>0.7804282407407408</v>
      </c>
      <c r="D19">
        <v>0</v>
      </c>
      <c r="E19">
        <v>43</v>
      </c>
      <c r="F19" t="str">
        <f t="shared" si="0"/>
        <v>U</v>
      </c>
      <c r="G19">
        <f t="shared" si="1"/>
        <v>3</v>
      </c>
      <c r="H19">
        <f t="shared" si="2"/>
        <v>1</v>
      </c>
    </row>
    <row r="20" spans="1:8">
      <c r="A20" t="s">
        <v>640</v>
      </c>
      <c r="B20" s="50">
        <v>40788</v>
      </c>
      <c r="C20" s="51">
        <v>0.7804282407407408</v>
      </c>
      <c r="D20">
        <v>0</v>
      </c>
      <c r="E20">
        <v>10</v>
      </c>
      <c r="F20" t="str">
        <f t="shared" si="0"/>
        <v>U</v>
      </c>
      <c r="G20">
        <f t="shared" si="1"/>
        <v>0</v>
      </c>
      <c r="H20">
        <f t="shared" si="2"/>
        <v>10</v>
      </c>
    </row>
    <row r="21" spans="1:8">
      <c r="A21" t="s">
        <v>640</v>
      </c>
      <c r="B21" s="50">
        <v>40788</v>
      </c>
      <c r="C21" s="51">
        <v>0.7804282407407408</v>
      </c>
      <c r="D21">
        <v>0</v>
      </c>
      <c r="E21">
        <v>6</v>
      </c>
      <c r="F21" t="str">
        <f t="shared" si="0"/>
        <v>U</v>
      </c>
      <c r="G21">
        <f t="shared" si="1"/>
        <v>0</v>
      </c>
      <c r="H21">
        <f t="shared" si="2"/>
        <v>6</v>
      </c>
    </row>
    <row r="22" spans="1:8">
      <c r="A22" t="s">
        <v>640</v>
      </c>
      <c r="B22" s="50">
        <v>40788</v>
      </c>
      <c r="C22" s="51">
        <v>0.7804282407407408</v>
      </c>
      <c r="D22">
        <v>0</v>
      </c>
      <c r="E22">
        <v>7</v>
      </c>
      <c r="F22" t="str">
        <f t="shared" si="0"/>
        <v>U</v>
      </c>
      <c r="G22">
        <f t="shared" si="1"/>
        <v>0</v>
      </c>
      <c r="H22">
        <f t="shared" si="2"/>
        <v>7</v>
      </c>
    </row>
    <row r="23" spans="1:8">
      <c r="A23" t="s">
        <v>640</v>
      </c>
      <c r="B23" s="50">
        <v>40788</v>
      </c>
      <c r="C23" s="51">
        <v>0.78189814814814806</v>
      </c>
      <c r="D23">
        <v>0</v>
      </c>
      <c r="E23">
        <v>186</v>
      </c>
      <c r="F23" t="str">
        <f t="shared" si="0"/>
        <v>D</v>
      </c>
      <c r="G23">
        <f t="shared" si="1"/>
        <v>6</v>
      </c>
      <c r="H23">
        <f t="shared" si="2"/>
        <v>4</v>
      </c>
    </row>
    <row r="24" spans="1:8">
      <c r="A24" t="s">
        <v>640</v>
      </c>
      <c r="B24" s="50">
        <v>40788</v>
      </c>
      <c r="C24" s="51">
        <v>0.78189814814814806</v>
      </c>
      <c r="D24">
        <v>0</v>
      </c>
      <c r="E24">
        <v>75</v>
      </c>
      <c r="F24" t="str">
        <f t="shared" si="0"/>
        <v>U</v>
      </c>
      <c r="G24">
        <f t="shared" si="1"/>
        <v>5</v>
      </c>
      <c r="H24">
        <f t="shared" si="2"/>
        <v>5</v>
      </c>
    </row>
    <row r="25" spans="1:8">
      <c r="A25" t="s">
        <v>640</v>
      </c>
      <c r="B25" s="50">
        <v>40788</v>
      </c>
      <c r="C25" s="51">
        <v>0.78189814814814806</v>
      </c>
      <c r="D25">
        <v>0</v>
      </c>
      <c r="E25">
        <v>74</v>
      </c>
      <c r="F25" t="str">
        <f t="shared" si="0"/>
        <v>U</v>
      </c>
      <c r="G25">
        <f t="shared" si="1"/>
        <v>5</v>
      </c>
      <c r="H25">
        <f t="shared" si="2"/>
        <v>4</v>
      </c>
    </row>
    <row r="26" spans="1:8">
      <c r="A26" t="s">
        <v>640</v>
      </c>
      <c r="B26" s="50">
        <v>40788</v>
      </c>
      <c r="C26" s="51">
        <v>0.78560185185185183</v>
      </c>
      <c r="D26">
        <v>0</v>
      </c>
      <c r="E26">
        <v>52</v>
      </c>
      <c r="F26" t="str">
        <f t="shared" si="0"/>
        <v>U</v>
      </c>
      <c r="G26">
        <f>QUOTIENT(($E83-VLOOKUP($E83,PanelId,1)),VLOOKUP($E83,PanelId,4))</f>
        <v>5</v>
      </c>
      <c r="H26">
        <f>MOD($E83-VLOOKUP($E83,PanelId,1),VLOOKUP($E83,PanelId,4))</f>
        <v>5</v>
      </c>
    </row>
    <row r="27" spans="1:8">
      <c r="A27" t="s">
        <v>640</v>
      </c>
      <c r="B27" s="50">
        <v>40788</v>
      </c>
      <c r="C27" s="51">
        <v>0.78782407407407407</v>
      </c>
      <c r="D27">
        <v>0</v>
      </c>
      <c r="E27">
        <v>145</v>
      </c>
      <c r="F27" t="str">
        <f t="shared" si="0"/>
        <v>D</v>
      </c>
      <c r="G27">
        <f>QUOTIENT(($E84-VLOOKUP($E84,PanelId,1)),VLOOKUP($E84,PanelId,4))</f>
        <v>6</v>
      </c>
      <c r="H27">
        <f>MOD($E84-VLOOKUP($E84,PanelId,1),VLOOKUP($E84,PanelId,4))</f>
        <v>6</v>
      </c>
    </row>
    <row r="28" spans="1:8">
      <c r="A28" t="s">
        <v>640</v>
      </c>
      <c r="B28" s="50">
        <v>40792</v>
      </c>
      <c r="C28" s="51">
        <v>0.8351736111111111</v>
      </c>
      <c r="D28">
        <v>1</v>
      </c>
      <c r="E28">
        <v>459</v>
      </c>
      <c r="F28" t="str">
        <f t="shared" si="0"/>
        <v>C</v>
      </c>
      <c r="G28">
        <f t="shared" ref="G28:G91" si="3">QUOTIENT(($E28-VLOOKUP($E28,PanelId,1)),VLOOKUP($E28,PanelId,4))</f>
        <v>7</v>
      </c>
      <c r="H28">
        <f t="shared" ref="H28:H91" si="4">MOD($E28-VLOOKUP($E28,PanelId,1),VLOOKUP($E28,PanelId,4))</f>
        <v>7</v>
      </c>
    </row>
    <row r="29" spans="1:8">
      <c r="A29" t="s">
        <v>640</v>
      </c>
      <c r="B29" s="50">
        <v>40792</v>
      </c>
      <c r="C29" s="51">
        <v>0.8351736111111111</v>
      </c>
      <c r="D29">
        <v>1</v>
      </c>
      <c r="E29">
        <v>458</v>
      </c>
      <c r="F29" t="str">
        <f t="shared" si="0"/>
        <v>C</v>
      </c>
      <c r="G29">
        <f t="shared" si="3"/>
        <v>7</v>
      </c>
      <c r="H29">
        <f t="shared" si="4"/>
        <v>6</v>
      </c>
    </row>
    <row r="30" spans="1:8">
      <c r="A30" t="s">
        <v>640</v>
      </c>
      <c r="B30" s="50">
        <v>40793</v>
      </c>
      <c r="C30" s="51">
        <v>0.61211805555555554</v>
      </c>
      <c r="D30">
        <v>1</v>
      </c>
      <c r="E30">
        <v>210</v>
      </c>
      <c r="F30" t="str">
        <f t="shared" si="0"/>
        <v>A</v>
      </c>
      <c r="G30">
        <f t="shared" si="3"/>
        <v>0</v>
      </c>
      <c r="H30">
        <f t="shared" si="4"/>
        <v>14</v>
      </c>
    </row>
    <row r="31" spans="1:8">
      <c r="A31" t="s">
        <v>640</v>
      </c>
      <c r="B31" s="50">
        <v>40793</v>
      </c>
      <c r="C31" s="51">
        <v>0.61261574074074077</v>
      </c>
      <c r="D31">
        <v>0</v>
      </c>
      <c r="E31">
        <v>156</v>
      </c>
      <c r="F31" t="str">
        <f t="shared" si="0"/>
        <v>D</v>
      </c>
      <c r="G31">
        <f t="shared" si="3"/>
        <v>4</v>
      </c>
      <c r="H31">
        <f t="shared" si="4"/>
        <v>2</v>
      </c>
    </row>
    <row r="32" spans="1:8">
      <c r="A32" t="s">
        <v>640</v>
      </c>
      <c r="B32" s="50">
        <v>40793</v>
      </c>
      <c r="C32" s="51">
        <v>0.61261574074074077</v>
      </c>
      <c r="D32">
        <v>0</v>
      </c>
      <c r="E32">
        <v>157</v>
      </c>
      <c r="F32" t="str">
        <f t="shared" si="0"/>
        <v>D</v>
      </c>
      <c r="G32">
        <f t="shared" si="3"/>
        <v>4</v>
      </c>
      <c r="H32">
        <f t="shared" si="4"/>
        <v>3</v>
      </c>
    </row>
    <row r="33" spans="1:8">
      <c r="A33" t="s">
        <v>694</v>
      </c>
      <c r="B33" s="50">
        <v>40793</v>
      </c>
      <c r="C33" s="51">
        <v>0.97053240740740743</v>
      </c>
      <c r="D33">
        <v>0</v>
      </c>
      <c r="E33">
        <v>36</v>
      </c>
      <c r="F33" t="str">
        <f t="shared" si="0"/>
        <v>U</v>
      </c>
      <c r="G33">
        <f t="shared" si="3"/>
        <v>2</v>
      </c>
      <c r="H33">
        <f t="shared" si="4"/>
        <v>8</v>
      </c>
    </row>
    <row r="34" spans="1:8">
      <c r="A34" t="s">
        <v>694</v>
      </c>
      <c r="B34" s="50">
        <v>40793</v>
      </c>
      <c r="C34" s="51">
        <v>0.97053240740740743</v>
      </c>
      <c r="D34">
        <v>0</v>
      </c>
      <c r="E34">
        <v>54</v>
      </c>
      <c r="F34" t="str">
        <f t="shared" si="0"/>
        <v>U</v>
      </c>
      <c r="G34">
        <f t="shared" si="3"/>
        <v>3</v>
      </c>
      <c r="H34">
        <f t="shared" si="4"/>
        <v>12</v>
      </c>
    </row>
    <row r="35" spans="1:8">
      <c r="A35" t="s">
        <v>694</v>
      </c>
      <c r="B35" s="50">
        <v>40793</v>
      </c>
      <c r="C35" s="51">
        <v>0.97094907407407405</v>
      </c>
      <c r="D35">
        <v>1</v>
      </c>
      <c r="E35">
        <v>460</v>
      </c>
      <c r="F35" t="str">
        <f t="shared" si="0"/>
        <v>C</v>
      </c>
      <c r="G35">
        <f t="shared" si="3"/>
        <v>7</v>
      </c>
      <c r="H35">
        <f t="shared" si="4"/>
        <v>8</v>
      </c>
    </row>
    <row r="36" spans="1:8">
      <c r="A36" t="s">
        <v>640</v>
      </c>
      <c r="B36" s="50">
        <v>40794</v>
      </c>
      <c r="C36" s="51">
        <v>7.8078703703703692E-2</v>
      </c>
      <c r="D36">
        <v>1</v>
      </c>
      <c r="E36">
        <v>204</v>
      </c>
      <c r="F36" t="str">
        <f t="shared" si="0"/>
        <v>A</v>
      </c>
      <c r="G36">
        <f t="shared" si="3"/>
        <v>0</v>
      </c>
      <c r="H36">
        <f t="shared" si="4"/>
        <v>8</v>
      </c>
    </row>
    <row r="37" spans="1:8">
      <c r="A37" t="s">
        <v>640</v>
      </c>
      <c r="B37" s="50">
        <v>40794</v>
      </c>
      <c r="C37" s="51">
        <v>7.8078703703703692E-2</v>
      </c>
      <c r="D37">
        <v>1</v>
      </c>
      <c r="E37">
        <v>205</v>
      </c>
      <c r="F37" t="str">
        <f t="shared" si="0"/>
        <v>A</v>
      </c>
      <c r="G37">
        <f t="shared" si="3"/>
        <v>0</v>
      </c>
      <c r="H37">
        <f t="shared" si="4"/>
        <v>9</v>
      </c>
    </row>
    <row r="38" spans="1:8">
      <c r="A38" t="s">
        <v>640</v>
      </c>
      <c r="B38" s="50">
        <v>40794</v>
      </c>
      <c r="C38" s="51">
        <v>0.1015625</v>
      </c>
      <c r="D38">
        <v>1</v>
      </c>
      <c r="E38">
        <v>226</v>
      </c>
      <c r="F38" t="str">
        <f t="shared" si="0"/>
        <v>A</v>
      </c>
      <c r="G38">
        <f t="shared" si="3"/>
        <v>1</v>
      </c>
      <c r="H38">
        <f t="shared" si="4"/>
        <v>14</v>
      </c>
    </row>
    <row r="39" spans="1:8">
      <c r="A39" t="s">
        <v>640</v>
      </c>
      <c r="B39" s="50">
        <v>40794</v>
      </c>
      <c r="C39" s="51">
        <v>0.1015625</v>
      </c>
      <c r="D39">
        <v>1</v>
      </c>
      <c r="E39">
        <v>227</v>
      </c>
      <c r="F39" t="str">
        <f t="shared" si="0"/>
        <v>A</v>
      </c>
      <c r="G39">
        <f t="shared" si="3"/>
        <v>1</v>
      </c>
      <c r="H39">
        <f t="shared" si="4"/>
        <v>15</v>
      </c>
    </row>
    <row r="40" spans="1:8">
      <c r="A40" t="s">
        <v>640</v>
      </c>
      <c r="B40" s="50">
        <v>40794</v>
      </c>
      <c r="C40" s="51">
        <v>0.15706018518518519</v>
      </c>
      <c r="D40">
        <v>1</v>
      </c>
      <c r="E40">
        <v>351</v>
      </c>
      <c r="F40" t="str">
        <f t="shared" si="0"/>
        <v>C</v>
      </c>
      <c r="G40">
        <f t="shared" si="3"/>
        <v>0</v>
      </c>
      <c r="H40">
        <f t="shared" si="4"/>
        <v>11</v>
      </c>
    </row>
    <row r="41" spans="1:8">
      <c r="A41" t="s">
        <v>640</v>
      </c>
      <c r="B41" s="50">
        <v>40794</v>
      </c>
      <c r="C41" s="51">
        <v>0.15706018518518519</v>
      </c>
      <c r="D41">
        <v>1</v>
      </c>
      <c r="E41">
        <v>350</v>
      </c>
      <c r="F41" t="str">
        <f t="shared" si="0"/>
        <v>C</v>
      </c>
      <c r="G41">
        <f t="shared" si="3"/>
        <v>0</v>
      </c>
      <c r="H41">
        <f t="shared" si="4"/>
        <v>10</v>
      </c>
    </row>
    <row r="42" spans="1:8">
      <c r="A42" t="s">
        <v>694</v>
      </c>
      <c r="B42" s="50">
        <v>40794</v>
      </c>
      <c r="C42" s="51">
        <v>0.35055555555555556</v>
      </c>
      <c r="D42">
        <v>1</v>
      </c>
      <c r="E42">
        <v>343</v>
      </c>
      <c r="F42" t="str">
        <f t="shared" si="0"/>
        <v>C</v>
      </c>
      <c r="G42">
        <f t="shared" si="3"/>
        <v>0</v>
      </c>
      <c r="H42">
        <f t="shared" si="4"/>
        <v>3</v>
      </c>
    </row>
    <row r="43" spans="1:8">
      <c r="A43" t="s">
        <v>694</v>
      </c>
      <c r="B43" s="50">
        <v>40794</v>
      </c>
      <c r="C43" s="51">
        <v>0.35055555555555556</v>
      </c>
      <c r="D43">
        <v>1</v>
      </c>
      <c r="E43">
        <v>427</v>
      </c>
      <c r="F43" t="str">
        <f t="shared" si="0"/>
        <v>C</v>
      </c>
      <c r="G43">
        <f t="shared" si="3"/>
        <v>5</v>
      </c>
      <c r="H43">
        <f t="shared" si="4"/>
        <v>7</v>
      </c>
    </row>
    <row r="44" spans="1:8">
      <c r="A44" t="s">
        <v>640</v>
      </c>
      <c r="B44" s="50">
        <v>40794</v>
      </c>
      <c r="C44" s="51">
        <v>0.38854166666666662</v>
      </c>
      <c r="D44">
        <v>1</v>
      </c>
      <c r="E44">
        <v>359</v>
      </c>
      <c r="F44" t="str">
        <f t="shared" si="0"/>
        <v>C</v>
      </c>
      <c r="G44">
        <f t="shared" si="3"/>
        <v>1</v>
      </c>
      <c r="H44">
        <f t="shared" si="4"/>
        <v>3</v>
      </c>
    </row>
    <row r="45" spans="1:8">
      <c r="A45" t="s">
        <v>640</v>
      </c>
      <c r="B45" s="50">
        <v>40794</v>
      </c>
      <c r="C45" s="51">
        <v>0.47631944444444446</v>
      </c>
      <c r="D45">
        <v>1</v>
      </c>
      <c r="E45">
        <v>226</v>
      </c>
      <c r="F45" t="str">
        <f t="shared" si="0"/>
        <v>A</v>
      </c>
      <c r="G45">
        <f t="shared" si="3"/>
        <v>1</v>
      </c>
      <c r="H45">
        <f t="shared" si="4"/>
        <v>14</v>
      </c>
    </row>
    <row r="46" spans="1:8">
      <c r="A46" t="s">
        <v>640</v>
      </c>
      <c r="B46" s="50">
        <v>40794</v>
      </c>
      <c r="C46" s="51">
        <v>0.47631944444444446</v>
      </c>
      <c r="D46">
        <v>1</v>
      </c>
      <c r="E46">
        <v>227</v>
      </c>
      <c r="F46" t="str">
        <f t="shared" si="0"/>
        <v>A</v>
      </c>
      <c r="G46">
        <f t="shared" si="3"/>
        <v>1</v>
      </c>
      <c r="H46">
        <f t="shared" si="4"/>
        <v>15</v>
      </c>
    </row>
    <row r="47" spans="1:8">
      <c r="A47" t="s">
        <v>640</v>
      </c>
      <c r="B47" s="50">
        <v>40794</v>
      </c>
      <c r="C47" s="51">
        <v>0.51053240740740746</v>
      </c>
      <c r="D47">
        <v>1</v>
      </c>
      <c r="E47">
        <v>359</v>
      </c>
      <c r="F47" t="str">
        <f t="shared" si="0"/>
        <v>C</v>
      </c>
      <c r="G47">
        <f t="shared" si="3"/>
        <v>1</v>
      </c>
      <c r="H47">
        <f t="shared" si="4"/>
        <v>3</v>
      </c>
    </row>
    <row r="48" spans="1:8">
      <c r="A48" t="s">
        <v>694</v>
      </c>
      <c r="B48" s="50">
        <v>40794</v>
      </c>
      <c r="C48" s="51">
        <v>0.88530092592592602</v>
      </c>
      <c r="D48">
        <v>0</v>
      </c>
      <c r="E48">
        <v>7</v>
      </c>
      <c r="F48" t="str">
        <f t="shared" si="0"/>
        <v>U</v>
      </c>
      <c r="G48">
        <f t="shared" si="3"/>
        <v>0</v>
      </c>
      <c r="H48">
        <f t="shared" si="4"/>
        <v>7</v>
      </c>
    </row>
    <row r="49" spans="1:8">
      <c r="A49" t="s">
        <v>694</v>
      </c>
      <c r="B49" s="50">
        <v>40794</v>
      </c>
      <c r="C49" s="51">
        <v>0.88548611111111108</v>
      </c>
      <c r="D49">
        <v>1</v>
      </c>
      <c r="E49">
        <v>427</v>
      </c>
      <c r="F49" t="str">
        <f t="shared" si="0"/>
        <v>C</v>
      </c>
      <c r="G49">
        <f t="shared" si="3"/>
        <v>5</v>
      </c>
      <c r="H49">
        <f t="shared" si="4"/>
        <v>7</v>
      </c>
    </row>
    <row r="50" spans="1:8">
      <c r="A50" t="s">
        <v>694</v>
      </c>
      <c r="B50" s="50">
        <v>40794</v>
      </c>
      <c r="C50" s="51">
        <v>0.88548611111111108</v>
      </c>
      <c r="D50">
        <v>1</v>
      </c>
      <c r="E50">
        <v>460</v>
      </c>
      <c r="F50" t="str">
        <f t="shared" si="0"/>
        <v>C</v>
      </c>
      <c r="G50">
        <f t="shared" si="3"/>
        <v>7</v>
      </c>
      <c r="H50">
        <f t="shared" si="4"/>
        <v>8</v>
      </c>
    </row>
    <row r="51" spans="1:8">
      <c r="A51" t="s">
        <v>694</v>
      </c>
      <c r="B51" s="50">
        <v>40794</v>
      </c>
      <c r="C51" s="51">
        <v>0.88548611111111108</v>
      </c>
      <c r="D51">
        <v>1</v>
      </c>
      <c r="E51">
        <v>299</v>
      </c>
      <c r="F51" t="str">
        <f t="shared" si="0"/>
        <v>A</v>
      </c>
      <c r="G51">
        <f t="shared" si="3"/>
        <v>6</v>
      </c>
      <c r="H51">
        <f t="shared" si="4"/>
        <v>7</v>
      </c>
    </row>
    <row r="52" spans="1:8">
      <c r="A52" t="s">
        <v>694</v>
      </c>
      <c r="B52" s="50">
        <v>40795</v>
      </c>
      <c r="C52" s="51">
        <v>0.20725694444444445</v>
      </c>
      <c r="D52">
        <v>0</v>
      </c>
      <c r="E52">
        <v>123</v>
      </c>
      <c r="F52" t="str">
        <f t="shared" si="0"/>
        <v>D</v>
      </c>
      <c r="G52">
        <f t="shared" si="3"/>
        <v>1</v>
      </c>
      <c r="H52">
        <f t="shared" si="4"/>
        <v>11</v>
      </c>
    </row>
    <row r="53" spans="1:8">
      <c r="A53" t="s">
        <v>694</v>
      </c>
      <c r="B53" s="50">
        <v>40795</v>
      </c>
      <c r="C53" s="51">
        <v>0.20725694444444445</v>
      </c>
      <c r="D53">
        <v>0</v>
      </c>
      <c r="E53">
        <v>124</v>
      </c>
      <c r="F53" t="str">
        <f t="shared" si="0"/>
        <v>D</v>
      </c>
      <c r="G53">
        <f t="shared" si="3"/>
        <v>1</v>
      </c>
      <c r="H53">
        <f t="shared" si="4"/>
        <v>12</v>
      </c>
    </row>
    <row r="54" spans="1:8">
      <c r="A54" t="s">
        <v>694</v>
      </c>
      <c r="B54" s="50">
        <v>40795</v>
      </c>
      <c r="C54" s="51">
        <v>0.20725694444444445</v>
      </c>
      <c r="D54">
        <v>0</v>
      </c>
      <c r="E54">
        <v>125</v>
      </c>
      <c r="F54" t="str">
        <f t="shared" si="0"/>
        <v>D</v>
      </c>
      <c r="G54">
        <f t="shared" si="3"/>
        <v>1</v>
      </c>
      <c r="H54">
        <f t="shared" si="4"/>
        <v>13</v>
      </c>
    </row>
    <row r="55" spans="1:8">
      <c r="A55" t="s">
        <v>694</v>
      </c>
      <c r="B55" s="50">
        <v>40795</v>
      </c>
      <c r="C55" s="51">
        <v>0.20725694444444445</v>
      </c>
      <c r="D55">
        <v>0</v>
      </c>
      <c r="E55">
        <v>122</v>
      </c>
      <c r="F55" t="str">
        <f t="shared" si="0"/>
        <v>D</v>
      </c>
      <c r="G55">
        <f t="shared" si="3"/>
        <v>1</v>
      </c>
      <c r="H55">
        <f t="shared" si="4"/>
        <v>10</v>
      </c>
    </row>
    <row r="56" spans="1:8">
      <c r="A56" t="s">
        <v>694</v>
      </c>
      <c r="B56" s="50">
        <v>40795</v>
      </c>
      <c r="C56" s="51">
        <v>0.20725694444444445</v>
      </c>
      <c r="D56">
        <v>0</v>
      </c>
      <c r="E56">
        <v>35</v>
      </c>
      <c r="F56" t="str">
        <f t="shared" si="0"/>
        <v>U</v>
      </c>
      <c r="G56">
        <f t="shared" si="3"/>
        <v>2</v>
      </c>
      <c r="H56">
        <f t="shared" si="4"/>
        <v>7</v>
      </c>
    </row>
    <row r="57" spans="1:8">
      <c r="A57" t="s">
        <v>640</v>
      </c>
      <c r="B57" s="50">
        <v>40795</v>
      </c>
      <c r="C57" s="51">
        <v>0.27133101851851854</v>
      </c>
      <c r="D57">
        <v>1</v>
      </c>
      <c r="E57">
        <v>359</v>
      </c>
      <c r="F57" t="str">
        <f t="shared" si="0"/>
        <v>C</v>
      </c>
      <c r="G57">
        <f t="shared" si="3"/>
        <v>1</v>
      </c>
      <c r="H57">
        <f t="shared" si="4"/>
        <v>3</v>
      </c>
    </row>
    <row r="58" spans="1:8">
      <c r="A58" t="s">
        <v>640</v>
      </c>
      <c r="B58" s="50">
        <v>40795</v>
      </c>
      <c r="C58" s="51">
        <v>0.80928240740740742</v>
      </c>
      <c r="D58">
        <v>0</v>
      </c>
      <c r="E58">
        <v>75</v>
      </c>
      <c r="F58" t="str">
        <f t="shared" si="0"/>
        <v>U</v>
      </c>
      <c r="G58">
        <f t="shared" si="3"/>
        <v>5</v>
      </c>
      <c r="H58">
        <f t="shared" si="4"/>
        <v>5</v>
      </c>
    </row>
    <row r="59" spans="1:8">
      <c r="A59" t="s">
        <v>640</v>
      </c>
      <c r="B59" s="50">
        <v>40795</v>
      </c>
      <c r="C59" s="51">
        <v>0.80928240740740742</v>
      </c>
      <c r="D59">
        <v>0</v>
      </c>
      <c r="E59">
        <v>78</v>
      </c>
      <c r="F59" t="str">
        <f t="shared" si="0"/>
        <v>U</v>
      </c>
      <c r="G59">
        <f t="shared" si="3"/>
        <v>5</v>
      </c>
      <c r="H59">
        <f t="shared" si="4"/>
        <v>8</v>
      </c>
    </row>
    <row r="60" spans="1:8">
      <c r="A60" t="s">
        <v>640</v>
      </c>
      <c r="B60" s="50">
        <v>40795</v>
      </c>
      <c r="C60" s="51">
        <v>0.80928240740740742</v>
      </c>
      <c r="D60">
        <v>0</v>
      </c>
      <c r="E60">
        <v>74</v>
      </c>
      <c r="F60" t="str">
        <f t="shared" si="0"/>
        <v>U</v>
      </c>
      <c r="G60">
        <f t="shared" si="3"/>
        <v>5</v>
      </c>
      <c r="H60">
        <f t="shared" si="4"/>
        <v>4</v>
      </c>
    </row>
    <row r="61" spans="1:8">
      <c r="A61" t="s">
        <v>640</v>
      </c>
      <c r="B61" s="50">
        <v>40795</v>
      </c>
      <c r="C61" s="51">
        <v>0.80928240740740742</v>
      </c>
      <c r="D61">
        <v>0</v>
      </c>
      <c r="E61">
        <v>79</v>
      </c>
      <c r="F61" t="str">
        <f t="shared" si="0"/>
        <v>U</v>
      </c>
      <c r="G61">
        <f t="shared" si="3"/>
        <v>5</v>
      </c>
      <c r="H61">
        <f t="shared" si="4"/>
        <v>9</v>
      </c>
    </row>
    <row r="62" spans="1:8">
      <c r="A62" t="s">
        <v>640</v>
      </c>
      <c r="B62" s="50">
        <v>40795</v>
      </c>
      <c r="C62" s="51">
        <v>0.80928240740740742</v>
      </c>
      <c r="D62">
        <v>0</v>
      </c>
      <c r="E62">
        <v>1</v>
      </c>
      <c r="F62" t="str">
        <f t="shared" si="0"/>
        <v>U</v>
      </c>
      <c r="G62">
        <f t="shared" si="3"/>
        <v>0</v>
      </c>
      <c r="H62">
        <f t="shared" si="4"/>
        <v>1</v>
      </c>
    </row>
    <row r="63" spans="1:8">
      <c r="A63" t="s">
        <v>640</v>
      </c>
      <c r="B63" s="50">
        <v>40795</v>
      </c>
      <c r="C63" s="51">
        <v>0.91836805555555545</v>
      </c>
      <c r="D63">
        <v>1</v>
      </c>
      <c r="E63">
        <v>412</v>
      </c>
      <c r="F63" t="str">
        <f t="shared" si="0"/>
        <v>C</v>
      </c>
      <c r="G63">
        <f t="shared" si="3"/>
        <v>4</v>
      </c>
      <c r="H63">
        <f t="shared" si="4"/>
        <v>8</v>
      </c>
    </row>
    <row r="64" spans="1:8">
      <c r="A64" t="s">
        <v>640</v>
      </c>
      <c r="B64" s="50">
        <v>40795</v>
      </c>
      <c r="C64" s="51">
        <v>0.91836805555555545</v>
      </c>
      <c r="D64">
        <v>1</v>
      </c>
      <c r="E64">
        <v>413</v>
      </c>
      <c r="F64" t="str">
        <f t="shared" si="0"/>
        <v>C</v>
      </c>
      <c r="G64">
        <f t="shared" si="3"/>
        <v>4</v>
      </c>
      <c r="H64">
        <f t="shared" si="4"/>
        <v>9</v>
      </c>
    </row>
    <row r="65" spans="1:8">
      <c r="A65" t="s">
        <v>640</v>
      </c>
      <c r="B65" s="50">
        <v>40796</v>
      </c>
      <c r="C65" s="51">
        <v>4.2245370370370371E-3</v>
      </c>
      <c r="D65">
        <v>1</v>
      </c>
      <c r="E65">
        <v>235</v>
      </c>
      <c r="F65" t="str">
        <f t="shared" si="0"/>
        <v>A</v>
      </c>
      <c r="G65">
        <f t="shared" si="3"/>
        <v>2</v>
      </c>
      <c r="H65">
        <f t="shared" si="4"/>
        <v>7</v>
      </c>
    </row>
    <row r="66" spans="1:8">
      <c r="A66" t="s">
        <v>640</v>
      </c>
      <c r="B66" s="50">
        <v>40796</v>
      </c>
      <c r="C66" s="51">
        <v>4.2245370370370371E-3</v>
      </c>
      <c r="D66">
        <v>1</v>
      </c>
      <c r="E66">
        <v>234</v>
      </c>
      <c r="F66" t="str">
        <f t="shared" ref="F66:F129" si="5">VLOOKUP($E66,PanelId,2)</f>
        <v>A</v>
      </c>
      <c r="G66">
        <f t="shared" si="3"/>
        <v>2</v>
      </c>
      <c r="H66">
        <f t="shared" si="4"/>
        <v>6</v>
      </c>
    </row>
    <row r="67" spans="1:8">
      <c r="A67" t="s">
        <v>640</v>
      </c>
      <c r="B67" s="50">
        <v>40796</v>
      </c>
      <c r="C67" s="51">
        <v>7.2916666666666659E-3</v>
      </c>
      <c r="D67">
        <v>1</v>
      </c>
      <c r="E67">
        <v>226</v>
      </c>
      <c r="F67" t="str">
        <f t="shared" si="5"/>
        <v>A</v>
      </c>
      <c r="G67">
        <f t="shared" si="3"/>
        <v>1</v>
      </c>
      <c r="H67">
        <f t="shared" si="4"/>
        <v>14</v>
      </c>
    </row>
    <row r="68" spans="1:8">
      <c r="A68" t="s">
        <v>640</v>
      </c>
      <c r="B68" s="50">
        <v>40796</v>
      </c>
      <c r="C68" s="51">
        <v>7.2916666666666659E-3</v>
      </c>
      <c r="D68">
        <v>1</v>
      </c>
      <c r="E68">
        <v>227</v>
      </c>
      <c r="F68" t="str">
        <f t="shared" si="5"/>
        <v>A</v>
      </c>
      <c r="G68">
        <f t="shared" si="3"/>
        <v>1</v>
      </c>
      <c r="H68">
        <f t="shared" si="4"/>
        <v>15</v>
      </c>
    </row>
    <row r="69" spans="1:8">
      <c r="A69" t="s">
        <v>640</v>
      </c>
      <c r="B69" s="50">
        <v>40796</v>
      </c>
      <c r="C69" s="51">
        <v>4.9155092592592597E-2</v>
      </c>
      <c r="D69">
        <v>1</v>
      </c>
      <c r="E69">
        <v>359</v>
      </c>
      <c r="F69" t="str">
        <f t="shared" si="5"/>
        <v>C</v>
      </c>
      <c r="G69">
        <f t="shared" si="3"/>
        <v>1</v>
      </c>
      <c r="H69">
        <f t="shared" si="4"/>
        <v>3</v>
      </c>
    </row>
    <row r="70" spans="1:8">
      <c r="A70" t="s">
        <v>694</v>
      </c>
      <c r="B70" s="50">
        <v>40796</v>
      </c>
      <c r="C70" s="51">
        <v>0.4175462962962963</v>
      </c>
      <c r="D70">
        <v>1</v>
      </c>
      <c r="E70">
        <v>427</v>
      </c>
      <c r="F70" t="str">
        <f t="shared" si="5"/>
        <v>C</v>
      </c>
      <c r="G70">
        <f t="shared" si="3"/>
        <v>5</v>
      </c>
      <c r="H70">
        <f t="shared" si="4"/>
        <v>7</v>
      </c>
    </row>
    <row r="71" spans="1:8">
      <c r="A71" t="s">
        <v>640</v>
      </c>
      <c r="B71" s="50">
        <v>40796</v>
      </c>
      <c r="C71" s="51">
        <v>0.45666666666666672</v>
      </c>
      <c r="D71">
        <v>1</v>
      </c>
      <c r="E71">
        <v>359</v>
      </c>
      <c r="F71" t="str">
        <f t="shared" si="5"/>
        <v>C</v>
      </c>
      <c r="G71">
        <f t="shared" si="3"/>
        <v>1</v>
      </c>
      <c r="H71">
        <f t="shared" si="4"/>
        <v>3</v>
      </c>
    </row>
    <row r="72" spans="1:8">
      <c r="A72" t="s">
        <v>640</v>
      </c>
      <c r="B72" s="50">
        <v>40796</v>
      </c>
      <c r="C72" s="51">
        <v>0.46424768518518517</v>
      </c>
      <c r="D72">
        <v>1</v>
      </c>
      <c r="E72">
        <v>417</v>
      </c>
      <c r="F72" t="str">
        <f t="shared" si="5"/>
        <v>C</v>
      </c>
      <c r="G72">
        <f t="shared" si="3"/>
        <v>4</v>
      </c>
      <c r="H72">
        <f t="shared" si="4"/>
        <v>13</v>
      </c>
    </row>
    <row r="73" spans="1:8">
      <c r="A73" t="s">
        <v>640</v>
      </c>
      <c r="B73" s="50">
        <v>40796</v>
      </c>
      <c r="C73" s="51">
        <v>0.46424768518518517</v>
      </c>
      <c r="D73">
        <v>1</v>
      </c>
      <c r="E73">
        <v>416</v>
      </c>
      <c r="F73" t="str">
        <f t="shared" si="5"/>
        <v>C</v>
      </c>
      <c r="G73">
        <f t="shared" si="3"/>
        <v>4</v>
      </c>
      <c r="H73">
        <f t="shared" si="4"/>
        <v>12</v>
      </c>
    </row>
    <row r="74" spans="1:8">
      <c r="A74" t="s">
        <v>694</v>
      </c>
      <c r="B74" s="50">
        <v>40796</v>
      </c>
      <c r="C74" s="51">
        <v>0.59569444444444442</v>
      </c>
      <c r="D74">
        <v>0</v>
      </c>
      <c r="E74">
        <v>191</v>
      </c>
      <c r="F74" t="str">
        <f t="shared" si="5"/>
        <v>D</v>
      </c>
      <c r="G74">
        <f t="shared" si="3"/>
        <v>6</v>
      </c>
      <c r="H74">
        <f t="shared" si="4"/>
        <v>9</v>
      </c>
    </row>
    <row r="75" spans="1:8">
      <c r="A75" t="s">
        <v>694</v>
      </c>
      <c r="B75" s="50">
        <v>40796</v>
      </c>
      <c r="C75" s="51">
        <v>0.59569444444444442</v>
      </c>
      <c r="D75">
        <v>0</v>
      </c>
      <c r="E75">
        <v>179</v>
      </c>
      <c r="F75" t="str">
        <f t="shared" si="5"/>
        <v>D</v>
      </c>
      <c r="G75">
        <f t="shared" si="3"/>
        <v>5</v>
      </c>
      <c r="H75">
        <f t="shared" si="4"/>
        <v>11</v>
      </c>
    </row>
    <row r="76" spans="1:8">
      <c r="A76" t="s">
        <v>694</v>
      </c>
      <c r="B76" s="50">
        <v>40796</v>
      </c>
      <c r="C76" s="51">
        <v>0.5957175925925926</v>
      </c>
      <c r="D76">
        <v>1</v>
      </c>
      <c r="E76">
        <v>236</v>
      </c>
      <c r="F76" t="str">
        <f t="shared" si="5"/>
        <v>A</v>
      </c>
      <c r="G76">
        <f t="shared" si="3"/>
        <v>2</v>
      </c>
      <c r="H76">
        <f t="shared" si="4"/>
        <v>8</v>
      </c>
    </row>
    <row r="77" spans="1:8">
      <c r="A77" t="s">
        <v>694</v>
      </c>
      <c r="B77" s="50">
        <v>40796</v>
      </c>
      <c r="C77" s="51">
        <v>0.5957175925925926</v>
      </c>
      <c r="D77">
        <v>1</v>
      </c>
      <c r="E77">
        <v>237</v>
      </c>
      <c r="F77" t="str">
        <f t="shared" si="5"/>
        <v>A</v>
      </c>
      <c r="G77">
        <f t="shared" si="3"/>
        <v>2</v>
      </c>
      <c r="H77">
        <f t="shared" si="4"/>
        <v>9</v>
      </c>
    </row>
    <row r="78" spans="1:8">
      <c r="A78" t="s">
        <v>694</v>
      </c>
      <c r="B78" s="50">
        <v>40796</v>
      </c>
      <c r="C78" s="51">
        <v>0.5957175925925926</v>
      </c>
      <c r="D78">
        <v>1</v>
      </c>
      <c r="E78">
        <v>267</v>
      </c>
      <c r="F78" t="str">
        <f t="shared" si="5"/>
        <v>A</v>
      </c>
      <c r="G78">
        <f t="shared" si="3"/>
        <v>4</v>
      </c>
      <c r="H78">
        <f t="shared" si="4"/>
        <v>7</v>
      </c>
    </row>
    <row r="79" spans="1:8">
      <c r="A79" t="s">
        <v>694</v>
      </c>
      <c r="B79" s="50">
        <v>40796</v>
      </c>
      <c r="C79" s="51">
        <v>0.5957175925925926</v>
      </c>
      <c r="D79">
        <v>1</v>
      </c>
      <c r="E79">
        <v>299</v>
      </c>
      <c r="F79" t="str">
        <f t="shared" si="5"/>
        <v>A</v>
      </c>
      <c r="G79">
        <f t="shared" si="3"/>
        <v>6</v>
      </c>
      <c r="H79">
        <f t="shared" si="4"/>
        <v>7</v>
      </c>
    </row>
    <row r="80" spans="1:8">
      <c r="A80" t="s">
        <v>694</v>
      </c>
      <c r="B80" s="50">
        <v>40796</v>
      </c>
      <c r="C80" s="51">
        <v>0.5957175925925926</v>
      </c>
      <c r="D80">
        <v>1</v>
      </c>
      <c r="E80">
        <v>317</v>
      </c>
      <c r="F80" t="str">
        <f t="shared" si="5"/>
        <v>A</v>
      </c>
      <c r="G80">
        <f t="shared" si="3"/>
        <v>7</v>
      </c>
      <c r="H80">
        <f t="shared" si="4"/>
        <v>9</v>
      </c>
    </row>
    <row r="81" spans="1:8">
      <c r="A81" t="s">
        <v>694</v>
      </c>
      <c r="B81" s="50">
        <v>40796</v>
      </c>
      <c r="C81" s="51">
        <v>0.5957175925925926</v>
      </c>
      <c r="D81">
        <v>1</v>
      </c>
      <c r="E81">
        <v>266</v>
      </c>
      <c r="F81" t="str">
        <f t="shared" si="5"/>
        <v>A</v>
      </c>
      <c r="G81">
        <f t="shared" si="3"/>
        <v>4</v>
      </c>
      <c r="H81">
        <f t="shared" si="4"/>
        <v>6</v>
      </c>
    </row>
    <row r="82" spans="1:8">
      <c r="A82" t="s">
        <v>694</v>
      </c>
      <c r="B82" s="50">
        <v>40796</v>
      </c>
      <c r="C82" s="51">
        <v>0.5957175925925926</v>
      </c>
      <c r="D82">
        <v>1</v>
      </c>
      <c r="E82">
        <v>280</v>
      </c>
      <c r="F82" t="str">
        <f t="shared" si="5"/>
        <v>A</v>
      </c>
      <c r="G82">
        <f t="shared" si="3"/>
        <v>5</v>
      </c>
      <c r="H82">
        <f t="shared" si="4"/>
        <v>4</v>
      </c>
    </row>
    <row r="83" spans="1:8">
      <c r="A83" t="s">
        <v>694</v>
      </c>
      <c r="B83" s="50">
        <v>40796</v>
      </c>
      <c r="C83" s="51">
        <v>0.5957175925925926</v>
      </c>
      <c r="D83">
        <v>1</v>
      </c>
      <c r="E83">
        <v>281</v>
      </c>
      <c r="F83" t="str">
        <f t="shared" si="5"/>
        <v>A</v>
      </c>
      <c r="G83">
        <f t="shared" si="3"/>
        <v>5</v>
      </c>
      <c r="H83">
        <f t="shared" si="4"/>
        <v>5</v>
      </c>
    </row>
    <row r="84" spans="1:8">
      <c r="A84" t="s">
        <v>694</v>
      </c>
      <c r="B84" s="50">
        <v>40796</v>
      </c>
      <c r="C84" s="51">
        <v>0.5957175925925926</v>
      </c>
      <c r="D84">
        <v>1</v>
      </c>
      <c r="E84">
        <v>298</v>
      </c>
      <c r="F84" t="str">
        <f t="shared" si="5"/>
        <v>A</v>
      </c>
      <c r="G84">
        <f t="shared" si="3"/>
        <v>6</v>
      </c>
      <c r="H84">
        <f t="shared" si="4"/>
        <v>6</v>
      </c>
    </row>
    <row r="85" spans="1:8">
      <c r="A85" t="s">
        <v>640</v>
      </c>
      <c r="B85" s="50">
        <v>40796</v>
      </c>
      <c r="C85" s="51">
        <v>0.64370370370370367</v>
      </c>
      <c r="D85">
        <v>0</v>
      </c>
      <c r="E85">
        <v>109</v>
      </c>
      <c r="F85" t="str">
        <f t="shared" si="5"/>
        <v>D</v>
      </c>
      <c r="G85">
        <f t="shared" si="3"/>
        <v>0</v>
      </c>
      <c r="H85">
        <f t="shared" si="4"/>
        <v>11</v>
      </c>
    </row>
    <row r="86" spans="1:8">
      <c r="A86" t="s">
        <v>640</v>
      </c>
      <c r="B86" s="50">
        <v>40796</v>
      </c>
      <c r="C86" s="51">
        <v>0.64370370370370367</v>
      </c>
      <c r="D86">
        <v>0</v>
      </c>
      <c r="E86">
        <v>115</v>
      </c>
      <c r="F86" t="str">
        <f t="shared" si="5"/>
        <v>D</v>
      </c>
      <c r="G86">
        <f t="shared" si="3"/>
        <v>1</v>
      </c>
      <c r="H86">
        <f t="shared" si="4"/>
        <v>3</v>
      </c>
    </row>
    <row r="87" spans="1:8">
      <c r="A87" t="s">
        <v>640</v>
      </c>
      <c r="B87" s="50">
        <v>40796</v>
      </c>
      <c r="C87" s="51">
        <v>0.64370370370370367</v>
      </c>
      <c r="D87">
        <v>0</v>
      </c>
      <c r="E87">
        <v>95</v>
      </c>
      <c r="F87" t="str">
        <f t="shared" si="5"/>
        <v>U</v>
      </c>
      <c r="G87">
        <f t="shared" si="3"/>
        <v>6</v>
      </c>
      <c r="H87">
        <f t="shared" si="4"/>
        <v>11</v>
      </c>
    </row>
    <row r="88" spans="1:8">
      <c r="A88" t="s">
        <v>640</v>
      </c>
      <c r="B88" s="50">
        <v>40796</v>
      </c>
      <c r="C88" s="51">
        <v>0.64370370370370367</v>
      </c>
      <c r="D88">
        <v>0</v>
      </c>
      <c r="E88">
        <v>90</v>
      </c>
      <c r="F88" t="str">
        <f t="shared" si="5"/>
        <v>U</v>
      </c>
      <c r="G88">
        <f t="shared" si="3"/>
        <v>6</v>
      </c>
      <c r="H88">
        <f t="shared" si="4"/>
        <v>6</v>
      </c>
    </row>
    <row r="89" spans="1:8">
      <c r="A89" t="s">
        <v>640</v>
      </c>
      <c r="B89" s="50">
        <v>40796</v>
      </c>
      <c r="C89" s="51">
        <v>0.64370370370370367</v>
      </c>
      <c r="D89">
        <v>0</v>
      </c>
      <c r="E89">
        <v>94</v>
      </c>
      <c r="F89" t="str">
        <f t="shared" si="5"/>
        <v>U</v>
      </c>
      <c r="G89">
        <f t="shared" si="3"/>
        <v>6</v>
      </c>
      <c r="H89">
        <f t="shared" si="4"/>
        <v>10</v>
      </c>
    </row>
    <row r="90" spans="1:8">
      <c r="A90" t="s">
        <v>640</v>
      </c>
      <c r="B90" s="50">
        <v>40796</v>
      </c>
      <c r="C90" s="51">
        <v>0.64370370370370367</v>
      </c>
      <c r="D90">
        <v>0</v>
      </c>
      <c r="E90">
        <v>30</v>
      </c>
      <c r="F90" t="str">
        <f t="shared" si="5"/>
        <v>U</v>
      </c>
      <c r="G90">
        <f t="shared" si="3"/>
        <v>2</v>
      </c>
      <c r="H90">
        <f t="shared" si="4"/>
        <v>2</v>
      </c>
    </row>
    <row r="91" spans="1:8">
      <c r="A91" t="s">
        <v>640</v>
      </c>
      <c r="B91" s="50">
        <v>40796</v>
      </c>
      <c r="C91" s="51">
        <v>0.64370370370370367</v>
      </c>
      <c r="D91">
        <v>0</v>
      </c>
      <c r="E91">
        <v>31</v>
      </c>
      <c r="F91" t="str">
        <f t="shared" si="5"/>
        <v>U</v>
      </c>
      <c r="G91">
        <f t="shared" si="3"/>
        <v>2</v>
      </c>
      <c r="H91">
        <f t="shared" si="4"/>
        <v>3</v>
      </c>
    </row>
    <row r="92" spans="1:8">
      <c r="A92" t="s">
        <v>640</v>
      </c>
      <c r="B92" s="50">
        <v>40796</v>
      </c>
      <c r="C92" s="51">
        <v>0.64370370370370367</v>
      </c>
      <c r="D92">
        <v>0</v>
      </c>
      <c r="E92">
        <v>184</v>
      </c>
      <c r="F92" t="str">
        <f t="shared" si="5"/>
        <v>D</v>
      </c>
      <c r="G92">
        <f t="shared" ref="G92:G155" si="6">QUOTIENT(($E92-VLOOKUP($E92,PanelId,1)),VLOOKUP($E92,PanelId,4))</f>
        <v>6</v>
      </c>
      <c r="H92">
        <f t="shared" ref="H92:H155" si="7">MOD($E92-VLOOKUP($E92,PanelId,1),VLOOKUP($E92,PanelId,4))</f>
        <v>2</v>
      </c>
    </row>
    <row r="93" spans="1:8">
      <c r="A93" t="s">
        <v>640</v>
      </c>
      <c r="B93" s="50">
        <v>40796</v>
      </c>
      <c r="C93" s="51">
        <v>0.64370370370370367</v>
      </c>
      <c r="D93">
        <v>0</v>
      </c>
      <c r="E93">
        <v>42</v>
      </c>
      <c r="F93" t="str">
        <f t="shared" si="5"/>
        <v>U</v>
      </c>
      <c r="G93">
        <f t="shared" si="6"/>
        <v>3</v>
      </c>
      <c r="H93">
        <f t="shared" si="7"/>
        <v>0</v>
      </c>
    </row>
    <row r="94" spans="1:8">
      <c r="A94" t="s">
        <v>640</v>
      </c>
      <c r="B94" s="50">
        <v>40796</v>
      </c>
      <c r="C94" s="51">
        <v>0.64370370370370367</v>
      </c>
      <c r="D94">
        <v>0</v>
      </c>
      <c r="E94">
        <v>151</v>
      </c>
      <c r="F94" t="str">
        <f t="shared" si="5"/>
        <v>D</v>
      </c>
      <c r="G94">
        <f t="shared" si="6"/>
        <v>3</v>
      </c>
      <c r="H94">
        <f t="shared" si="7"/>
        <v>11</v>
      </c>
    </row>
    <row r="95" spans="1:8">
      <c r="A95" t="s">
        <v>640</v>
      </c>
      <c r="B95" s="50">
        <v>40796</v>
      </c>
      <c r="C95" s="51">
        <v>0.64370370370370367</v>
      </c>
      <c r="D95">
        <v>0</v>
      </c>
      <c r="E95">
        <v>150</v>
      </c>
      <c r="F95" t="str">
        <f t="shared" si="5"/>
        <v>D</v>
      </c>
      <c r="G95">
        <f t="shared" si="6"/>
        <v>3</v>
      </c>
      <c r="H95">
        <f t="shared" si="7"/>
        <v>10</v>
      </c>
    </row>
    <row r="96" spans="1:8">
      <c r="A96" t="s">
        <v>640</v>
      </c>
      <c r="B96" s="50">
        <v>40796</v>
      </c>
      <c r="C96" s="51">
        <v>0.64370370370370367</v>
      </c>
      <c r="D96">
        <v>0</v>
      </c>
      <c r="E96">
        <v>1</v>
      </c>
      <c r="F96" t="str">
        <f t="shared" si="5"/>
        <v>U</v>
      </c>
      <c r="G96">
        <f t="shared" si="6"/>
        <v>0</v>
      </c>
      <c r="H96">
        <f t="shared" si="7"/>
        <v>1</v>
      </c>
    </row>
    <row r="97" spans="1:8">
      <c r="A97" t="s">
        <v>640</v>
      </c>
      <c r="B97" s="50">
        <v>40796</v>
      </c>
      <c r="C97" s="51">
        <v>0.64370370370370367</v>
      </c>
      <c r="D97">
        <v>0</v>
      </c>
      <c r="E97">
        <v>15</v>
      </c>
      <c r="F97" t="str">
        <f t="shared" si="5"/>
        <v>U</v>
      </c>
      <c r="G97">
        <f t="shared" si="6"/>
        <v>1</v>
      </c>
      <c r="H97">
        <f t="shared" si="7"/>
        <v>1</v>
      </c>
    </row>
    <row r="98" spans="1:8">
      <c r="A98" t="s">
        <v>640</v>
      </c>
      <c r="B98" s="50">
        <v>40796</v>
      </c>
      <c r="C98" s="51">
        <v>0.64370370370370367</v>
      </c>
      <c r="D98">
        <v>0</v>
      </c>
      <c r="E98">
        <v>6</v>
      </c>
      <c r="F98" t="str">
        <f t="shared" si="5"/>
        <v>U</v>
      </c>
      <c r="G98">
        <f t="shared" si="6"/>
        <v>0</v>
      </c>
      <c r="H98">
        <f t="shared" si="7"/>
        <v>6</v>
      </c>
    </row>
    <row r="99" spans="1:8">
      <c r="A99" t="s">
        <v>640</v>
      </c>
      <c r="B99" s="50">
        <v>40796</v>
      </c>
      <c r="C99" s="51">
        <v>0.64370370370370367</v>
      </c>
      <c r="D99">
        <v>0</v>
      </c>
      <c r="E99">
        <v>7</v>
      </c>
      <c r="F99" t="str">
        <f t="shared" si="5"/>
        <v>U</v>
      </c>
      <c r="G99">
        <f t="shared" si="6"/>
        <v>0</v>
      </c>
      <c r="H99">
        <f t="shared" si="7"/>
        <v>7</v>
      </c>
    </row>
    <row r="100" spans="1:8">
      <c r="A100" t="s">
        <v>640</v>
      </c>
      <c r="B100" s="50">
        <v>40796</v>
      </c>
      <c r="C100" s="51">
        <v>0.64422453703703708</v>
      </c>
      <c r="D100">
        <v>1</v>
      </c>
      <c r="E100">
        <v>349</v>
      </c>
      <c r="F100" t="str">
        <f t="shared" si="5"/>
        <v>C</v>
      </c>
      <c r="G100">
        <f t="shared" si="6"/>
        <v>0</v>
      </c>
      <c r="H100">
        <f t="shared" si="7"/>
        <v>9</v>
      </c>
    </row>
    <row r="101" spans="1:8">
      <c r="A101" t="s">
        <v>640</v>
      </c>
      <c r="B101" s="50">
        <v>40796</v>
      </c>
      <c r="C101" s="51">
        <v>0.64422453703703708</v>
      </c>
      <c r="D101">
        <v>1</v>
      </c>
      <c r="E101">
        <v>385</v>
      </c>
      <c r="F101" t="str">
        <f t="shared" si="5"/>
        <v>C</v>
      </c>
      <c r="G101">
        <f t="shared" si="6"/>
        <v>2</v>
      </c>
      <c r="H101">
        <f t="shared" si="7"/>
        <v>13</v>
      </c>
    </row>
    <row r="102" spans="1:8">
      <c r="A102" t="s">
        <v>640</v>
      </c>
      <c r="B102" s="50">
        <v>40796</v>
      </c>
      <c r="C102" s="51">
        <v>0.64422453703703708</v>
      </c>
      <c r="D102">
        <v>1</v>
      </c>
      <c r="E102">
        <v>427</v>
      </c>
      <c r="F102" t="str">
        <f t="shared" si="5"/>
        <v>C</v>
      </c>
      <c r="G102">
        <f t="shared" si="6"/>
        <v>5</v>
      </c>
      <c r="H102">
        <f t="shared" si="7"/>
        <v>7</v>
      </c>
    </row>
    <row r="103" spans="1:8">
      <c r="A103" t="s">
        <v>640</v>
      </c>
      <c r="B103" s="50">
        <v>40796</v>
      </c>
      <c r="C103" s="51">
        <v>0.64422453703703708</v>
      </c>
      <c r="D103">
        <v>1</v>
      </c>
      <c r="E103">
        <v>473</v>
      </c>
      <c r="F103" t="str">
        <f t="shared" si="5"/>
        <v>C</v>
      </c>
      <c r="G103">
        <f t="shared" si="6"/>
        <v>8</v>
      </c>
      <c r="H103">
        <f t="shared" si="7"/>
        <v>5</v>
      </c>
    </row>
    <row r="104" spans="1:8">
      <c r="A104" t="s">
        <v>640</v>
      </c>
      <c r="B104" s="50">
        <v>40796</v>
      </c>
      <c r="C104" s="51">
        <v>0.64422453703703708</v>
      </c>
      <c r="D104">
        <v>1</v>
      </c>
      <c r="E104">
        <v>209</v>
      </c>
      <c r="F104" t="str">
        <f t="shared" si="5"/>
        <v>A</v>
      </c>
      <c r="G104">
        <f t="shared" si="6"/>
        <v>0</v>
      </c>
      <c r="H104">
        <f t="shared" si="7"/>
        <v>13</v>
      </c>
    </row>
    <row r="105" spans="1:8">
      <c r="A105" t="s">
        <v>640</v>
      </c>
      <c r="B105" s="50">
        <v>40796</v>
      </c>
      <c r="C105" s="51">
        <v>0.64422453703703708</v>
      </c>
      <c r="D105">
        <v>1</v>
      </c>
      <c r="E105">
        <v>258</v>
      </c>
      <c r="F105" t="str">
        <f t="shared" si="5"/>
        <v>A</v>
      </c>
      <c r="G105">
        <f t="shared" si="6"/>
        <v>3</v>
      </c>
      <c r="H105">
        <f t="shared" si="7"/>
        <v>14</v>
      </c>
    </row>
    <row r="106" spans="1:8">
      <c r="A106" t="s">
        <v>640</v>
      </c>
      <c r="B106" s="50">
        <v>40796</v>
      </c>
      <c r="C106" s="51">
        <v>0.64422453703703708</v>
      </c>
      <c r="D106">
        <v>1</v>
      </c>
      <c r="E106">
        <v>260</v>
      </c>
      <c r="F106" t="str">
        <f t="shared" si="5"/>
        <v>A</v>
      </c>
      <c r="G106">
        <f t="shared" si="6"/>
        <v>4</v>
      </c>
      <c r="H106">
        <f t="shared" si="7"/>
        <v>0</v>
      </c>
    </row>
    <row r="107" spans="1:8">
      <c r="A107" t="s">
        <v>640</v>
      </c>
      <c r="B107" s="50">
        <v>40796</v>
      </c>
      <c r="C107" s="51">
        <v>0.64422453703703708</v>
      </c>
      <c r="D107">
        <v>1</v>
      </c>
      <c r="E107">
        <v>425</v>
      </c>
      <c r="F107" t="str">
        <f t="shared" si="5"/>
        <v>C</v>
      </c>
      <c r="G107">
        <f t="shared" si="6"/>
        <v>5</v>
      </c>
      <c r="H107">
        <f t="shared" si="7"/>
        <v>5</v>
      </c>
    </row>
    <row r="108" spans="1:8">
      <c r="A108" t="s">
        <v>640</v>
      </c>
      <c r="B108" s="50">
        <v>40796</v>
      </c>
      <c r="C108" s="51">
        <v>0.64422453703703708</v>
      </c>
      <c r="D108">
        <v>1</v>
      </c>
      <c r="E108">
        <v>426</v>
      </c>
      <c r="F108" t="str">
        <f t="shared" si="5"/>
        <v>C</v>
      </c>
      <c r="G108">
        <f t="shared" si="6"/>
        <v>5</v>
      </c>
      <c r="H108">
        <f t="shared" si="7"/>
        <v>6</v>
      </c>
    </row>
    <row r="109" spans="1:8">
      <c r="A109" t="s">
        <v>640</v>
      </c>
      <c r="B109" s="50">
        <v>40796</v>
      </c>
      <c r="C109" s="51">
        <v>0.64422453703703708</v>
      </c>
      <c r="D109">
        <v>1</v>
      </c>
      <c r="E109">
        <v>250</v>
      </c>
      <c r="F109" t="str">
        <f t="shared" si="5"/>
        <v>A</v>
      </c>
      <c r="G109">
        <f t="shared" si="6"/>
        <v>3</v>
      </c>
      <c r="H109">
        <f t="shared" si="7"/>
        <v>6</v>
      </c>
    </row>
    <row r="110" spans="1:8">
      <c r="A110" t="s">
        <v>640</v>
      </c>
      <c r="B110" s="50">
        <v>40796</v>
      </c>
      <c r="C110" s="51">
        <v>0.64422453703703708</v>
      </c>
      <c r="D110">
        <v>1</v>
      </c>
      <c r="E110">
        <v>276</v>
      </c>
      <c r="F110" t="str">
        <f t="shared" si="5"/>
        <v>A</v>
      </c>
      <c r="G110">
        <f t="shared" si="6"/>
        <v>5</v>
      </c>
      <c r="H110">
        <f t="shared" si="7"/>
        <v>0</v>
      </c>
    </row>
    <row r="111" spans="1:8">
      <c r="A111" t="s">
        <v>694</v>
      </c>
      <c r="B111" s="50">
        <v>40796</v>
      </c>
      <c r="C111" s="51">
        <v>0.69395833333333334</v>
      </c>
      <c r="D111">
        <v>1</v>
      </c>
      <c r="E111">
        <v>460</v>
      </c>
      <c r="F111" t="str">
        <f t="shared" si="5"/>
        <v>C</v>
      </c>
      <c r="G111">
        <f t="shared" si="6"/>
        <v>7</v>
      </c>
      <c r="H111">
        <f t="shared" si="7"/>
        <v>8</v>
      </c>
    </row>
    <row r="112" spans="1:8">
      <c r="A112" t="s">
        <v>694</v>
      </c>
      <c r="B112" s="50">
        <v>40796</v>
      </c>
      <c r="C112" s="51">
        <v>0.69395833333333334</v>
      </c>
      <c r="D112">
        <v>1</v>
      </c>
      <c r="E112">
        <v>299</v>
      </c>
      <c r="F112" t="str">
        <f t="shared" si="5"/>
        <v>A</v>
      </c>
      <c r="G112">
        <f t="shared" si="6"/>
        <v>6</v>
      </c>
      <c r="H112">
        <f t="shared" si="7"/>
        <v>7</v>
      </c>
    </row>
    <row r="113" spans="1:8">
      <c r="A113" t="s">
        <v>694</v>
      </c>
      <c r="B113" s="50">
        <v>40796</v>
      </c>
      <c r="C113" s="51">
        <v>0.69395833333333334</v>
      </c>
      <c r="D113">
        <v>1</v>
      </c>
      <c r="E113">
        <v>264</v>
      </c>
      <c r="F113" t="str">
        <f t="shared" si="5"/>
        <v>A</v>
      </c>
      <c r="G113">
        <f t="shared" si="6"/>
        <v>4</v>
      </c>
      <c r="H113">
        <f t="shared" si="7"/>
        <v>4</v>
      </c>
    </row>
    <row r="114" spans="1:8">
      <c r="A114" t="s">
        <v>694</v>
      </c>
      <c r="B114" s="50">
        <v>40796</v>
      </c>
      <c r="C114" s="51">
        <v>0.69395833333333334</v>
      </c>
      <c r="D114">
        <v>1</v>
      </c>
      <c r="E114">
        <v>447</v>
      </c>
      <c r="F114" t="str">
        <f t="shared" si="5"/>
        <v>C</v>
      </c>
      <c r="G114">
        <f t="shared" si="6"/>
        <v>6</v>
      </c>
      <c r="H114">
        <f t="shared" si="7"/>
        <v>11</v>
      </c>
    </row>
    <row r="115" spans="1:8">
      <c r="A115" t="s">
        <v>694</v>
      </c>
      <c r="B115" s="50">
        <v>40796</v>
      </c>
      <c r="C115" s="51">
        <v>0.69395833333333334</v>
      </c>
      <c r="D115">
        <v>1</v>
      </c>
      <c r="E115">
        <v>446</v>
      </c>
      <c r="F115" t="str">
        <f t="shared" si="5"/>
        <v>C</v>
      </c>
      <c r="G115">
        <f t="shared" si="6"/>
        <v>6</v>
      </c>
      <c r="H115">
        <f t="shared" si="7"/>
        <v>10</v>
      </c>
    </row>
    <row r="116" spans="1:8">
      <c r="A116" t="s">
        <v>640</v>
      </c>
      <c r="B116" s="50">
        <v>40796</v>
      </c>
      <c r="C116" s="51">
        <v>0.73174768518518529</v>
      </c>
      <c r="D116">
        <v>1</v>
      </c>
      <c r="E116">
        <v>359</v>
      </c>
      <c r="F116" t="str">
        <f t="shared" si="5"/>
        <v>C</v>
      </c>
      <c r="G116">
        <f t="shared" si="6"/>
        <v>1</v>
      </c>
      <c r="H116">
        <f t="shared" si="7"/>
        <v>3</v>
      </c>
    </row>
    <row r="117" spans="1:8">
      <c r="A117" t="s">
        <v>640</v>
      </c>
      <c r="B117" s="50">
        <v>40797</v>
      </c>
      <c r="C117" s="51">
        <v>2.8946759259259255E-2</v>
      </c>
      <c r="D117">
        <v>1</v>
      </c>
      <c r="E117">
        <v>296</v>
      </c>
      <c r="F117" t="str">
        <f t="shared" si="5"/>
        <v>A</v>
      </c>
      <c r="G117">
        <f t="shared" si="6"/>
        <v>6</v>
      </c>
      <c r="H117">
        <f t="shared" si="7"/>
        <v>4</v>
      </c>
    </row>
    <row r="118" spans="1:8">
      <c r="A118" t="s">
        <v>640</v>
      </c>
      <c r="B118" s="50">
        <v>40797</v>
      </c>
      <c r="C118" s="51">
        <v>2.8946759259259255E-2</v>
      </c>
      <c r="D118">
        <v>1</v>
      </c>
      <c r="E118">
        <v>297</v>
      </c>
      <c r="F118" t="str">
        <f t="shared" si="5"/>
        <v>A</v>
      </c>
      <c r="G118">
        <f t="shared" si="6"/>
        <v>6</v>
      </c>
      <c r="H118">
        <f t="shared" si="7"/>
        <v>5</v>
      </c>
    </row>
    <row r="119" spans="1:8">
      <c r="A119" t="s">
        <v>640</v>
      </c>
      <c r="B119" s="50">
        <v>40797</v>
      </c>
      <c r="C119" s="51">
        <v>2.8946759259259255E-2</v>
      </c>
      <c r="D119">
        <v>1</v>
      </c>
      <c r="E119">
        <v>298</v>
      </c>
      <c r="F119" t="str">
        <f t="shared" si="5"/>
        <v>A</v>
      </c>
      <c r="G119">
        <f t="shared" si="6"/>
        <v>6</v>
      </c>
      <c r="H119">
        <f t="shared" si="7"/>
        <v>6</v>
      </c>
    </row>
    <row r="120" spans="1:8">
      <c r="A120" t="s">
        <v>640</v>
      </c>
      <c r="B120" s="50">
        <v>40797</v>
      </c>
      <c r="C120" s="51">
        <v>2.8946759259259255E-2</v>
      </c>
      <c r="D120">
        <v>1</v>
      </c>
      <c r="E120">
        <v>304</v>
      </c>
      <c r="F120" t="str">
        <f t="shared" si="5"/>
        <v>A</v>
      </c>
      <c r="G120">
        <f t="shared" si="6"/>
        <v>6</v>
      </c>
      <c r="H120">
        <f t="shared" si="7"/>
        <v>12</v>
      </c>
    </row>
    <row r="121" spans="1:8">
      <c r="A121" t="s">
        <v>640</v>
      </c>
      <c r="B121" s="50">
        <v>40797</v>
      </c>
      <c r="C121" s="51">
        <v>2.8946759259259255E-2</v>
      </c>
      <c r="D121">
        <v>1</v>
      </c>
      <c r="E121">
        <v>303</v>
      </c>
      <c r="F121" t="str">
        <f t="shared" si="5"/>
        <v>A</v>
      </c>
      <c r="G121">
        <f t="shared" si="6"/>
        <v>6</v>
      </c>
      <c r="H121">
        <f t="shared" si="7"/>
        <v>11</v>
      </c>
    </row>
    <row r="122" spans="1:8">
      <c r="A122" t="s">
        <v>640</v>
      </c>
      <c r="B122" s="50">
        <v>40797</v>
      </c>
      <c r="C122" s="51">
        <v>2.8946759259259255E-2</v>
      </c>
      <c r="D122">
        <v>1</v>
      </c>
      <c r="E122">
        <v>302</v>
      </c>
      <c r="F122" t="str">
        <f t="shared" si="5"/>
        <v>A</v>
      </c>
      <c r="G122">
        <f t="shared" si="6"/>
        <v>6</v>
      </c>
      <c r="H122">
        <f t="shared" si="7"/>
        <v>10</v>
      </c>
    </row>
    <row r="123" spans="1:8">
      <c r="A123" t="s">
        <v>640</v>
      </c>
      <c r="B123" s="50">
        <v>40797</v>
      </c>
      <c r="C123" s="51">
        <v>2.8946759259259255E-2</v>
      </c>
      <c r="D123">
        <v>1</v>
      </c>
      <c r="E123">
        <v>320</v>
      </c>
      <c r="F123" t="str">
        <f t="shared" si="5"/>
        <v>A</v>
      </c>
      <c r="G123">
        <f t="shared" si="6"/>
        <v>7</v>
      </c>
      <c r="H123">
        <f t="shared" si="7"/>
        <v>12</v>
      </c>
    </row>
    <row r="124" spans="1:8">
      <c r="A124" t="s">
        <v>640</v>
      </c>
      <c r="B124" s="50">
        <v>40797</v>
      </c>
      <c r="C124" s="51">
        <v>2.8946759259259255E-2</v>
      </c>
      <c r="D124">
        <v>1</v>
      </c>
      <c r="E124">
        <v>319</v>
      </c>
      <c r="F124" t="str">
        <f t="shared" si="5"/>
        <v>A</v>
      </c>
      <c r="G124">
        <f t="shared" si="6"/>
        <v>7</v>
      </c>
      <c r="H124">
        <f t="shared" si="7"/>
        <v>11</v>
      </c>
    </row>
    <row r="125" spans="1:8">
      <c r="A125" t="s">
        <v>640</v>
      </c>
      <c r="B125" s="50">
        <v>40797</v>
      </c>
      <c r="C125" s="51">
        <v>2.8946759259259255E-2</v>
      </c>
      <c r="D125">
        <v>1</v>
      </c>
      <c r="E125">
        <v>318</v>
      </c>
      <c r="F125" t="str">
        <f t="shared" si="5"/>
        <v>A</v>
      </c>
      <c r="G125">
        <f t="shared" si="6"/>
        <v>7</v>
      </c>
      <c r="H125">
        <f t="shared" si="7"/>
        <v>10</v>
      </c>
    </row>
    <row r="126" spans="1:8">
      <c r="A126" t="s">
        <v>640</v>
      </c>
      <c r="B126" s="50">
        <v>40797</v>
      </c>
      <c r="C126" s="51">
        <v>2.8946759259259255E-2</v>
      </c>
      <c r="D126">
        <v>1</v>
      </c>
      <c r="E126">
        <v>312</v>
      </c>
      <c r="F126" t="str">
        <f t="shared" si="5"/>
        <v>A</v>
      </c>
      <c r="G126">
        <f t="shared" si="6"/>
        <v>7</v>
      </c>
      <c r="H126">
        <f t="shared" si="7"/>
        <v>4</v>
      </c>
    </row>
    <row r="127" spans="1:8">
      <c r="A127" t="s">
        <v>640</v>
      </c>
      <c r="B127" s="50">
        <v>40797</v>
      </c>
      <c r="C127" s="51">
        <v>2.8946759259259255E-2</v>
      </c>
      <c r="D127">
        <v>1</v>
      </c>
      <c r="E127">
        <v>313</v>
      </c>
      <c r="F127" t="str">
        <f t="shared" si="5"/>
        <v>A</v>
      </c>
      <c r="G127">
        <f t="shared" si="6"/>
        <v>7</v>
      </c>
      <c r="H127">
        <f t="shared" si="7"/>
        <v>5</v>
      </c>
    </row>
    <row r="128" spans="1:8">
      <c r="A128" t="s">
        <v>640</v>
      </c>
      <c r="B128" s="50">
        <v>40797</v>
      </c>
      <c r="C128" s="51">
        <v>2.8946759259259255E-2</v>
      </c>
      <c r="D128">
        <v>1</v>
      </c>
      <c r="E128">
        <v>314</v>
      </c>
      <c r="F128" t="str">
        <f t="shared" si="5"/>
        <v>A</v>
      </c>
      <c r="G128">
        <f t="shared" si="6"/>
        <v>7</v>
      </c>
      <c r="H128">
        <f t="shared" si="7"/>
        <v>6</v>
      </c>
    </row>
    <row r="129" spans="1:8">
      <c r="A129" t="s">
        <v>640</v>
      </c>
      <c r="B129" s="50">
        <v>40797</v>
      </c>
      <c r="C129" s="51">
        <v>2.8946759259259255E-2</v>
      </c>
      <c r="D129">
        <v>1</v>
      </c>
      <c r="E129">
        <v>328</v>
      </c>
      <c r="F129" t="str">
        <f t="shared" si="5"/>
        <v>A</v>
      </c>
      <c r="G129">
        <f t="shared" si="6"/>
        <v>8</v>
      </c>
      <c r="H129">
        <f t="shared" si="7"/>
        <v>4</v>
      </c>
    </row>
    <row r="130" spans="1:8">
      <c r="A130" t="s">
        <v>640</v>
      </c>
      <c r="B130" s="50">
        <v>40797</v>
      </c>
      <c r="C130" s="51">
        <v>2.8946759259259255E-2</v>
      </c>
      <c r="D130">
        <v>1</v>
      </c>
      <c r="E130">
        <v>329</v>
      </c>
      <c r="F130" t="str">
        <f t="shared" ref="F130:F193" si="8">VLOOKUP($E130,PanelId,2)</f>
        <v>A</v>
      </c>
      <c r="G130">
        <f t="shared" si="6"/>
        <v>8</v>
      </c>
      <c r="H130">
        <f t="shared" si="7"/>
        <v>5</v>
      </c>
    </row>
    <row r="131" spans="1:8">
      <c r="A131" t="s">
        <v>640</v>
      </c>
      <c r="B131" s="50">
        <v>40797</v>
      </c>
      <c r="C131" s="51">
        <v>2.8946759259259255E-2</v>
      </c>
      <c r="D131">
        <v>1</v>
      </c>
      <c r="E131">
        <v>330</v>
      </c>
      <c r="F131" t="str">
        <f t="shared" si="8"/>
        <v>A</v>
      </c>
      <c r="G131">
        <f t="shared" si="6"/>
        <v>8</v>
      </c>
      <c r="H131">
        <f t="shared" si="7"/>
        <v>6</v>
      </c>
    </row>
    <row r="132" spans="1:8">
      <c r="A132" t="s">
        <v>640</v>
      </c>
      <c r="B132" s="50">
        <v>40797</v>
      </c>
      <c r="C132" s="51">
        <v>2.8946759259259255E-2</v>
      </c>
      <c r="D132">
        <v>1</v>
      </c>
      <c r="E132">
        <v>334</v>
      </c>
      <c r="F132" t="str">
        <f t="shared" si="8"/>
        <v>A</v>
      </c>
      <c r="G132">
        <f t="shared" si="6"/>
        <v>8</v>
      </c>
      <c r="H132">
        <f t="shared" si="7"/>
        <v>10</v>
      </c>
    </row>
    <row r="133" spans="1:8">
      <c r="A133" t="s">
        <v>640</v>
      </c>
      <c r="B133" s="50">
        <v>40797</v>
      </c>
      <c r="C133" s="51">
        <v>2.8946759259259255E-2</v>
      </c>
      <c r="D133">
        <v>1</v>
      </c>
      <c r="E133">
        <v>335</v>
      </c>
      <c r="F133" t="str">
        <f t="shared" si="8"/>
        <v>A</v>
      </c>
      <c r="G133">
        <f t="shared" si="6"/>
        <v>8</v>
      </c>
      <c r="H133">
        <f t="shared" si="7"/>
        <v>11</v>
      </c>
    </row>
    <row r="134" spans="1:8">
      <c r="A134" t="s">
        <v>640</v>
      </c>
      <c r="B134" s="50">
        <v>40797</v>
      </c>
      <c r="C134" s="51">
        <v>2.8946759259259255E-2</v>
      </c>
      <c r="D134">
        <v>1</v>
      </c>
      <c r="E134">
        <v>336</v>
      </c>
      <c r="F134" t="str">
        <f t="shared" si="8"/>
        <v>A</v>
      </c>
      <c r="G134">
        <f t="shared" si="6"/>
        <v>8</v>
      </c>
      <c r="H134">
        <f t="shared" si="7"/>
        <v>12</v>
      </c>
    </row>
    <row r="135" spans="1:8">
      <c r="A135" t="s">
        <v>694</v>
      </c>
      <c r="B135" s="50">
        <v>40797</v>
      </c>
      <c r="C135" s="51">
        <v>0.11763888888888889</v>
      </c>
      <c r="D135">
        <v>0</v>
      </c>
      <c r="E135">
        <v>54</v>
      </c>
      <c r="F135" t="str">
        <f t="shared" si="8"/>
        <v>U</v>
      </c>
      <c r="G135">
        <f t="shared" si="6"/>
        <v>3</v>
      </c>
      <c r="H135">
        <f t="shared" si="7"/>
        <v>12</v>
      </c>
    </row>
    <row r="136" spans="1:8">
      <c r="A136" t="s">
        <v>694</v>
      </c>
      <c r="B136" s="50">
        <v>40797</v>
      </c>
      <c r="C136" s="51">
        <v>0.11840277777777779</v>
      </c>
      <c r="D136">
        <v>1</v>
      </c>
      <c r="E136">
        <v>427</v>
      </c>
      <c r="F136" t="str">
        <f t="shared" si="8"/>
        <v>C</v>
      </c>
      <c r="G136">
        <f t="shared" si="6"/>
        <v>5</v>
      </c>
      <c r="H136">
        <f t="shared" si="7"/>
        <v>7</v>
      </c>
    </row>
    <row r="137" spans="1:8">
      <c r="A137" t="s">
        <v>694</v>
      </c>
      <c r="B137" s="50">
        <v>40797</v>
      </c>
      <c r="C137" s="51">
        <v>0.11840277777777779</v>
      </c>
      <c r="D137">
        <v>1</v>
      </c>
      <c r="E137">
        <v>447</v>
      </c>
      <c r="F137" t="str">
        <f t="shared" si="8"/>
        <v>C</v>
      </c>
      <c r="G137">
        <f t="shared" si="6"/>
        <v>6</v>
      </c>
      <c r="H137">
        <f t="shared" si="7"/>
        <v>11</v>
      </c>
    </row>
    <row r="138" spans="1:8">
      <c r="A138" t="s">
        <v>694</v>
      </c>
      <c r="B138" s="50">
        <v>40797</v>
      </c>
      <c r="C138" s="51">
        <v>0.11840277777777779</v>
      </c>
      <c r="D138">
        <v>1</v>
      </c>
      <c r="E138">
        <v>446</v>
      </c>
      <c r="F138" t="str">
        <f t="shared" si="8"/>
        <v>C</v>
      </c>
      <c r="G138">
        <f t="shared" si="6"/>
        <v>6</v>
      </c>
      <c r="H138">
        <f t="shared" si="7"/>
        <v>10</v>
      </c>
    </row>
    <row r="139" spans="1:8">
      <c r="A139" t="s">
        <v>694</v>
      </c>
      <c r="B139" s="50">
        <v>40798</v>
      </c>
      <c r="C139" s="51">
        <v>0.52790509259259266</v>
      </c>
      <c r="D139">
        <v>1</v>
      </c>
      <c r="E139">
        <v>343</v>
      </c>
      <c r="F139" t="str">
        <f t="shared" si="8"/>
        <v>C</v>
      </c>
      <c r="G139">
        <f t="shared" si="6"/>
        <v>0</v>
      </c>
      <c r="H139">
        <f t="shared" si="7"/>
        <v>3</v>
      </c>
    </row>
    <row r="140" spans="1:8">
      <c r="A140" t="s">
        <v>640</v>
      </c>
      <c r="B140" s="50">
        <v>40798</v>
      </c>
      <c r="C140" s="51">
        <v>0.57707175925925924</v>
      </c>
      <c r="D140">
        <v>0</v>
      </c>
      <c r="E140">
        <v>166</v>
      </c>
      <c r="F140" t="str">
        <f t="shared" si="8"/>
        <v>D</v>
      </c>
      <c r="G140">
        <f t="shared" si="6"/>
        <v>4</v>
      </c>
      <c r="H140">
        <f t="shared" si="7"/>
        <v>12</v>
      </c>
    </row>
    <row r="141" spans="1:8">
      <c r="A141" t="s">
        <v>640</v>
      </c>
      <c r="B141" s="50">
        <v>40798</v>
      </c>
      <c r="C141" s="51">
        <v>0.57707175925925924</v>
      </c>
      <c r="D141">
        <v>0</v>
      </c>
      <c r="E141">
        <v>167</v>
      </c>
      <c r="F141" t="str">
        <f t="shared" si="8"/>
        <v>D</v>
      </c>
      <c r="G141">
        <f t="shared" si="6"/>
        <v>4</v>
      </c>
      <c r="H141">
        <f t="shared" si="7"/>
        <v>13</v>
      </c>
    </row>
    <row r="142" spans="1:8">
      <c r="A142" t="s">
        <v>640</v>
      </c>
      <c r="B142" s="50">
        <v>40798</v>
      </c>
      <c r="C142" s="51">
        <v>0.58707175925925925</v>
      </c>
      <c r="D142">
        <v>1</v>
      </c>
      <c r="E142">
        <v>226</v>
      </c>
      <c r="F142" t="str">
        <f t="shared" si="8"/>
        <v>A</v>
      </c>
      <c r="G142">
        <f t="shared" si="6"/>
        <v>1</v>
      </c>
      <c r="H142">
        <f t="shared" si="7"/>
        <v>14</v>
      </c>
    </row>
    <row r="143" spans="1:8">
      <c r="A143" t="s">
        <v>640</v>
      </c>
      <c r="B143" s="50">
        <v>40798</v>
      </c>
      <c r="C143" s="51">
        <v>0.58707175925925925</v>
      </c>
      <c r="D143">
        <v>1</v>
      </c>
      <c r="E143">
        <v>227</v>
      </c>
      <c r="F143" t="str">
        <f t="shared" si="8"/>
        <v>A</v>
      </c>
      <c r="G143">
        <f t="shared" si="6"/>
        <v>1</v>
      </c>
      <c r="H143">
        <f t="shared" si="7"/>
        <v>15</v>
      </c>
    </row>
    <row r="144" spans="1:8">
      <c r="A144" t="s">
        <v>640</v>
      </c>
      <c r="B144" s="50">
        <v>40798</v>
      </c>
      <c r="C144" s="51">
        <v>0.60572916666666665</v>
      </c>
      <c r="D144">
        <v>1</v>
      </c>
      <c r="E144">
        <v>359</v>
      </c>
      <c r="F144" t="str">
        <f t="shared" si="8"/>
        <v>C</v>
      </c>
      <c r="G144">
        <f t="shared" si="6"/>
        <v>1</v>
      </c>
      <c r="H144">
        <f t="shared" si="7"/>
        <v>3</v>
      </c>
    </row>
    <row r="145" spans="1:8">
      <c r="A145" t="s">
        <v>640</v>
      </c>
      <c r="B145" s="50">
        <v>40798</v>
      </c>
      <c r="C145" s="51">
        <v>0.62009259259259253</v>
      </c>
      <c r="D145">
        <v>1</v>
      </c>
      <c r="E145">
        <v>226</v>
      </c>
      <c r="F145" t="str">
        <f t="shared" si="8"/>
        <v>A</v>
      </c>
      <c r="G145">
        <f t="shared" si="6"/>
        <v>1</v>
      </c>
      <c r="H145">
        <f t="shared" si="7"/>
        <v>14</v>
      </c>
    </row>
    <row r="146" spans="1:8">
      <c r="A146" t="s">
        <v>640</v>
      </c>
      <c r="B146" s="50">
        <v>40798</v>
      </c>
      <c r="C146" s="51">
        <v>0.62009259259259253</v>
      </c>
      <c r="D146">
        <v>1</v>
      </c>
      <c r="E146">
        <v>227</v>
      </c>
      <c r="F146" t="str">
        <f t="shared" si="8"/>
        <v>A</v>
      </c>
      <c r="G146">
        <f t="shared" si="6"/>
        <v>1</v>
      </c>
      <c r="H146">
        <f t="shared" si="7"/>
        <v>15</v>
      </c>
    </row>
    <row r="147" spans="1:8">
      <c r="A147" t="s">
        <v>640</v>
      </c>
      <c r="B147" s="50">
        <v>40798</v>
      </c>
      <c r="C147" s="51">
        <v>0.62984953703703705</v>
      </c>
      <c r="D147">
        <v>0</v>
      </c>
      <c r="E147">
        <v>156</v>
      </c>
      <c r="F147" t="str">
        <f t="shared" si="8"/>
        <v>D</v>
      </c>
      <c r="G147">
        <f t="shared" si="6"/>
        <v>4</v>
      </c>
      <c r="H147">
        <f t="shared" si="7"/>
        <v>2</v>
      </c>
    </row>
    <row r="148" spans="1:8">
      <c r="A148" t="s">
        <v>640</v>
      </c>
      <c r="B148" s="50">
        <v>40798</v>
      </c>
      <c r="C148" s="51">
        <v>0.62984953703703705</v>
      </c>
      <c r="D148">
        <v>0</v>
      </c>
      <c r="E148">
        <v>157</v>
      </c>
      <c r="F148" t="str">
        <f t="shared" si="8"/>
        <v>D</v>
      </c>
      <c r="G148">
        <f t="shared" si="6"/>
        <v>4</v>
      </c>
      <c r="H148">
        <f t="shared" si="7"/>
        <v>3</v>
      </c>
    </row>
    <row r="149" spans="1:8">
      <c r="A149" t="s">
        <v>640</v>
      </c>
      <c r="B149" s="50">
        <v>40798</v>
      </c>
      <c r="C149" s="51">
        <v>0.62984953703703705</v>
      </c>
      <c r="D149">
        <v>0</v>
      </c>
      <c r="E149">
        <v>149</v>
      </c>
      <c r="F149" t="str">
        <f t="shared" si="8"/>
        <v>D</v>
      </c>
      <c r="G149">
        <f t="shared" si="6"/>
        <v>3</v>
      </c>
      <c r="H149">
        <f t="shared" si="7"/>
        <v>9</v>
      </c>
    </row>
    <row r="150" spans="1:8">
      <c r="A150" t="s">
        <v>640</v>
      </c>
      <c r="B150" s="50">
        <v>40798</v>
      </c>
      <c r="C150" s="51">
        <v>0.62984953703703705</v>
      </c>
      <c r="D150">
        <v>0</v>
      </c>
      <c r="E150">
        <v>148</v>
      </c>
      <c r="F150" t="str">
        <f t="shared" si="8"/>
        <v>D</v>
      </c>
      <c r="G150">
        <f t="shared" si="6"/>
        <v>3</v>
      </c>
      <c r="H150">
        <f t="shared" si="7"/>
        <v>8</v>
      </c>
    </row>
    <row r="151" spans="1:8">
      <c r="A151" t="s">
        <v>640</v>
      </c>
      <c r="B151" s="50">
        <v>40798</v>
      </c>
      <c r="C151" s="51">
        <v>0.63662037037037034</v>
      </c>
      <c r="D151">
        <v>0</v>
      </c>
      <c r="E151">
        <v>92</v>
      </c>
      <c r="F151" t="str">
        <f t="shared" si="8"/>
        <v>U</v>
      </c>
      <c r="G151">
        <f t="shared" si="6"/>
        <v>6</v>
      </c>
      <c r="H151">
        <f t="shared" si="7"/>
        <v>8</v>
      </c>
    </row>
    <row r="152" spans="1:8">
      <c r="A152" t="s">
        <v>640</v>
      </c>
      <c r="B152" s="50">
        <v>40798</v>
      </c>
      <c r="C152" s="51">
        <v>0.63662037037037034</v>
      </c>
      <c r="D152">
        <v>0</v>
      </c>
      <c r="E152">
        <v>93</v>
      </c>
      <c r="F152" t="str">
        <f t="shared" si="8"/>
        <v>U</v>
      </c>
      <c r="G152">
        <f t="shared" si="6"/>
        <v>6</v>
      </c>
      <c r="H152">
        <f t="shared" si="7"/>
        <v>9</v>
      </c>
    </row>
    <row r="153" spans="1:8">
      <c r="A153" t="s">
        <v>640</v>
      </c>
      <c r="B153" s="50">
        <v>40798</v>
      </c>
      <c r="C153" s="51">
        <v>0.68146990740740743</v>
      </c>
      <c r="D153">
        <v>1</v>
      </c>
      <c r="E153">
        <v>424</v>
      </c>
      <c r="F153" t="str">
        <f t="shared" si="8"/>
        <v>C</v>
      </c>
      <c r="G153">
        <f t="shared" si="6"/>
        <v>5</v>
      </c>
      <c r="H153">
        <f t="shared" si="7"/>
        <v>4</v>
      </c>
    </row>
    <row r="154" spans="1:8">
      <c r="A154" t="s">
        <v>640</v>
      </c>
      <c r="B154" s="50">
        <v>40798</v>
      </c>
      <c r="C154" s="51">
        <v>0.68146990740740743</v>
      </c>
      <c r="D154">
        <v>1</v>
      </c>
      <c r="E154">
        <v>425</v>
      </c>
      <c r="F154" t="str">
        <f t="shared" si="8"/>
        <v>C</v>
      </c>
      <c r="G154">
        <f t="shared" si="6"/>
        <v>5</v>
      </c>
      <c r="H154">
        <f t="shared" si="7"/>
        <v>5</v>
      </c>
    </row>
    <row r="155" spans="1:8">
      <c r="A155" t="s">
        <v>640</v>
      </c>
      <c r="B155" s="50">
        <v>40798</v>
      </c>
      <c r="C155" s="51">
        <v>0.68420138888888893</v>
      </c>
      <c r="D155">
        <v>1</v>
      </c>
      <c r="E155">
        <v>359</v>
      </c>
      <c r="F155" t="str">
        <f t="shared" si="8"/>
        <v>C</v>
      </c>
      <c r="G155">
        <f t="shared" si="6"/>
        <v>1</v>
      </c>
      <c r="H155">
        <f t="shared" si="7"/>
        <v>3</v>
      </c>
    </row>
    <row r="156" spans="1:8">
      <c r="A156" t="s">
        <v>694</v>
      </c>
      <c r="B156" s="50">
        <v>40798</v>
      </c>
      <c r="C156" s="51">
        <v>0.845636574074074</v>
      </c>
      <c r="D156">
        <v>1</v>
      </c>
      <c r="E156">
        <v>447</v>
      </c>
      <c r="F156" t="str">
        <f t="shared" si="8"/>
        <v>C</v>
      </c>
      <c r="G156">
        <f t="shared" ref="G156:G219" si="9">QUOTIENT(($E156-VLOOKUP($E156,PanelId,1)),VLOOKUP($E156,PanelId,4))</f>
        <v>6</v>
      </c>
      <c r="H156">
        <f t="shared" ref="H156:H219" si="10">MOD($E156-VLOOKUP($E156,PanelId,1),VLOOKUP($E156,PanelId,4))</f>
        <v>11</v>
      </c>
    </row>
    <row r="157" spans="1:8">
      <c r="A157" t="s">
        <v>694</v>
      </c>
      <c r="B157" s="50">
        <v>40798</v>
      </c>
      <c r="C157" s="51">
        <v>0.845636574074074</v>
      </c>
      <c r="D157">
        <v>1</v>
      </c>
      <c r="E157">
        <v>446</v>
      </c>
      <c r="F157" t="str">
        <f t="shared" si="8"/>
        <v>C</v>
      </c>
      <c r="G157">
        <f t="shared" si="9"/>
        <v>6</v>
      </c>
      <c r="H157">
        <f t="shared" si="10"/>
        <v>10</v>
      </c>
    </row>
    <row r="158" spans="1:8">
      <c r="A158" t="s">
        <v>694</v>
      </c>
      <c r="B158" s="50">
        <v>40799</v>
      </c>
      <c r="C158" s="51">
        <v>1.9375E-2</v>
      </c>
      <c r="D158">
        <v>1</v>
      </c>
      <c r="E158">
        <v>427</v>
      </c>
      <c r="F158" t="str">
        <f t="shared" si="8"/>
        <v>C</v>
      </c>
      <c r="G158">
        <f t="shared" si="9"/>
        <v>5</v>
      </c>
      <c r="H158">
        <f t="shared" si="10"/>
        <v>7</v>
      </c>
    </row>
    <row r="159" spans="1:8">
      <c r="A159" t="s">
        <v>694</v>
      </c>
      <c r="B159" s="50">
        <v>40799</v>
      </c>
      <c r="C159" s="51">
        <v>1.9375E-2</v>
      </c>
      <c r="D159">
        <v>1</v>
      </c>
      <c r="E159">
        <v>460</v>
      </c>
      <c r="F159" t="str">
        <f t="shared" si="8"/>
        <v>C</v>
      </c>
      <c r="G159">
        <f t="shared" si="9"/>
        <v>7</v>
      </c>
      <c r="H159">
        <f t="shared" si="10"/>
        <v>8</v>
      </c>
    </row>
    <row r="160" spans="1:8">
      <c r="A160" t="s">
        <v>640</v>
      </c>
      <c r="B160" s="50">
        <v>40799</v>
      </c>
      <c r="C160" s="51">
        <v>6.0057870370370366E-2</v>
      </c>
      <c r="D160">
        <v>1</v>
      </c>
      <c r="E160">
        <v>359</v>
      </c>
      <c r="F160" t="str">
        <f t="shared" si="8"/>
        <v>C</v>
      </c>
      <c r="G160">
        <f t="shared" si="9"/>
        <v>1</v>
      </c>
      <c r="H160">
        <f t="shared" si="10"/>
        <v>3</v>
      </c>
    </row>
    <row r="161" spans="1:8">
      <c r="A161" t="s">
        <v>640</v>
      </c>
      <c r="B161" s="50">
        <v>40799</v>
      </c>
      <c r="C161" s="51">
        <v>0.10880787037037037</v>
      </c>
      <c r="D161">
        <v>1</v>
      </c>
      <c r="E161">
        <v>226</v>
      </c>
      <c r="F161" t="str">
        <f t="shared" si="8"/>
        <v>A</v>
      </c>
      <c r="G161">
        <f t="shared" si="9"/>
        <v>1</v>
      </c>
      <c r="H161">
        <f t="shared" si="10"/>
        <v>14</v>
      </c>
    </row>
    <row r="162" spans="1:8">
      <c r="A162" t="s">
        <v>640</v>
      </c>
      <c r="B162" s="50">
        <v>40799</v>
      </c>
      <c r="C162" s="51">
        <v>0.10880787037037037</v>
      </c>
      <c r="D162">
        <v>1</v>
      </c>
      <c r="E162">
        <v>227</v>
      </c>
      <c r="F162" t="str">
        <f t="shared" si="8"/>
        <v>A</v>
      </c>
      <c r="G162">
        <f t="shared" si="9"/>
        <v>1</v>
      </c>
      <c r="H162">
        <f t="shared" si="10"/>
        <v>15</v>
      </c>
    </row>
    <row r="163" spans="1:8">
      <c r="A163" t="s">
        <v>640</v>
      </c>
      <c r="B163" s="50">
        <v>40799</v>
      </c>
      <c r="C163" s="51">
        <v>0.13039351851851852</v>
      </c>
      <c r="D163">
        <v>1</v>
      </c>
      <c r="E163">
        <v>447</v>
      </c>
      <c r="F163" t="str">
        <f t="shared" si="8"/>
        <v>C</v>
      </c>
      <c r="G163">
        <f t="shared" si="9"/>
        <v>6</v>
      </c>
      <c r="H163">
        <f t="shared" si="10"/>
        <v>11</v>
      </c>
    </row>
    <row r="164" spans="1:8">
      <c r="A164" t="s">
        <v>640</v>
      </c>
      <c r="B164" s="50">
        <v>40799</v>
      </c>
      <c r="C164" s="51">
        <v>0.13039351851851852</v>
      </c>
      <c r="D164">
        <v>1</v>
      </c>
      <c r="E164">
        <v>446</v>
      </c>
      <c r="F164" t="str">
        <f t="shared" si="8"/>
        <v>C</v>
      </c>
      <c r="G164">
        <f t="shared" si="9"/>
        <v>6</v>
      </c>
      <c r="H164">
        <f t="shared" si="10"/>
        <v>10</v>
      </c>
    </row>
    <row r="165" spans="1:8">
      <c r="A165" t="s">
        <v>640</v>
      </c>
      <c r="B165" s="50">
        <v>40799</v>
      </c>
      <c r="C165" s="51">
        <v>0.13650462962962964</v>
      </c>
      <c r="D165">
        <v>1</v>
      </c>
      <c r="E165">
        <v>444</v>
      </c>
      <c r="F165" t="str">
        <f t="shared" si="8"/>
        <v>C</v>
      </c>
      <c r="G165">
        <f t="shared" si="9"/>
        <v>6</v>
      </c>
      <c r="H165">
        <f t="shared" si="10"/>
        <v>8</v>
      </c>
    </row>
    <row r="166" spans="1:8">
      <c r="A166" t="s">
        <v>640</v>
      </c>
      <c r="B166" s="50">
        <v>40799</v>
      </c>
      <c r="C166" s="51">
        <v>0.13650462962962964</v>
      </c>
      <c r="D166">
        <v>1</v>
      </c>
      <c r="E166">
        <v>436</v>
      </c>
      <c r="F166" t="str">
        <f t="shared" si="8"/>
        <v>C</v>
      </c>
      <c r="G166">
        <f t="shared" si="9"/>
        <v>6</v>
      </c>
      <c r="H166">
        <f t="shared" si="10"/>
        <v>0</v>
      </c>
    </row>
    <row r="167" spans="1:8">
      <c r="A167" t="s">
        <v>640</v>
      </c>
      <c r="B167" s="50">
        <v>40799</v>
      </c>
      <c r="C167" s="51">
        <v>0.13650462962962964</v>
      </c>
      <c r="D167">
        <v>1</v>
      </c>
      <c r="E167">
        <v>437</v>
      </c>
      <c r="F167" t="str">
        <f t="shared" si="8"/>
        <v>C</v>
      </c>
      <c r="G167">
        <f t="shared" si="9"/>
        <v>6</v>
      </c>
      <c r="H167">
        <f t="shared" si="10"/>
        <v>1</v>
      </c>
    </row>
    <row r="168" spans="1:8">
      <c r="A168" t="s">
        <v>640</v>
      </c>
      <c r="B168" s="50">
        <v>40799</v>
      </c>
      <c r="C168" s="51">
        <v>0.14576388888888889</v>
      </c>
      <c r="D168">
        <v>1</v>
      </c>
      <c r="E168">
        <v>359</v>
      </c>
      <c r="F168" t="str">
        <f t="shared" si="8"/>
        <v>C</v>
      </c>
      <c r="G168">
        <f t="shared" si="9"/>
        <v>1</v>
      </c>
      <c r="H168">
        <f t="shared" si="10"/>
        <v>3</v>
      </c>
    </row>
    <row r="169" spans="1:8">
      <c r="A169" t="s">
        <v>640</v>
      </c>
      <c r="B169" s="50">
        <v>40799</v>
      </c>
      <c r="C169" s="51">
        <v>0.15256944444444445</v>
      </c>
      <c r="D169">
        <v>1</v>
      </c>
      <c r="E169">
        <v>292</v>
      </c>
      <c r="F169" t="str">
        <f t="shared" si="8"/>
        <v>A</v>
      </c>
      <c r="G169">
        <f t="shared" si="9"/>
        <v>6</v>
      </c>
      <c r="H169">
        <f t="shared" si="10"/>
        <v>0</v>
      </c>
    </row>
    <row r="170" spans="1:8">
      <c r="A170" t="s">
        <v>640</v>
      </c>
      <c r="B170" s="50">
        <v>40799</v>
      </c>
      <c r="C170" s="51">
        <v>0.15256944444444445</v>
      </c>
      <c r="D170">
        <v>1</v>
      </c>
      <c r="E170">
        <v>293</v>
      </c>
      <c r="F170" t="str">
        <f t="shared" si="8"/>
        <v>A</v>
      </c>
      <c r="G170">
        <f t="shared" si="9"/>
        <v>6</v>
      </c>
      <c r="H170">
        <f t="shared" si="10"/>
        <v>1</v>
      </c>
    </row>
    <row r="171" spans="1:8">
      <c r="A171" t="s">
        <v>640</v>
      </c>
      <c r="B171" s="50">
        <v>40799</v>
      </c>
      <c r="C171" s="51">
        <v>0.18565972222222224</v>
      </c>
      <c r="D171">
        <v>1</v>
      </c>
      <c r="E171">
        <v>359</v>
      </c>
      <c r="F171" t="str">
        <f t="shared" si="8"/>
        <v>C</v>
      </c>
      <c r="G171">
        <f t="shared" si="9"/>
        <v>1</v>
      </c>
      <c r="H171">
        <f t="shared" si="10"/>
        <v>3</v>
      </c>
    </row>
    <row r="172" spans="1:8">
      <c r="A172" t="s">
        <v>640</v>
      </c>
      <c r="B172" s="50">
        <v>40799</v>
      </c>
      <c r="C172" s="51">
        <v>0.2386689814814815</v>
      </c>
      <c r="D172">
        <v>1</v>
      </c>
      <c r="E172">
        <v>436</v>
      </c>
      <c r="F172" t="str">
        <f t="shared" si="8"/>
        <v>C</v>
      </c>
      <c r="G172">
        <f t="shared" si="9"/>
        <v>6</v>
      </c>
      <c r="H172">
        <f t="shared" si="10"/>
        <v>0</v>
      </c>
    </row>
    <row r="173" spans="1:8">
      <c r="A173" t="s">
        <v>640</v>
      </c>
      <c r="B173" s="50">
        <v>40799</v>
      </c>
      <c r="C173" s="51">
        <v>0.2386689814814815</v>
      </c>
      <c r="D173">
        <v>1</v>
      </c>
      <c r="E173">
        <v>437</v>
      </c>
      <c r="F173" t="str">
        <f t="shared" si="8"/>
        <v>C</v>
      </c>
      <c r="G173">
        <f t="shared" si="9"/>
        <v>6</v>
      </c>
      <c r="H173">
        <f t="shared" si="10"/>
        <v>1</v>
      </c>
    </row>
    <row r="174" spans="1:8">
      <c r="A174" t="s">
        <v>640</v>
      </c>
      <c r="B174" s="50">
        <v>40799</v>
      </c>
      <c r="C174" s="51">
        <v>0.2394212962962963</v>
      </c>
      <c r="D174">
        <v>1</v>
      </c>
      <c r="E174">
        <v>445</v>
      </c>
      <c r="F174" t="str">
        <f t="shared" si="8"/>
        <v>C</v>
      </c>
      <c r="G174">
        <f t="shared" si="9"/>
        <v>6</v>
      </c>
      <c r="H174">
        <f t="shared" si="10"/>
        <v>9</v>
      </c>
    </row>
    <row r="175" spans="1:8">
      <c r="A175" t="s">
        <v>640</v>
      </c>
      <c r="B175" s="50">
        <v>40799</v>
      </c>
      <c r="C175" s="51">
        <v>0.28424768518518517</v>
      </c>
      <c r="D175">
        <v>1</v>
      </c>
      <c r="E175">
        <v>359</v>
      </c>
      <c r="F175" t="str">
        <f t="shared" si="8"/>
        <v>C</v>
      </c>
      <c r="G175">
        <f t="shared" si="9"/>
        <v>1</v>
      </c>
      <c r="H175">
        <f t="shared" si="10"/>
        <v>3</v>
      </c>
    </row>
    <row r="176" spans="1:8">
      <c r="A176" t="s">
        <v>640</v>
      </c>
      <c r="B176" s="50">
        <v>40799</v>
      </c>
      <c r="C176" s="51">
        <v>0.28424768518518517</v>
      </c>
      <c r="D176">
        <v>1</v>
      </c>
      <c r="E176">
        <v>444</v>
      </c>
      <c r="F176" t="str">
        <f t="shared" si="8"/>
        <v>C</v>
      </c>
      <c r="G176">
        <f t="shared" si="9"/>
        <v>6</v>
      </c>
      <c r="H176">
        <f t="shared" si="10"/>
        <v>8</v>
      </c>
    </row>
    <row r="177" spans="1:8">
      <c r="A177" t="s">
        <v>640</v>
      </c>
      <c r="B177" s="50">
        <v>40799</v>
      </c>
      <c r="C177" s="51">
        <v>0.28424768518518517</v>
      </c>
      <c r="D177">
        <v>1</v>
      </c>
      <c r="E177">
        <v>436</v>
      </c>
      <c r="F177" t="str">
        <f t="shared" si="8"/>
        <v>C</v>
      </c>
      <c r="G177">
        <f t="shared" si="9"/>
        <v>6</v>
      </c>
      <c r="H177">
        <f t="shared" si="10"/>
        <v>0</v>
      </c>
    </row>
    <row r="178" spans="1:8">
      <c r="A178" t="s">
        <v>640</v>
      </c>
      <c r="B178" s="50">
        <v>40799</v>
      </c>
      <c r="C178" s="51">
        <v>0.28424768518518517</v>
      </c>
      <c r="D178">
        <v>1</v>
      </c>
      <c r="E178">
        <v>437</v>
      </c>
      <c r="F178" t="str">
        <f t="shared" si="8"/>
        <v>C</v>
      </c>
      <c r="G178">
        <f t="shared" si="9"/>
        <v>6</v>
      </c>
      <c r="H178">
        <f t="shared" si="10"/>
        <v>1</v>
      </c>
    </row>
    <row r="179" spans="1:8">
      <c r="A179" t="s">
        <v>640</v>
      </c>
      <c r="B179" s="50">
        <v>40799</v>
      </c>
      <c r="C179" s="51">
        <v>0.29199074074074077</v>
      </c>
      <c r="D179">
        <v>1</v>
      </c>
      <c r="E179">
        <v>359</v>
      </c>
      <c r="F179" t="str">
        <f t="shared" si="8"/>
        <v>C</v>
      </c>
      <c r="G179">
        <f t="shared" si="9"/>
        <v>1</v>
      </c>
      <c r="H179">
        <f t="shared" si="10"/>
        <v>3</v>
      </c>
    </row>
    <row r="180" spans="1:8">
      <c r="A180" t="s">
        <v>640</v>
      </c>
      <c r="B180" s="50">
        <v>40799</v>
      </c>
      <c r="C180" s="51">
        <v>0.38640046296296293</v>
      </c>
      <c r="D180">
        <v>1</v>
      </c>
      <c r="E180">
        <v>332</v>
      </c>
      <c r="F180" t="str">
        <f t="shared" si="8"/>
        <v>A</v>
      </c>
      <c r="G180">
        <f t="shared" si="9"/>
        <v>8</v>
      </c>
      <c r="H180">
        <f t="shared" si="10"/>
        <v>8</v>
      </c>
    </row>
    <row r="181" spans="1:8">
      <c r="A181" t="s">
        <v>640</v>
      </c>
      <c r="B181" s="50">
        <v>40799</v>
      </c>
      <c r="C181" s="51">
        <v>0.38640046296296293</v>
      </c>
      <c r="D181">
        <v>1</v>
      </c>
      <c r="E181">
        <v>333</v>
      </c>
      <c r="F181" t="str">
        <f t="shared" si="8"/>
        <v>A</v>
      </c>
      <c r="G181">
        <f t="shared" si="9"/>
        <v>8</v>
      </c>
      <c r="H181">
        <f t="shared" si="10"/>
        <v>9</v>
      </c>
    </row>
    <row r="182" spans="1:8">
      <c r="A182" t="s">
        <v>640</v>
      </c>
      <c r="B182" s="50">
        <v>40799</v>
      </c>
      <c r="C182" s="51">
        <v>0.38715277777777773</v>
      </c>
      <c r="D182">
        <v>1</v>
      </c>
      <c r="E182">
        <v>396</v>
      </c>
      <c r="F182" t="str">
        <f t="shared" si="8"/>
        <v>C</v>
      </c>
      <c r="G182">
        <f t="shared" si="9"/>
        <v>3</v>
      </c>
      <c r="H182">
        <f t="shared" si="10"/>
        <v>8</v>
      </c>
    </row>
    <row r="183" spans="1:8">
      <c r="A183" t="s">
        <v>640</v>
      </c>
      <c r="B183" s="50">
        <v>40799</v>
      </c>
      <c r="C183" s="51">
        <v>0.38715277777777773</v>
      </c>
      <c r="D183">
        <v>1</v>
      </c>
      <c r="E183">
        <v>397</v>
      </c>
      <c r="F183" t="str">
        <f t="shared" si="8"/>
        <v>C</v>
      </c>
      <c r="G183">
        <f t="shared" si="9"/>
        <v>3</v>
      </c>
      <c r="H183">
        <f t="shared" si="10"/>
        <v>9</v>
      </c>
    </row>
    <row r="184" spans="1:8">
      <c r="A184" t="s">
        <v>640</v>
      </c>
      <c r="B184" s="50">
        <v>40799</v>
      </c>
      <c r="C184" s="51">
        <v>0.38715277777777773</v>
      </c>
      <c r="D184">
        <v>1</v>
      </c>
      <c r="E184">
        <v>463</v>
      </c>
      <c r="F184" t="str">
        <f t="shared" si="8"/>
        <v>C</v>
      </c>
      <c r="G184">
        <f t="shared" si="9"/>
        <v>7</v>
      </c>
      <c r="H184">
        <f t="shared" si="10"/>
        <v>11</v>
      </c>
    </row>
    <row r="185" spans="1:8">
      <c r="A185" t="s">
        <v>640</v>
      </c>
      <c r="B185" s="50">
        <v>40799</v>
      </c>
      <c r="C185" s="51">
        <v>0.38715277777777773</v>
      </c>
      <c r="D185">
        <v>1</v>
      </c>
      <c r="E185">
        <v>462</v>
      </c>
      <c r="F185" t="str">
        <f t="shared" si="8"/>
        <v>C</v>
      </c>
      <c r="G185">
        <f t="shared" si="9"/>
        <v>7</v>
      </c>
      <c r="H185">
        <f t="shared" si="10"/>
        <v>10</v>
      </c>
    </row>
    <row r="186" spans="1:8">
      <c r="A186" t="s">
        <v>694</v>
      </c>
      <c r="B186" s="50">
        <v>40799</v>
      </c>
      <c r="C186" s="51">
        <v>0.7130439814814814</v>
      </c>
      <c r="D186">
        <v>0</v>
      </c>
      <c r="E186">
        <v>54</v>
      </c>
      <c r="F186" t="str">
        <f t="shared" si="8"/>
        <v>U</v>
      </c>
      <c r="G186">
        <f t="shared" si="9"/>
        <v>3</v>
      </c>
      <c r="H186">
        <f t="shared" si="10"/>
        <v>12</v>
      </c>
    </row>
    <row r="187" spans="1:8">
      <c r="A187" t="s">
        <v>694</v>
      </c>
      <c r="B187" s="50">
        <v>40799</v>
      </c>
      <c r="C187" s="51">
        <v>0.71328703703703711</v>
      </c>
      <c r="D187">
        <v>1</v>
      </c>
      <c r="E187">
        <v>381</v>
      </c>
      <c r="F187" t="str">
        <f t="shared" si="8"/>
        <v>C</v>
      </c>
      <c r="G187">
        <f t="shared" si="9"/>
        <v>2</v>
      </c>
      <c r="H187">
        <f t="shared" si="10"/>
        <v>9</v>
      </c>
    </row>
    <row r="188" spans="1:8">
      <c r="A188" t="s">
        <v>694</v>
      </c>
      <c r="B188" s="50">
        <v>40799</v>
      </c>
      <c r="C188" s="51">
        <v>0.71328703703703711</v>
      </c>
      <c r="D188">
        <v>1</v>
      </c>
      <c r="E188">
        <v>450</v>
      </c>
      <c r="F188" t="str">
        <f t="shared" si="8"/>
        <v>C</v>
      </c>
      <c r="G188">
        <f t="shared" si="9"/>
        <v>6</v>
      </c>
      <c r="H188">
        <f t="shared" si="10"/>
        <v>14</v>
      </c>
    </row>
    <row r="189" spans="1:8">
      <c r="A189" t="s">
        <v>694</v>
      </c>
      <c r="B189" s="50">
        <v>40799</v>
      </c>
      <c r="C189" s="51">
        <v>0.71328703703703711</v>
      </c>
      <c r="D189">
        <v>1</v>
      </c>
      <c r="E189">
        <v>449</v>
      </c>
      <c r="F189" t="str">
        <f t="shared" si="8"/>
        <v>C</v>
      </c>
      <c r="G189">
        <f t="shared" si="9"/>
        <v>6</v>
      </c>
      <c r="H189">
        <f t="shared" si="10"/>
        <v>13</v>
      </c>
    </row>
    <row r="190" spans="1:8">
      <c r="A190" t="s">
        <v>694</v>
      </c>
      <c r="B190" s="50">
        <v>40799</v>
      </c>
      <c r="C190" s="51">
        <v>0.71328703703703711</v>
      </c>
      <c r="D190">
        <v>1</v>
      </c>
      <c r="E190">
        <v>443</v>
      </c>
      <c r="F190" t="str">
        <f t="shared" si="8"/>
        <v>C</v>
      </c>
      <c r="G190">
        <f t="shared" si="9"/>
        <v>6</v>
      </c>
      <c r="H190">
        <f t="shared" si="10"/>
        <v>7</v>
      </c>
    </row>
    <row r="191" spans="1:8">
      <c r="A191" t="s">
        <v>694</v>
      </c>
      <c r="B191" s="50">
        <v>40799</v>
      </c>
      <c r="C191" s="51">
        <v>0.71328703703703711</v>
      </c>
      <c r="D191">
        <v>1</v>
      </c>
      <c r="E191">
        <v>444</v>
      </c>
      <c r="F191" t="str">
        <f t="shared" si="8"/>
        <v>C</v>
      </c>
      <c r="G191">
        <f t="shared" si="9"/>
        <v>6</v>
      </c>
      <c r="H191">
        <f t="shared" si="10"/>
        <v>8</v>
      </c>
    </row>
    <row r="192" spans="1:8">
      <c r="A192" t="s">
        <v>694</v>
      </c>
      <c r="B192" s="50">
        <v>40799</v>
      </c>
      <c r="C192" s="51">
        <v>0.71328703703703711</v>
      </c>
      <c r="D192">
        <v>1</v>
      </c>
      <c r="E192">
        <v>445</v>
      </c>
      <c r="F192" t="str">
        <f t="shared" si="8"/>
        <v>C</v>
      </c>
      <c r="G192">
        <f t="shared" si="9"/>
        <v>6</v>
      </c>
      <c r="H192">
        <f t="shared" si="10"/>
        <v>9</v>
      </c>
    </row>
    <row r="193" spans="1:8">
      <c r="A193" t="s">
        <v>694</v>
      </c>
      <c r="B193" s="50">
        <v>40799</v>
      </c>
      <c r="C193" s="51">
        <v>0.71328703703703711</v>
      </c>
      <c r="D193">
        <v>1</v>
      </c>
      <c r="E193">
        <v>438</v>
      </c>
      <c r="F193" t="str">
        <f t="shared" si="8"/>
        <v>C</v>
      </c>
      <c r="G193">
        <f t="shared" si="9"/>
        <v>6</v>
      </c>
      <c r="H193">
        <f t="shared" si="10"/>
        <v>2</v>
      </c>
    </row>
    <row r="194" spans="1:8">
      <c r="A194" t="s">
        <v>694</v>
      </c>
      <c r="B194" s="50">
        <v>40799</v>
      </c>
      <c r="C194" s="51">
        <v>0.71328703703703711</v>
      </c>
      <c r="D194">
        <v>1</v>
      </c>
      <c r="E194">
        <v>439</v>
      </c>
      <c r="F194" t="str">
        <f t="shared" ref="F194:F240" si="11">VLOOKUP($E194,PanelId,2)</f>
        <v>C</v>
      </c>
      <c r="G194">
        <f t="shared" si="9"/>
        <v>6</v>
      </c>
      <c r="H194">
        <f t="shared" si="10"/>
        <v>3</v>
      </c>
    </row>
    <row r="195" spans="1:8">
      <c r="A195" t="s">
        <v>694</v>
      </c>
      <c r="B195" s="50">
        <v>40799</v>
      </c>
      <c r="C195" s="51">
        <v>0.71328703703703711</v>
      </c>
      <c r="D195">
        <v>1</v>
      </c>
      <c r="E195">
        <v>436</v>
      </c>
      <c r="F195" t="str">
        <f t="shared" si="11"/>
        <v>C</v>
      </c>
      <c r="G195">
        <f t="shared" si="9"/>
        <v>6</v>
      </c>
      <c r="H195">
        <f t="shared" si="10"/>
        <v>0</v>
      </c>
    </row>
    <row r="196" spans="1:8">
      <c r="A196" t="s">
        <v>694</v>
      </c>
      <c r="B196" s="50">
        <v>40799</v>
      </c>
      <c r="C196" s="51">
        <v>0.71328703703703711</v>
      </c>
      <c r="D196">
        <v>1</v>
      </c>
      <c r="E196">
        <v>437</v>
      </c>
      <c r="F196" t="str">
        <f t="shared" si="11"/>
        <v>C</v>
      </c>
      <c r="G196">
        <f t="shared" si="9"/>
        <v>6</v>
      </c>
      <c r="H196">
        <f t="shared" si="10"/>
        <v>1</v>
      </c>
    </row>
    <row r="197" spans="1:8">
      <c r="A197" t="s">
        <v>694</v>
      </c>
      <c r="B197" s="50">
        <v>40799</v>
      </c>
      <c r="C197" s="51">
        <v>0.71328703703703711</v>
      </c>
      <c r="D197">
        <v>1</v>
      </c>
      <c r="E197">
        <v>440</v>
      </c>
      <c r="F197" t="str">
        <f t="shared" si="11"/>
        <v>C</v>
      </c>
      <c r="G197">
        <f t="shared" si="9"/>
        <v>6</v>
      </c>
      <c r="H197">
        <f t="shared" si="10"/>
        <v>4</v>
      </c>
    </row>
    <row r="198" spans="1:8">
      <c r="A198" t="s">
        <v>694</v>
      </c>
      <c r="B198" s="50">
        <v>40799</v>
      </c>
      <c r="C198" s="51">
        <v>0.71328703703703711</v>
      </c>
      <c r="D198">
        <v>1</v>
      </c>
      <c r="E198">
        <v>441</v>
      </c>
      <c r="F198" t="str">
        <f t="shared" si="11"/>
        <v>C</v>
      </c>
      <c r="G198">
        <f t="shared" si="9"/>
        <v>6</v>
      </c>
      <c r="H198">
        <f t="shared" si="10"/>
        <v>5</v>
      </c>
    </row>
    <row r="199" spans="1:8">
      <c r="A199" t="s">
        <v>694</v>
      </c>
      <c r="B199" s="50">
        <v>40799</v>
      </c>
      <c r="C199" s="51">
        <v>0.71328703703703711</v>
      </c>
      <c r="D199">
        <v>1</v>
      </c>
      <c r="E199">
        <v>442</v>
      </c>
      <c r="F199" t="str">
        <f t="shared" si="11"/>
        <v>C</v>
      </c>
      <c r="G199">
        <f t="shared" si="9"/>
        <v>6</v>
      </c>
      <c r="H199">
        <f t="shared" si="10"/>
        <v>6</v>
      </c>
    </row>
    <row r="200" spans="1:8">
      <c r="A200" t="s">
        <v>694</v>
      </c>
      <c r="B200" s="50">
        <v>40799</v>
      </c>
      <c r="C200" s="51">
        <v>0.71328703703703711</v>
      </c>
      <c r="D200">
        <v>1</v>
      </c>
      <c r="E200">
        <v>448</v>
      </c>
      <c r="F200" t="str">
        <f t="shared" si="11"/>
        <v>C</v>
      </c>
      <c r="G200">
        <f t="shared" si="9"/>
        <v>6</v>
      </c>
      <c r="H200">
        <f t="shared" si="10"/>
        <v>12</v>
      </c>
    </row>
    <row r="201" spans="1:8">
      <c r="A201" t="s">
        <v>640</v>
      </c>
      <c r="B201" s="50">
        <v>40799</v>
      </c>
      <c r="C201" s="51">
        <v>0.73465277777777782</v>
      </c>
      <c r="D201">
        <v>0</v>
      </c>
      <c r="E201">
        <v>194</v>
      </c>
      <c r="F201" t="str">
        <f t="shared" si="11"/>
        <v>D</v>
      </c>
      <c r="G201">
        <f t="shared" si="9"/>
        <v>6</v>
      </c>
      <c r="H201">
        <f t="shared" si="10"/>
        <v>12</v>
      </c>
    </row>
    <row r="202" spans="1:8">
      <c r="A202" t="s">
        <v>640</v>
      </c>
      <c r="B202" s="50">
        <v>40799</v>
      </c>
      <c r="C202" s="51">
        <v>0.73465277777777782</v>
      </c>
      <c r="D202">
        <v>0</v>
      </c>
      <c r="E202">
        <v>195</v>
      </c>
      <c r="F202" t="str">
        <f t="shared" si="11"/>
        <v>D</v>
      </c>
      <c r="G202">
        <f t="shared" si="9"/>
        <v>6</v>
      </c>
      <c r="H202">
        <f t="shared" si="10"/>
        <v>13</v>
      </c>
    </row>
    <row r="203" spans="1:8">
      <c r="A203" t="s">
        <v>640</v>
      </c>
      <c r="B203" s="50">
        <v>40799</v>
      </c>
      <c r="C203" s="51">
        <v>0.76503472222222213</v>
      </c>
      <c r="D203">
        <v>0</v>
      </c>
      <c r="E203">
        <v>149</v>
      </c>
      <c r="F203" t="str">
        <f t="shared" si="11"/>
        <v>D</v>
      </c>
      <c r="G203">
        <f t="shared" si="9"/>
        <v>3</v>
      </c>
      <c r="H203">
        <f t="shared" si="10"/>
        <v>9</v>
      </c>
    </row>
    <row r="204" spans="1:8">
      <c r="A204" t="s">
        <v>640</v>
      </c>
      <c r="B204" s="50">
        <v>40799</v>
      </c>
      <c r="C204" s="51">
        <v>0.76503472222222213</v>
      </c>
      <c r="D204">
        <v>0</v>
      </c>
      <c r="E204">
        <v>148</v>
      </c>
      <c r="F204" t="str">
        <f t="shared" si="11"/>
        <v>D</v>
      </c>
      <c r="G204">
        <f t="shared" si="9"/>
        <v>3</v>
      </c>
      <c r="H204">
        <f t="shared" si="10"/>
        <v>8</v>
      </c>
    </row>
    <row r="205" spans="1:8">
      <c r="A205" t="s">
        <v>640</v>
      </c>
      <c r="B205" s="50">
        <v>40799</v>
      </c>
      <c r="C205" s="51">
        <v>0.76657407407407396</v>
      </c>
      <c r="D205">
        <v>1</v>
      </c>
      <c r="E205">
        <v>359</v>
      </c>
      <c r="F205" t="str">
        <f t="shared" si="11"/>
        <v>C</v>
      </c>
      <c r="G205">
        <f t="shared" si="9"/>
        <v>1</v>
      </c>
      <c r="H205">
        <f t="shared" si="10"/>
        <v>3</v>
      </c>
    </row>
    <row r="206" spans="1:8">
      <c r="A206" t="s">
        <v>640</v>
      </c>
      <c r="B206" s="50">
        <v>40799</v>
      </c>
      <c r="C206" s="51">
        <v>0.77931712962962962</v>
      </c>
      <c r="D206">
        <v>1</v>
      </c>
      <c r="E206">
        <v>359</v>
      </c>
      <c r="F206" t="str">
        <f t="shared" si="11"/>
        <v>C</v>
      </c>
      <c r="G206">
        <f t="shared" si="9"/>
        <v>1</v>
      </c>
      <c r="H206">
        <f t="shared" si="10"/>
        <v>3</v>
      </c>
    </row>
    <row r="207" spans="1:8">
      <c r="A207" t="s">
        <v>640</v>
      </c>
      <c r="B207" s="50">
        <v>40799</v>
      </c>
      <c r="C207" s="51">
        <v>0.82619212962962962</v>
      </c>
      <c r="D207">
        <v>1</v>
      </c>
      <c r="E207">
        <v>226</v>
      </c>
      <c r="F207" t="str">
        <f t="shared" si="11"/>
        <v>A</v>
      </c>
      <c r="G207">
        <f t="shared" si="9"/>
        <v>1</v>
      </c>
      <c r="H207">
        <f t="shared" si="10"/>
        <v>14</v>
      </c>
    </row>
    <row r="208" spans="1:8">
      <c r="A208" t="s">
        <v>640</v>
      </c>
      <c r="B208" s="50">
        <v>40799</v>
      </c>
      <c r="C208" s="51">
        <v>0.82619212962962962</v>
      </c>
      <c r="D208">
        <v>1</v>
      </c>
      <c r="E208">
        <v>227</v>
      </c>
      <c r="F208" t="str">
        <f t="shared" si="11"/>
        <v>A</v>
      </c>
      <c r="G208">
        <f t="shared" si="9"/>
        <v>1</v>
      </c>
      <c r="H208">
        <f t="shared" si="10"/>
        <v>15</v>
      </c>
    </row>
    <row r="209" spans="1:8">
      <c r="A209" t="s">
        <v>640</v>
      </c>
      <c r="B209" s="50">
        <v>40799</v>
      </c>
      <c r="C209" s="51">
        <v>0.85179398148148155</v>
      </c>
      <c r="D209">
        <v>1</v>
      </c>
      <c r="E209">
        <v>359</v>
      </c>
      <c r="F209" t="str">
        <f t="shared" si="11"/>
        <v>C</v>
      </c>
      <c r="G209">
        <f t="shared" si="9"/>
        <v>1</v>
      </c>
      <c r="H209">
        <f t="shared" si="10"/>
        <v>3</v>
      </c>
    </row>
    <row r="210" spans="1:8">
      <c r="A210" t="s">
        <v>640</v>
      </c>
      <c r="B210" s="50">
        <v>40799</v>
      </c>
      <c r="C210" s="51">
        <v>0.85935185185185192</v>
      </c>
      <c r="D210">
        <v>1</v>
      </c>
      <c r="E210">
        <v>408</v>
      </c>
      <c r="F210" t="str">
        <f t="shared" si="11"/>
        <v>C</v>
      </c>
      <c r="G210">
        <f t="shared" si="9"/>
        <v>4</v>
      </c>
      <c r="H210">
        <f t="shared" si="10"/>
        <v>4</v>
      </c>
    </row>
    <row r="211" spans="1:8">
      <c r="A211" t="s">
        <v>640</v>
      </c>
      <c r="B211" s="50">
        <v>40799</v>
      </c>
      <c r="C211" s="51">
        <v>0.85935185185185192</v>
      </c>
      <c r="D211">
        <v>1</v>
      </c>
      <c r="E211">
        <v>410</v>
      </c>
      <c r="F211" t="str">
        <f t="shared" si="11"/>
        <v>C</v>
      </c>
      <c r="G211">
        <f t="shared" si="9"/>
        <v>4</v>
      </c>
      <c r="H211">
        <f t="shared" si="10"/>
        <v>6</v>
      </c>
    </row>
    <row r="212" spans="1:8">
      <c r="A212" t="s">
        <v>640</v>
      </c>
      <c r="B212" s="50">
        <v>40799</v>
      </c>
      <c r="C212" s="51">
        <v>0.85935185185185192</v>
      </c>
      <c r="D212">
        <v>1</v>
      </c>
      <c r="E212">
        <v>416</v>
      </c>
      <c r="F212" t="str">
        <f t="shared" si="11"/>
        <v>C</v>
      </c>
      <c r="G212">
        <f t="shared" si="9"/>
        <v>4</v>
      </c>
      <c r="H212">
        <f t="shared" si="10"/>
        <v>12</v>
      </c>
    </row>
    <row r="213" spans="1:8">
      <c r="A213" t="s">
        <v>640</v>
      </c>
      <c r="B213" s="50">
        <v>40799</v>
      </c>
      <c r="C213" s="51">
        <v>0.85935185185185192</v>
      </c>
      <c r="D213">
        <v>1</v>
      </c>
      <c r="E213">
        <v>415</v>
      </c>
      <c r="F213" t="str">
        <f t="shared" si="11"/>
        <v>C</v>
      </c>
      <c r="G213">
        <f t="shared" si="9"/>
        <v>4</v>
      </c>
      <c r="H213">
        <f t="shared" si="10"/>
        <v>11</v>
      </c>
    </row>
    <row r="214" spans="1:8">
      <c r="A214" t="s">
        <v>640</v>
      </c>
      <c r="B214" s="50">
        <v>40799</v>
      </c>
      <c r="C214" s="51">
        <v>0.85935185185185192</v>
      </c>
      <c r="D214">
        <v>1</v>
      </c>
      <c r="E214">
        <v>414</v>
      </c>
      <c r="F214" t="str">
        <f t="shared" si="11"/>
        <v>C</v>
      </c>
      <c r="G214">
        <f t="shared" si="9"/>
        <v>4</v>
      </c>
      <c r="H214">
        <f t="shared" si="10"/>
        <v>10</v>
      </c>
    </row>
    <row r="215" spans="1:8">
      <c r="A215" t="s">
        <v>640</v>
      </c>
      <c r="B215" s="50">
        <v>40799</v>
      </c>
      <c r="C215" s="51">
        <v>0.86011574074074071</v>
      </c>
      <c r="D215">
        <v>1</v>
      </c>
      <c r="E215">
        <v>359</v>
      </c>
      <c r="F215" t="str">
        <f t="shared" si="11"/>
        <v>C</v>
      </c>
      <c r="G215">
        <f t="shared" si="9"/>
        <v>1</v>
      </c>
      <c r="H215">
        <f t="shared" si="10"/>
        <v>3</v>
      </c>
    </row>
    <row r="216" spans="1:8">
      <c r="A216" t="s">
        <v>640</v>
      </c>
      <c r="B216" s="50">
        <v>40799</v>
      </c>
      <c r="C216" s="51">
        <v>0.86011574074074071</v>
      </c>
      <c r="D216">
        <v>1</v>
      </c>
      <c r="E216">
        <v>447</v>
      </c>
      <c r="F216" t="str">
        <f t="shared" si="11"/>
        <v>C</v>
      </c>
      <c r="G216">
        <f t="shared" si="9"/>
        <v>6</v>
      </c>
      <c r="H216">
        <f t="shared" si="10"/>
        <v>11</v>
      </c>
    </row>
    <row r="217" spans="1:8">
      <c r="A217" t="s">
        <v>640</v>
      </c>
      <c r="B217" s="50">
        <v>40799</v>
      </c>
      <c r="C217" s="51">
        <v>0.86011574074074071</v>
      </c>
      <c r="D217">
        <v>1</v>
      </c>
      <c r="E217">
        <v>446</v>
      </c>
      <c r="F217" t="str">
        <f t="shared" si="11"/>
        <v>C</v>
      </c>
      <c r="G217">
        <f t="shared" si="9"/>
        <v>6</v>
      </c>
      <c r="H217">
        <f t="shared" si="10"/>
        <v>10</v>
      </c>
    </row>
    <row r="218" spans="1:8">
      <c r="A218" t="s">
        <v>694</v>
      </c>
      <c r="B218" s="50">
        <v>40799</v>
      </c>
      <c r="C218" s="51">
        <v>0.88339120370370372</v>
      </c>
      <c r="D218">
        <v>1</v>
      </c>
      <c r="E218">
        <v>447</v>
      </c>
      <c r="F218" t="str">
        <f t="shared" si="11"/>
        <v>C</v>
      </c>
      <c r="G218">
        <f t="shared" si="9"/>
        <v>6</v>
      </c>
      <c r="H218">
        <f t="shared" si="10"/>
        <v>11</v>
      </c>
    </row>
    <row r="219" spans="1:8">
      <c r="A219" t="s">
        <v>694</v>
      </c>
      <c r="B219" s="50">
        <v>40800</v>
      </c>
      <c r="C219" s="51">
        <v>8.3530092592592586E-2</v>
      </c>
      <c r="D219">
        <v>0</v>
      </c>
      <c r="E219">
        <v>54</v>
      </c>
      <c r="F219" t="str">
        <f t="shared" si="11"/>
        <v>U</v>
      </c>
      <c r="G219">
        <f t="shared" si="9"/>
        <v>3</v>
      </c>
      <c r="H219">
        <f t="shared" si="10"/>
        <v>12</v>
      </c>
    </row>
    <row r="220" spans="1:8">
      <c r="A220" t="s">
        <v>640</v>
      </c>
      <c r="B220" s="50">
        <v>40800</v>
      </c>
      <c r="C220" s="51">
        <v>9.6388888888888899E-2</v>
      </c>
      <c r="D220">
        <v>0</v>
      </c>
      <c r="E220">
        <v>151</v>
      </c>
      <c r="F220" t="str">
        <f t="shared" si="11"/>
        <v>D</v>
      </c>
      <c r="G220">
        <f t="shared" ref="G220:G240" si="12">QUOTIENT(($E220-VLOOKUP($E220,PanelId,1)),VLOOKUP($E220,PanelId,4))</f>
        <v>3</v>
      </c>
      <c r="H220">
        <f t="shared" ref="H220:H240" si="13">MOD($E220-VLOOKUP($E220,PanelId,1),VLOOKUP($E220,PanelId,4))</f>
        <v>11</v>
      </c>
    </row>
    <row r="221" spans="1:8">
      <c r="A221" t="s">
        <v>640</v>
      </c>
      <c r="B221" s="50">
        <v>40800</v>
      </c>
      <c r="C221" s="51">
        <v>9.6388888888888899E-2</v>
      </c>
      <c r="D221">
        <v>0</v>
      </c>
      <c r="E221">
        <v>142</v>
      </c>
      <c r="F221" t="str">
        <f t="shared" si="11"/>
        <v>D</v>
      </c>
      <c r="G221">
        <f t="shared" si="12"/>
        <v>3</v>
      </c>
      <c r="H221">
        <f t="shared" si="13"/>
        <v>2</v>
      </c>
    </row>
    <row r="222" spans="1:8">
      <c r="A222" t="s">
        <v>640</v>
      </c>
      <c r="B222" s="50">
        <v>40800</v>
      </c>
      <c r="C222" s="51">
        <v>9.6388888888888899E-2</v>
      </c>
      <c r="D222">
        <v>0</v>
      </c>
      <c r="E222">
        <v>143</v>
      </c>
      <c r="F222" t="str">
        <f t="shared" si="11"/>
        <v>D</v>
      </c>
      <c r="G222">
        <f t="shared" si="12"/>
        <v>3</v>
      </c>
      <c r="H222">
        <f t="shared" si="13"/>
        <v>3</v>
      </c>
    </row>
    <row r="223" spans="1:8">
      <c r="A223" t="s">
        <v>640</v>
      </c>
      <c r="B223" s="50">
        <v>40800</v>
      </c>
      <c r="C223" s="51">
        <v>0.10305555555555555</v>
      </c>
      <c r="D223">
        <v>0</v>
      </c>
      <c r="E223">
        <v>81</v>
      </c>
      <c r="F223" t="str">
        <f t="shared" si="11"/>
        <v>U</v>
      </c>
      <c r="G223">
        <f t="shared" si="12"/>
        <v>5</v>
      </c>
      <c r="H223">
        <f t="shared" si="13"/>
        <v>11</v>
      </c>
    </row>
    <row r="224" spans="1:8">
      <c r="A224" t="s">
        <v>640</v>
      </c>
      <c r="B224" s="50">
        <v>40800</v>
      </c>
      <c r="C224" s="51">
        <v>0.10305555555555555</v>
      </c>
      <c r="D224">
        <v>0</v>
      </c>
      <c r="E224">
        <v>80</v>
      </c>
      <c r="F224" t="str">
        <f t="shared" si="11"/>
        <v>U</v>
      </c>
      <c r="G224">
        <f t="shared" si="12"/>
        <v>5</v>
      </c>
      <c r="H224">
        <f t="shared" si="13"/>
        <v>10</v>
      </c>
    </row>
    <row r="225" spans="1:8">
      <c r="A225" t="s">
        <v>640</v>
      </c>
      <c r="B225" s="50">
        <v>40800</v>
      </c>
      <c r="C225" s="51">
        <v>0.12447916666666665</v>
      </c>
      <c r="D225">
        <v>1</v>
      </c>
      <c r="E225">
        <v>359</v>
      </c>
      <c r="F225" t="str">
        <f t="shared" si="11"/>
        <v>C</v>
      </c>
      <c r="G225">
        <f t="shared" si="12"/>
        <v>1</v>
      </c>
      <c r="H225">
        <f t="shared" si="13"/>
        <v>3</v>
      </c>
    </row>
    <row r="226" spans="1:8">
      <c r="A226" t="s">
        <v>640</v>
      </c>
      <c r="B226" s="50">
        <v>40800</v>
      </c>
      <c r="C226" s="51">
        <v>0.1275</v>
      </c>
      <c r="D226">
        <v>1</v>
      </c>
      <c r="E226">
        <v>417</v>
      </c>
      <c r="F226" t="str">
        <f t="shared" si="11"/>
        <v>C</v>
      </c>
      <c r="G226">
        <f t="shared" si="12"/>
        <v>4</v>
      </c>
      <c r="H226">
        <f t="shared" si="13"/>
        <v>13</v>
      </c>
    </row>
    <row r="227" spans="1:8">
      <c r="A227" t="s">
        <v>640</v>
      </c>
      <c r="B227" s="50">
        <v>40800</v>
      </c>
      <c r="C227" s="51">
        <v>0.1275</v>
      </c>
      <c r="D227">
        <v>1</v>
      </c>
      <c r="E227">
        <v>416</v>
      </c>
      <c r="F227" t="str">
        <f t="shared" si="11"/>
        <v>C</v>
      </c>
      <c r="G227">
        <f t="shared" si="12"/>
        <v>4</v>
      </c>
      <c r="H227">
        <f t="shared" si="13"/>
        <v>12</v>
      </c>
    </row>
    <row r="228" spans="1:8">
      <c r="A228" t="s">
        <v>640</v>
      </c>
      <c r="B228" s="50">
        <v>40800</v>
      </c>
      <c r="C228" s="51">
        <v>0.13663194444444446</v>
      </c>
      <c r="D228">
        <v>1</v>
      </c>
      <c r="E228">
        <v>359</v>
      </c>
      <c r="F228" t="str">
        <f t="shared" si="11"/>
        <v>C</v>
      </c>
      <c r="G228">
        <f t="shared" si="12"/>
        <v>1</v>
      </c>
      <c r="H228">
        <f t="shared" si="13"/>
        <v>3</v>
      </c>
    </row>
    <row r="229" spans="1:8">
      <c r="A229" t="s">
        <v>640</v>
      </c>
      <c r="B229" s="50">
        <v>40800</v>
      </c>
      <c r="C229" s="51">
        <v>0.14583333333333334</v>
      </c>
      <c r="D229">
        <v>0</v>
      </c>
      <c r="E229">
        <v>166</v>
      </c>
      <c r="F229" t="str">
        <f t="shared" si="11"/>
        <v>D</v>
      </c>
      <c r="G229">
        <f t="shared" si="12"/>
        <v>4</v>
      </c>
      <c r="H229">
        <f t="shared" si="13"/>
        <v>12</v>
      </c>
    </row>
    <row r="230" spans="1:8">
      <c r="A230" t="s">
        <v>640</v>
      </c>
      <c r="B230" s="50">
        <v>40800</v>
      </c>
      <c r="C230" s="51">
        <v>0.14583333333333334</v>
      </c>
      <c r="D230">
        <v>0</v>
      </c>
      <c r="E230">
        <v>167</v>
      </c>
      <c r="F230" t="str">
        <f t="shared" si="11"/>
        <v>D</v>
      </c>
      <c r="G230">
        <f t="shared" si="12"/>
        <v>4</v>
      </c>
      <c r="H230">
        <f t="shared" si="13"/>
        <v>13</v>
      </c>
    </row>
    <row r="231" spans="1:8">
      <c r="A231" t="s">
        <v>640</v>
      </c>
      <c r="B231" s="50">
        <v>40800</v>
      </c>
      <c r="C231" s="51">
        <v>0.18160879629629631</v>
      </c>
      <c r="D231">
        <v>1</v>
      </c>
      <c r="E231">
        <v>359</v>
      </c>
      <c r="F231" t="str">
        <f t="shared" si="11"/>
        <v>C</v>
      </c>
      <c r="G231">
        <f t="shared" si="12"/>
        <v>1</v>
      </c>
      <c r="H231">
        <f t="shared" si="13"/>
        <v>3</v>
      </c>
    </row>
    <row r="232" spans="1:8">
      <c r="A232" t="s">
        <v>640</v>
      </c>
      <c r="B232" s="50">
        <v>40800</v>
      </c>
      <c r="C232" s="51">
        <v>0.19320601851851851</v>
      </c>
      <c r="D232">
        <v>0</v>
      </c>
      <c r="E232">
        <v>174</v>
      </c>
      <c r="F232" t="str">
        <f t="shared" si="11"/>
        <v>D</v>
      </c>
      <c r="G232">
        <f t="shared" si="12"/>
        <v>5</v>
      </c>
      <c r="H232">
        <f t="shared" si="13"/>
        <v>6</v>
      </c>
    </row>
    <row r="233" spans="1:8">
      <c r="A233" t="s">
        <v>640</v>
      </c>
      <c r="B233" s="50">
        <v>40800</v>
      </c>
      <c r="C233" s="51">
        <v>0.19320601851851851</v>
      </c>
      <c r="D233">
        <v>0</v>
      </c>
      <c r="E233">
        <v>175</v>
      </c>
      <c r="F233" t="str">
        <f t="shared" si="11"/>
        <v>D</v>
      </c>
      <c r="G233">
        <f t="shared" si="12"/>
        <v>5</v>
      </c>
      <c r="H233">
        <f t="shared" si="13"/>
        <v>7</v>
      </c>
    </row>
    <row r="234" spans="1:8">
      <c r="A234" t="s">
        <v>640</v>
      </c>
      <c r="B234" s="50">
        <v>40800</v>
      </c>
      <c r="C234" s="51">
        <v>0.19782407407407407</v>
      </c>
      <c r="D234">
        <v>1</v>
      </c>
      <c r="E234">
        <v>359</v>
      </c>
      <c r="F234" t="str">
        <f t="shared" si="11"/>
        <v>C</v>
      </c>
      <c r="G234">
        <f t="shared" si="12"/>
        <v>1</v>
      </c>
      <c r="H234">
        <f t="shared" si="13"/>
        <v>3</v>
      </c>
    </row>
    <row r="235" spans="1:8">
      <c r="A235" t="s">
        <v>640</v>
      </c>
      <c r="B235" s="50">
        <v>40800</v>
      </c>
      <c r="C235" s="51">
        <v>0.25119212962962961</v>
      </c>
      <c r="D235">
        <v>1</v>
      </c>
      <c r="E235">
        <v>359</v>
      </c>
      <c r="F235" t="str">
        <f t="shared" si="11"/>
        <v>C</v>
      </c>
      <c r="G235">
        <f t="shared" si="12"/>
        <v>1</v>
      </c>
      <c r="H235">
        <f t="shared" si="13"/>
        <v>3</v>
      </c>
    </row>
    <row r="236" spans="1:8">
      <c r="A236" t="s">
        <v>640</v>
      </c>
      <c r="B236" s="50">
        <v>40800</v>
      </c>
      <c r="C236" s="51">
        <v>0.30651620370370369</v>
      </c>
      <c r="D236">
        <v>1</v>
      </c>
      <c r="E236">
        <v>359</v>
      </c>
      <c r="F236" t="str">
        <f t="shared" si="11"/>
        <v>C</v>
      </c>
      <c r="G236">
        <f t="shared" si="12"/>
        <v>1</v>
      </c>
      <c r="H236">
        <f t="shared" si="13"/>
        <v>3</v>
      </c>
    </row>
    <row r="237" spans="1:8">
      <c r="A237" t="s">
        <v>640</v>
      </c>
      <c r="B237" s="50">
        <v>40800</v>
      </c>
      <c r="C237" s="51">
        <v>0.30651620370370369</v>
      </c>
      <c r="D237">
        <v>1</v>
      </c>
      <c r="E237">
        <v>225</v>
      </c>
      <c r="F237" t="str">
        <f t="shared" si="11"/>
        <v>A</v>
      </c>
      <c r="G237">
        <f t="shared" si="12"/>
        <v>1</v>
      </c>
      <c r="H237">
        <f t="shared" si="13"/>
        <v>13</v>
      </c>
    </row>
    <row r="238" spans="1:8">
      <c r="A238" t="s">
        <v>640</v>
      </c>
      <c r="B238" s="50">
        <v>40800</v>
      </c>
      <c r="C238" s="51">
        <v>0.30651620370370369</v>
      </c>
      <c r="D238">
        <v>1</v>
      </c>
      <c r="E238">
        <v>224</v>
      </c>
      <c r="F238" t="str">
        <f t="shared" si="11"/>
        <v>A</v>
      </c>
      <c r="G238">
        <f t="shared" si="12"/>
        <v>1</v>
      </c>
      <c r="H238">
        <f t="shared" si="13"/>
        <v>12</v>
      </c>
    </row>
    <row r="239" spans="1:8">
      <c r="A239" t="s">
        <v>640</v>
      </c>
      <c r="B239" s="50">
        <v>40800</v>
      </c>
      <c r="C239" s="51">
        <v>0.32664351851851853</v>
      </c>
      <c r="D239">
        <v>1</v>
      </c>
      <c r="E239">
        <v>359</v>
      </c>
      <c r="F239" t="str">
        <f t="shared" si="11"/>
        <v>C</v>
      </c>
      <c r="G239">
        <f t="shared" si="12"/>
        <v>1</v>
      </c>
      <c r="H239">
        <f t="shared" si="13"/>
        <v>3</v>
      </c>
    </row>
    <row r="240" spans="1:8">
      <c r="A240" t="s">
        <v>640</v>
      </c>
      <c r="B240" s="50">
        <v>40800</v>
      </c>
      <c r="C240" s="51">
        <v>0.35545138888888889</v>
      </c>
      <c r="D240">
        <v>1</v>
      </c>
      <c r="E240">
        <v>359</v>
      </c>
      <c r="F240" t="str">
        <f t="shared" si="11"/>
        <v>C</v>
      </c>
      <c r="G240">
        <f t="shared" si="12"/>
        <v>1</v>
      </c>
      <c r="H240">
        <f t="shared" si="13"/>
        <v>3</v>
      </c>
    </row>
  </sheetData>
  <sortState ref="A2:H240">
    <sortCondition ref="B2:B240"/>
    <sortCondition ref="C2:C240"/>
  </sortState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pane ySplit="1" topLeftCell="A2" activePane="bottomLeft" state="frozen"/>
      <selection pane="bottomLeft" activeCell="I2" sqref="I2:I99"/>
    </sheetView>
  </sheetViews>
  <sheetFormatPr defaultRowHeight="12.75"/>
  <cols>
    <col min="3" max="3" width="11.7109375" customWidth="1"/>
    <col min="4" max="4" width="12.42578125" customWidth="1"/>
    <col min="6" max="6" width="9.140625" style="1"/>
  </cols>
  <sheetData>
    <row r="1" spans="1:12" s="2" customFormat="1">
      <c r="A1" s="2" t="s">
        <v>656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8</v>
      </c>
      <c r="I1" s="2" t="s">
        <v>638</v>
      </c>
      <c r="J1" s="2" t="s">
        <v>647</v>
      </c>
      <c r="K1" s="2" t="s">
        <v>678</v>
      </c>
    </row>
    <row r="2" spans="1:12">
      <c r="A2">
        <v>0</v>
      </c>
      <c r="B2">
        <f t="shared" ref="B2:B33" si="0">VLOOKUP($A2,DbData,3)</f>
        <v>27</v>
      </c>
      <c r="C2">
        <f t="shared" ref="C2:C33" si="1">QUOTIENT(VLOOKUP($A2,DbData,4),12)</f>
        <v>1</v>
      </c>
      <c r="D2">
        <f t="shared" ref="D2:D33" si="2">MOD(VLOOKUP($A2,DbData,4),12)</f>
        <v>2</v>
      </c>
      <c r="E2">
        <f t="shared" ref="E2:E33" si="3">VLOOKUP($A2,DbData,2)</f>
        <v>242</v>
      </c>
      <c r="F2" s="1">
        <f>IF($A2&lt;196,1,2)</f>
        <v>1</v>
      </c>
      <c r="G2" t="str">
        <f t="shared" ref="G2:G33" si="4">VLOOKUP($A2,PanelId,2)</f>
        <v>U</v>
      </c>
      <c r="H2">
        <f t="shared" ref="H2:H33" si="5">QUOTIENT(($A2-VLOOKUP($A2,PanelId,1)),VLOOKUP($A2,PanelId,4))</f>
        <v>0</v>
      </c>
      <c r="I2">
        <f t="shared" ref="I2:I33" si="6">MOD($A2-VLOOKUP($A2,PanelId,1),VLOOKUP($A2,PanelId,4))</f>
        <v>0</v>
      </c>
      <c r="J2">
        <f t="shared" ref="J2:J33" si="7">VLOOKUP($B2,L1ID,2)</f>
        <v>11</v>
      </c>
    </row>
    <row r="3" spans="1:12">
      <c r="A3">
        <v>1</v>
      </c>
      <c r="B3">
        <f t="shared" si="0"/>
        <v>27</v>
      </c>
      <c r="C3">
        <f t="shared" si="1"/>
        <v>1</v>
      </c>
      <c r="D3">
        <f t="shared" si="2"/>
        <v>1</v>
      </c>
      <c r="E3">
        <f t="shared" si="3"/>
        <v>243</v>
      </c>
      <c r="F3" s="1">
        <f t="shared" ref="F3:F66" si="8">IF($A3&lt;196,1,2)</f>
        <v>1</v>
      </c>
      <c r="G3" t="str">
        <f t="shared" si="4"/>
        <v>U</v>
      </c>
      <c r="H3">
        <f t="shared" si="5"/>
        <v>0</v>
      </c>
      <c r="I3">
        <f t="shared" si="6"/>
        <v>1</v>
      </c>
      <c r="J3">
        <f t="shared" si="7"/>
        <v>11</v>
      </c>
    </row>
    <row r="4" spans="1:12">
      <c r="A4">
        <v>2</v>
      </c>
      <c r="B4">
        <f t="shared" si="0"/>
        <v>27</v>
      </c>
      <c r="C4">
        <f t="shared" si="1"/>
        <v>0</v>
      </c>
      <c r="D4">
        <f t="shared" si="2"/>
        <v>3</v>
      </c>
      <c r="E4">
        <f t="shared" si="3"/>
        <v>992</v>
      </c>
      <c r="F4" s="1">
        <f t="shared" si="8"/>
        <v>1</v>
      </c>
      <c r="G4" t="str">
        <f t="shared" si="4"/>
        <v>U</v>
      </c>
      <c r="H4">
        <f t="shared" si="5"/>
        <v>0</v>
      </c>
      <c r="I4">
        <f t="shared" si="6"/>
        <v>2</v>
      </c>
      <c r="J4">
        <f t="shared" si="7"/>
        <v>11</v>
      </c>
    </row>
    <row r="5" spans="1:12">
      <c r="A5">
        <v>3</v>
      </c>
      <c r="B5">
        <f t="shared" si="0"/>
        <v>27</v>
      </c>
      <c r="C5">
        <f t="shared" si="1"/>
        <v>0</v>
      </c>
      <c r="D5">
        <f t="shared" si="2"/>
        <v>4</v>
      </c>
      <c r="E5">
        <f t="shared" si="3"/>
        <v>993</v>
      </c>
      <c r="F5" s="1">
        <f t="shared" si="8"/>
        <v>1</v>
      </c>
      <c r="G5" t="str">
        <f t="shared" si="4"/>
        <v>U</v>
      </c>
      <c r="H5">
        <f t="shared" si="5"/>
        <v>0</v>
      </c>
      <c r="I5">
        <f t="shared" si="6"/>
        <v>3</v>
      </c>
      <c r="J5">
        <f t="shared" si="7"/>
        <v>11</v>
      </c>
      <c r="L5">
        <v>1</v>
      </c>
    </row>
    <row r="6" spans="1:12">
      <c r="A6">
        <v>4</v>
      </c>
      <c r="B6">
        <f t="shared" si="0"/>
        <v>27</v>
      </c>
      <c r="C6">
        <f t="shared" si="1"/>
        <v>0</v>
      </c>
      <c r="D6">
        <f t="shared" si="2"/>
        <v>5</v>
      </c>
      <c r="E6">
        <f t="shared" si="3"/>
        <v>690</v>
      </c>
      <c r="F6" s="1">
        <f t="shared" si="8"/>
        <v>1</v>
      </c>
      <c r="G6" t="str">
        <f t="shared" si="4"/>
        <v>U</v>
      </c>
      <c r="H6">
        <f t="shared" si="5"/>
        <v>0</v>
      </c>
      <c r="I6">
        <f t="shared" si="6"/>
        <v>4</v>
      </c>
      <c r="J6">
        <f t="shared" si="7"/>
        <v>11</v>
      </c>
    </row>
    <row r="7" spans="1:12">
      <c r="A7">
        <v>5</v>
      </c>
      <c r="B7">
        <f t="shared" si="0"/>
        <v>27</v>
      </c>
      <c r="C7">
        <f t="shared" si="1"/>
        <v>1</v>
      </c>
      <c r="D7">
        <f t="shared" si="2"/>
        <v>6</v>
      </c>
      <c r="E7">
        <f t="shared" si="3"/>
        <v>691</v>
      </c>
      <c r="F7" s="1">
        <f t="shared" si="8"/>
        <v>1</v>
      </c>
      <c r="G7" t="str">
        <f t="shared" si="4"/>
        <v>U</v>
      </c>
      <c r="H7">
        <f t="shared" si="5"/>
        <v>0</v>
      </c>
      <c r="I7">
        <f t="shared" si="6"/>
        <v>5</v>
      </c>
      <c r="J7">
        <f t="shared" si="7"/>
        <v>11</v>
      </c>
    </row>
    <row r="8" spans="1:12">
      <c r="A8">
        <v>6</v>
      </c>
      <c r="B8">
        <f t="shared" si="0"/>
        <v>27</v>
      </c>
      <c r="C8">
        <f t="shared" si="1"/>
        <v>1</v>
      </c>
      <c r="D8">
        <f t="shared" si="2"/>
        <v>7</v>
      </c>
      <c r="E8">
        <f t="shared" si="3"/>
        <v>764</v>
      </c>
      <c r="F8" s="1">
        <f t="shared" si="8"/>
        <v>1</v>
      </c>
      <c r="G8" t="str">
        <f t="shared" si="4"/>
        <v>U</v>
      </c>
      <c r="H8">
        <f t="shared" si="5"/>
        <v>0</v>
      </c>
      <c r="I8">
        <f t="shared" si="6"/>
        <v>6</v>
      </c>
      <c r="J8">
        <f t="shared" si="7"/>
        <v>11</v>
      </c>
    </row>
    <row r="9" spans="1:12">
      <c r="A9">
        <v>7</v>
      </c>
      <c r="B9">
        <f t="shared" si="0"/>
        <v>27</v>
      </c>
      <c r="C9">
        <f t="shared" si="1"/>
        <v>1</v>
      </c>
      <c r="D9">
        <f t="shared" si="2"/>
        <v>8</v>
      </c>
      <c r="E9">
        <f t="shared" si="3"/>
        <v>765</v>
      </c>
      <c r="F9" s="1">
        <f t="shared" si="8"/>
        <v>1</v>
      </c>
      <c r="G9" t="str">
        <f t="shared" si="4"/>
        <v>U</v>
      </c>
      <c r="H9">
        <f t="shared" si="5"/>
        <v>0</v>
      </c>
      <c r="I9">
        <f t="shared" si="6"/>
        <v>7</v>
      </c>
      <c r="J9">
        <f t="shared" si="7"/>
        <v>11</v>
      </c>
    </row>
    <row r="10" spans="1:12">
      <c r="A10">
        <v>8</v>
      </c>
      <c r="B10">
        <f t="shared" si="0"/>
        <v>27</v>
      </c>
      <c r="C10">
        <f t="shared" si="1"/>
        <v>0</v>
      </c>
      <c r="D10">
        <f t="shared" si="2"/>
        <v>8</v>
      </c>
      <c r="E10">
        <f t="shared" si="3"/>
        <v>138</v>
      </c>
      <c r="F10" s="1">
        <f t="shared" si="8"/>
        <v>1</v>
      </c>
      <c r="G10" t="str">
        <f t="shared" si="4"/>
        <v>U</v>
      </c>
      <c r="H10">
        <f t="shared" si="5"/>
        <v>0</v>
      </c>
      <c r="I10">
        <f t="shared" si="6"/>
        <v>8</v>
      </c>
      <c r="J10">
        <f t="shared" si="7"/>
        <v>11</v>
      </c>
    </row>
    <row r="11" spans="1:12">
      <c r="A11">
        <v>9</v>
      </c>
      <c r="B11">
        <f t="shared" si="0"/>
        <v>27</v>
      </c>
      <c r="C11">
        <f t="shared" si="1"/>
        <v>0</v>
      </c>
      <c r="D11">
        <f t="shared" si="2"/>
        <v>7</v>
      </c>
      <c r="E11">
        <f t="shared" si="3"/>
        <v>139</v>
      </c>
      <c r="F11" s="1">
        <f t="shared" si="8"/>
        <v>1</v>
      </c>
      <c r="G11" t="str">
        <f t="shared" si="4"/>
        <v>U</v>
      </c>
      <c r="H11">
        <f t="shared" si="5"/>
        <v>0</v>
      </c>
      <c r="I11">
        <f t="shared" si="6"/>
        <v>9</v>
      </c>
      <c r="J11">
        <f t="shared" si="7"/>
        <v>11</v>
      </c>
    </row>
    <row r="12" spans="1:12">
      <c r="A12">
        <v>10</v>
      </c>
      <c r="B12">
        <f t="shared" si="0"/>
        <v>27</v>
      </c>
      <c r="C12">
        <f t="shared" si="1"/>
        <v>0</v>
      </c>
      <c r="D12">
        <f t="shared" si="2"/>
        <v>6</v>
      </c>
      <c r="E12">
        <f t="shared" si="3"/>
        <v>96</v>
      </c>
      <c r="F12" s="1">
        <f t="shared" si="8"/>
        <v>1</v>
      </c>
      <c r="G12" t="str">
        <f t="shared" si="4"/>
        <v>U</v>
      </c>
      <c r="H12">
        <f t="shared" si="5"/>
        <v>0</v>
      </c>
      <c r="I12">
        <f t="shared" si="6"/>
        <v>10</v>
      </c>
      <c r="J12">
        <f t="shared" si="7"/>
        <v>11</v>
      </c>
    </row>
    <row r="13" spans="1:12">
      <c r="A13">
        <v>11</v>
      </c>
      <c r="B13">
        <f t="shared" si="0"/>
        <v>27</v>
      </c>
      <c r="C13">
        <f t="shared" si="1"/>
        <v>0</v>
      </c>
      <c r="D13">
        <f t="shared" si="2"/>
        <v>0</v>
      </c>
      <c r="E13">
        <f t="shared" si="3"/>
        <v>97</v>
      </c>
      <c r="F13" s="1">
        <f t="shared" si="8"/>
        <v>1</v>
      </c>
      <c r="G13" t="str">
        <f t="shared" si="4"/>
        <v>U</v>
      </c>
      <c r="H13">
        <f t="shared" si="5"/>
        <v>0</v>
      </c>
      <c r="I13">
        <f t="shared" si="6"/>
        <v>11</v>
      </c>
      <c r="J13">
        <f t="shared" si="7"/>
        <v>11</v>
      </c>
    </row>
    <row r="14" spans="1:12">
      <c r="A14">
        <v>12</v>
      </c>
      <c r="B14">
        <f t="shared" si="0"/>
        <v>27</v>
      </c>
      <c r="C14">
        <f t="shared" si="1"/>
        <v>0</v>
      </c>
      <c r="D14">
        <f t="shared" si="2"/>
        <v>1</v>
      </c>
      <c r="E14">
        <f t="shared" si="3"/>
        <v>124</v>
      </c>
      <c r="F14" s="1">
        <f t="shared" si="8"/>
        <v>1</v>
      </c>
      <c r="G14" t="str">
        <f t="shared" si="4"/>
        <v>U</v>
      </c>
      <c r="H14">
        <f t="shared" si="5"/>
        <v>0</v>
      </c>
      <c r="I14">
        <f t="shared" si="6"/>
        <v>12</v>
      </c>
      <c r="J14">
        <f t="shared" si="7"/>
        <v>11</v>
      </c>
    </row>
    <row r="15" spans="1:12">
      <c r="A15">
        <v>13</v>
      </c>
      <c r="B15">
        <f t="shared" si="0"/>
        <v>27</v>
      </c>
      <c r="C15">
        <f t="shared" si="1"/>
        <v>0</v>
      </c>
      <c r="D15">
        <f t="shared" si="2"/>
        <v>2</v>
      </c>
      <c r="E15">
        <f t="shared" si="3"/>
        <v>125</v>
      </c>
      <c r="F15" s="1">
        <f t="shared" si="8"/>
        <v>1</v>
      </c>
      <c r="G15" t="str">
        <f t="shared" si="4"/>
        <v>U</v>
      </c>
      <c r="H15">
        <f t="shared" si="5"/>
        <v>0</v>
      </c>
      <c r="I15">
        <f t="shared" si="6"/>
        <v>13</v>
      </c>
      <c r="J15">
        <f t="shared" si="7"/>
        <v>11</v>
      </c>
    </row>
    <row r="16" spans="1:12">
      <c r="A16">
        <v>14</v>
      </c>
      <c r="B16">
        <f t="shared" si="0"/>
        <v>27</v>
      </c>
      <c r="C16">
        <f t="shared" si="1"/>
        <v>1</v>
      </c>
      <c r="D16">
        <f t="shared" si="2"/>
        <v>0</v>
      </c>
      <c r="E16">
        <f t="shared" si="3"/>
        <v>790</v>
      </c>
      <c r="F16" s="1">
        <f t="shared" si="8"/>
        <v>1</v>
      </c>
      <c r="G16" t="str">
        <f t="shared" si="4"/>
        <v>U</v>
      </c>
      <c r="H16">
        <f t="shared" si="5"/>
        <v>1</v>
      </c>
      <c r="I16">
        <f t="shared" si="6"/>
        <v>0</v>
      </c>
      <c r="J16">
        <f t="shared" si="7"/>
        <v>11</v>
      </c>
    </row>
    <row r="17" spans="1:12">
      <c r="A17">
        <v>15</v>
      </c>
      <c r="B17">
        <f t="shared" si="0"/>
        <v>27</v>
      </c>
      <c r="C17">
        <f t="shared" si="1"/>
        <v>1</v>
      </c>
      <c r="D17">
        <f t="shared" si="2"/>
        <v>3</v>
      </c>
      <c r="E17">
        <f t="shared" si="3"/>
        <v>791</v>
      </c>
      <c r="F17" s="1">
        <f t="shared" si="8"/>
        <v>1</v>
      </c>
      <c r="G17" t="str">
        <f t="shared" si="4"/>
        <v>U</v>
      </c>
      <c r="H17">
        <f t="shared" si="5"/>
        <v>1</v>
      </c>
      <c r="I17">
        <f t="shared" si="6"/>
        <v>1</v>
      </c>
      <c r="J17">
        <f t="shared" si="7"/>
        <v>11</v>
      </c>
    </row>
    <row r="18" spans="1:12">
      <c r="A18">
        <v>16</v>
      </c>
      <c r="B18">
        <f t="shared" si="0"/>
        <v>3</v>
      </c>
      <c r="C18">
        <f t="shared" si="1"/>
        <v>3</v>
      </c>
      <c r="D18">
        <f t="shared" si="2"/>
        <v>0</v>
      </c>
      <c r="E18">
        <f t="shared" si="3"/>
        <v>730</v>
      </c>
      <c r="F18" s="1">
        <f t="shared" si="8"/>
        <v>1</v>
      </c>
      <c r="G18" t="str">
        <f t="shared" si="4"/>
        <v>U</v>
      </c>
      <c r="H18">
        <f t="shared" si="5"/>
        <v>1</v>
      </c>
      <c r="I18">
        <f t="shared" si="6"/>
        <v>2</v>
      </c>
      <c r="J18">
        <f t="shared" si="7"/>
        <v>1</v>
      </c>
    </row>
    <row r="19" spans="1:12">
      <c r="A19">
        <v>17</v>
      </c>
      <c r="B19">
        <f t="shared" si="0"/>
        <v>3</v>
      </c>
      <c r="C19">
        <f t="shared" si="1"/>
        <v>3</v>
      </c>
      <c r="D19">
        <f t="shared" si="2"/>
        <v>1</v>
      </c>
      <c r="E19">
        <f t="shared" si="3"/>
        <v>731</v>
      </c>
      <c r="F19" s="1">
        <f t="shared" si="8"/>
        <v>1</v>
      </c>
      <c r="G19" t="str">
        <f t="shared" si="4"/>
        <v>U</v>
      </c>
      <c r="H19">
        <f t="shared" si="5"/>
        <v>1</v>
      </c>
      <c r="I19">
        <f t="shared" si="6"/>
        <v>3</v>
      </c>
      <c r="J19">
        <f t="shared" si="7"/>
        <v>1</v>
      </c>
    </row>
    <row r="20" spans="1:12">
      <c r="A20">
        <v>18</v>
      </c>
      <c r="B20">
        <f t="shared" si="0"/>
        <v>3</v>
      </c>
      <c r="C20">
        <f t="shared" si="1"/>
        <v>3</v>
      </c>
      <c r="D20">
        <f t="shared" si="2"/>
        <v>2</v>
      </c>
      <c r="E20">
        <f t="shared" si="3"/>
        <v>792</v>
      </c>
      <c r="F20" s="1">
        <f t="shared" si="8"/>
        <v>1</v>
      </c>
      <c r="G20" t="str">
        <f t="shared" si="4"/>
        <v>U</v>
      </c>
      <c r="H20">
        <f t="shared" si="5"/>
        <v>1</v>
      </c>
      <c r="I20">
        <f t="shared" si="6"/>
        <v>4</v>
      </c>
      <c r="J20">
        <f t="shared" si="7"/>
        <v>1</v>
      </c>
    </row>
    <row r="21" spans="1:12">
      <c r="A21">
        <v>19</v>
      </c>
      <c r="B21">
        <f t="shared" si="0"/>
        <v>3</v>
      </c>
      <c r="C21">
        <f t="shared" si="1"/>
        <v>3</v>
      </c>
      <c r="D21">
        <f t="shared" si="2"/>
        <v>3</v>
      </c>
      <c r="E21">
        <f t="shared" si="3"/>
        <v>793</v>
      </c>
      <c r="F21" s="1">
        <f t="shared" si="8"/>
        <v>1</v>
      </c>
      <c r="G21" t="str">
        <f t="shared" si="4"/>
        <v>U</v>
      </c>
      <c r="H21">
        <f t="shared" si="5"/>
        <v>1</v>
      </c>
      <c r="I21">
        <f t="shared" si="6"/>
        <v>5</v>
      </c>
      <c r="J21">
        <f t="shared" si="7"/>
        <v>1</v>
      </c>
    </row>
    <row r="22" spans="1:12">
      <c r="A22">
        <v>20</v>
      </c>
      <c r="B22">
        <f t="shared" si="0"/>
        <v>3</v>
      </c>
      <c r="C22">
        <f t="shared" si="1"/>
        <v>3</v>
      </c>
      <c r="D22">
        <f t="shared" si="2"/>
        <v>4</v>
      </c>
      <c r="E22">
        <f t="shared" si="3"/>
        <v>276</v>
      </c>
      <c r="F22" s="1">
        <f t="shared" si="8"/>
        <v>1</v>
      </c>
      <c r="G22" t="str">
        <f t="shared" si="4"/>
        <v>U</v>
      </c>
      <c r="H22">
        <f t="shared" si="5"/>
        <v>1</v>
      </c>
      <c r="I22">
        <f t="shared" si="6"/>
        <v>6</v>
      </c>
      <c r="J22">
        <f t="shared" si="7"/>
        <v>1</v>
      </c>
      <c r="L22">
        <v>1</v>
      </c>
    </row>
    <row r="23" spans="1:12">
      <c r="A23">
        <v>21</v>
      </c>
      <c r="B23">
        <f t="shared" si="0"/>
        <v>3</v>
      </c>
      <c r="C23">
        <f t="shared" si="1"/>
        <v>3</v>
      </c>
      <c r="D23">
        <f t="shared" si="2"/>
        <v>5</v>
      </c>
      <c r="E23">
        <f t="shared" si="3"/>
        <v>277</v>
      </c>
      <c r="F23" s="1">
        <f t="shared" si="8"/>
        <v>1</v>
      </c>
      <c r="G23" t="str">
        <f t="shared" si="4"/>
        <v>U</v>
      </c>
      <c r="H23">
        <f t="shared" si="5"/>
        <v>1</v>
      </c>
      <c r="I23">
        <f t="shared" si="6"/>
        <v>7</v>
      </c>
      <c r="J23">
        <f t="shared" si="7"/>
        <v>1</v>
      </c>
    </row>
    <row r="24" spans="1:12">
      <c r="A24">
        <v>22</v>
      </c>
      <c r="B24">
        <f t="shared" si="0"/>
        <v>3</v>
      </c>
      <c r="C24">
        <f t="shared" si="1"/>
        <v>3</v>
      </c>
      <c r="D24">
        <f t="shared" si="2"/>
        <v>6</v>
      </c>
      <c r="E24">
        <f t="shared" si="3"/>
        <v>612</v>
      </c>
      <c r="F24" s="1">
        <f t="shared" si="8"/>
        <v>1</v>
      </c>
      <c r="G24" t="str">
        <f t="shared" si="4"/>
        <v>U</v>
      </c>
      <c r="H24">
        <f t="shared" si="5"/>
        <v>1</v>
      </c>
      <c r="I24">
        <f t="shared" si="6"/>
        <v>8</v>
      </c>
      <c r="J24">
        <f t="shared" si="7"/>
        <v>1</v>
      </c>
    </row>
    <row r="25" spans="1:12">
      <c r="A25">
        <v>23</v>
      </c>
      <c r="B25">
        <f t="shared" si="0"/>
        <v>3</v>
      </c>
      <c r="C25">
        <f t="shared" si="1"/>
        <v>3</v>
      </c>
      <c r="D25">
        <f t="shared" si="2"/>
        <v>7</v>
      </c>
      <c r="E25">
        <f t="shared" si="3"/>
        <v>613</v>
      </c>
      <c r="F25" s="1">
        <f t="shared" si="8"/>
        <v>1</v>
      </c>
      <c r="G25" t="str">
        <f t="shared" si="4"/>
        <v>U</v>
      </c>
      <c r="H25">
        <f t="shared" si="5"/>
        <v>1</v>
      </c>
      <c r="I25">
        <f t="shared" si="6"/>
        <v>9</v>
      </c>
      <c r="J25">
        <f t="shared" si="7"/>
        <v>1</v>
      </c>
    </row>
    <row r="26" spans="1:12">
      <c r="A26">
        <v>24</v>
      </c>
      <c r="B26">
        <f t="shared" si="0"/>
        <v>3</v>
      </c>
      <c r="C26">
        <f t="shared" si="1"/>
        <v>3</v>
      </c>
      <c r="D26">
        <f t="shared" si="2"/>
        <v>8</v>
      </c>
      <c r="E26">
        <f t="shared" si="3"/>
        <v>654</v>
      </c>
      <c r="F26" s="1">
        <f t="shared" si="8"/>
        <v>1</v>
      </c>
      <c r="G26" t="str">
        <f t="shared" si="4"/>
        <v>U</v>
      </c>
      <c r="H26">
        <f t="shared" si="5"/>
        <v>1</v>
      </c>
      <c r="I26">
        <f t="shared" si="6"/>
        <v>10</v>
      </c>
      <c r="J26">
        <f t="shared" si="7"/>
        <v>1</v>
      </c>
    </row>
    <row r="27" spans="1:12">
      <c r="A27">
        <v>25</v>
      </c>
      <c r="B27">
        <f t="shared" si="0"/>
        <v>3</v>
      </c>
      <c r="C27">
        <f t="shared" si="1"/>
        <v>2</v>
      </c>
      <c r="D27">
        <f t="shared" si="2"/>
        <v>5</v>
      </c>
      <c r="E27">
        <f t="shared" si="3"/>
        <v>655</v>
      </c>
      <c r="F27" s="1">
        <f t="shared" si="8"/>
        <v>1</v>
      </c>
      <c r="G27" t="str">
        <f t="shared" si="4"/>
        <v>U</v>
      </c>
      <c r="H27">
        <f t="shared" si="5"/>
        <v>1</v>
      </c>
      <c r="I27">
        <f t="shared" si="6"/>
        <v>11</v>
      </c>
      <c r="J27">
        <f t="shared" si="7"/>
        <v>1</v>
      </c>
    </row>
    <row r="28" spans="1:12">
      <c r="A28">
        <v>26</v>
      </c>
      <c r="B28">
        <f t="shared" si="0"/>
        <v>3</v>
      </c>
      <c r="C28">
        <f t="shared" si="1"/>
        <v>2</v>
      </c>
      <c r="D28">
        <f t="shared" si="2"/>
        <v>4</v>
      </c>
      <c r="E28">
        <f t="shared" si="3"/>
        <v>672</v>
      </c>
      <c r="F28" s="1">
        <f t="shared" si="8"/>
        <v>1</v>
      </c>
      <c r="G28" t="str">
        <f t="shared" si="4"/>
        <v>U</v>
      </c>
      <c r="H28">
        <f t="shared" si="5"/>
        <v>1</v>
      </c>
      <c r="I28">
        <f t="shared" si="6"/>
        <v>12</v>
      </c>
      <c r="J28">
        <f t="shared" si="7"/>
        <v>1</v>
      </c>
    </row>
    <row r="29" spans="1:12">
      <c r="A29">
        <v>27</v>
      </c>
      <c r="B29">
        <f t="shared" si="0"/>
        <v>3</v>
      </c>
      <c r="C29">
        <f t="shared" si="1"/>
        <v>2</v>
      </c>
      <c r="D29">
        <f t="shared" si="2"/>
        <v>3</v>
      </c>
      <c r="E29">
        <f t="shared" si="3"/>
        <v>673</v>
      </c>
      <c r="F29" s="1">
        <f t="shared" si="8"/>
        <v>1</v>
      </c>
      <c r="G29" t="str">
        <f t="shared" si="4"/>
        <v>U</v>
      </c>
      <c r="H29">
        <f t="shared" si="5"/>
        <v>1</v>
      </c>
      <c r="I29">
        <f t="shared" si="6"/>
        <v>13</v>
      </c>
      <c r="J29">
        <f t="shared" si="7"/>
        <v>1</v>
      </c>
    </row>
    <row r="30" spans="1:12">
      <c r="A30">
        <v>28</v>
      </c>
      <c r="B30">
        <f t="shared" si="0"/>
        <v>27</v>
      </c>
      <c r="C30">
        <f t="shared" si="1"/>
        <v>1</v>
      </c>
      <c r="D30">
        <f t="shared" si="2"/>
        <v>4</v>
      </c>
      <c r="E30">
        <f t="shared" si="3"/>
        <v>560</v>
      </c>
      <c r="F30" s="1">
        <f t="shared" si="8"/>
        <v>1</v>
      </c>
      <c r="G30" t="str">
        <f t="shared" si="4"/>
        <v>U</v>
      </c>
      <c r="H30">
        <f t="shared" si="5"/>
        <v>2</v>
      </c>
      <c r="I30">
        <f t="shared" si="6"/>
        <v>0</v>
      </c>
      <c r="J30">
        <f t="shared" si="7"/>
        <v>11</v>
      </c>
      <c r="L30">
        <v>1</v>
      </c>
    </row>
    <row r="31" spans="1:12">
      <c r="A31">
        <v>29</v>
      </c>
      <c r="B31">
        <f t="shared" si="0"/>
        <v>27</v>
      </c>
      <c r="C31">
        <f t="shared" si="1"/>
        <v>1</v>
      </c>
      <c r="D31">
        <f t="shared" si="2"/>
        <v>5</v>
      </c>
      <c r="E31">
        <f t="shared" si="3"/>
        <v>561</v>
      </c>
      <c r="F31" s="1">
        <f t="shared" si="8"/>
        <v>1</v>
      </c>
      <c r="G31" t="str">
        <f t="shared" si="4"/>
        <v>U</v>
      </c>
      <c r="H31">
        <f t="shared" si="5"/>
        <v>2</v>
      </c>
      <c r="I31">
        <f t="shared" si="6"/>
        <v>1</v>
      </c>
      <c r="J31">
        <f t="shared" si="7"/>
        <v>11</v>
      </c>
    </row>
    <row r="32" spans="1:12">
      <c r="A32">
        <v>30</v>
      </c>
      <c r="B32">
        <f t="shared" si="0"/>
        <v>14</v>
      </c>
      <c r="C32">
        <f t="shared" si="1"/>
        <v>0</v>
      </c>
      <c r="D32">
        <f t="shared" si="2"/>
        <v>3</v>
      </c>
      <c r="E32">
        <f t="shared" si="3"/>
        <v>742</v>
      </c>
      <c r="F32" s="1">
        <f t="shared" si="8"/>
        <v>1</v>
      </c>
      <c r="G32" t="str">
        <f t="shared" si="4"/>
        <v>U</v>
      </c>
      <c r="H32">
        <f t="shared" si="5"/>
        <v>2</v>
      </c>
      <c r="I32">
        <f t="shared" si="6"/>
        <v>2</v>
      </c>
      <c r="J32">
        <f t="shared" si="7"/>
        <v>3</v>
      </c>
    </row>
    <row r="33" spans="1:12">
      <c r="A33">
        <v>31</v>
      </c>
      <c r="B33">
        <f t="shared" si="0"/>
        <v>14</v>
      </c>
      <c r="C33">
        <f t="shared" si="1"/>
        <v>0</v>
      </c>
      <c r="D33">
        <f t="shared" si="2"/>
        <v>4</v>
      </c>
      <c r="E33">
        <f t="shared" si="3"/>
        <v>743</v>
      </c>
      <c r="F33" s="1">
        <f t="shared" si="8"/>
        <v>1</v>
      </c>
      <c r="G33" t="str">
        <f t="shared" si="4"/>
        <v>U</v>
      </c>
      <c r="H33">
        <f t="shared" si="5"/>
        <v>2</v>
      </c>
      <c r="I33">
        <f t="shared" si="6"/>
        <v>3</v>
      </c>
      <c r="J33">
        <f t="shared" si="7"/>
        <v>3</v>
      </c>
      <c r="L33">
        <v>1</v>
      </c>
    </row>
    <row r="34" spans="1:12">
      <c r="A34">
        <v>32</v>
      </c>
      <c r="B34">
        <f t="shared" ref="B34:B65" si="9">VLOOKUP($A34,DbData,3)</f>
        <v>14</v>
      </c>
      <c r="C34">
        <f t="shared" ref="C34:C65" si="10">QUOTIENT(VLOOKUP($A34,DbData,4),12)</f>
        <v>0</v>
      </c>
      <c r="D34">
        <f t="shared" ref="D34:D65" si="11">MOD(VLOOKUP($A34,DbData,4),12)</f>
        <v>5</v>
      </c>
      <c r="E34">
        <f t="shared" ref="E34:E65" si="12">VLOOKUP($A34,DbData,2)</f>
        <v>598</v>
      </c>
      <c r="F34" s="1">
        <f t="shared" si="8"/>
        <v>1</v>
      </c>
      <c r="G34" t="str">
        <f t="shared" ref="G34:G65" si="13">VLOOKUP($A34,PanelId,2)</f>
        <v>U</v>
      </c>
      <c r="H34">
        <f t="shared" ref="H34:H65" si="14">QUOTIENT(($A34-VLOOKUP($A34,PanelId,1)),VLOOKUP($A34,PanelId,4))</f>
        <v>2</v>
      </c>
      <c r="I34">
        <f t="shared" ref="I34:I65" si="15">MOD($A34-VLOOKUP($A34,PanelId,1),VLOOKUP($A34,PanelId,4))</f>
        <v>4</v>
      </c>
      <c r="J34">
        <f t="shared" ref="J34:J65" si="16">VLOOKUP($B34,L1ID,2)</f>
        <v>3</v>
      </c>
    </row>
    <row r="35" spans="1:12">
      <c r="A35">
        <v>33</v>
      </c>
      <c r="B35">
        <f t="shared" si="9"/>
        <v>14</v>
      </c>
      <c r="C35">
        <f t="shared" si="10"/>
        <v>1</v>
      </c>
      <c r="D35">
        <f t="shared" si="11"/>
        <v>6</v>
      </c>
      <c r="E35">
        <f t="shared" si="12"/>
        <v>599</v>
      </c>
      <c r="F35" s="1">
        <f t="shared" si="8"/>
        <v>1</v>
      </c>
      <c r="G35" t="str">
        <f t="shared" si="13"/>
        <v>U</v>
      </c>
      <c r="H35">
        <f t="shared" si="14"/>
        <v>2</v>
      </c>
      <c r="I35">
        <f t="shared" si="15"/>
        <v>5</v>
      </c>
      <c r="J35">
        <f t="shared" si="16"/>
        <v>3</v>
      </c>
      <c r="L35">
        <v>1</v>
      </c>
    </row>
    <row r="36" spans="1:12">
      <c r="A36">
        <v>34</v>
      </c>
      <c r="B36">
        <f t="shared" si="9"/>
        <v>14</v>
      </c>
      <c r="C36">
        <f t="shared" si="10"/>
        <v>1</v>
      </c>
      <c r="D36">
        <f t="shared" si="11"/>
        <v>7</v>
      </c>
      <c r="E36">
        <f t="shared" si="12"/>
        <v>740</v>
      </c>
      <c r="F36" s="1">
        <f t="shared" si="8"/>
        <v>1</v>
      </c>
      <c r="G36" t="str">
        <f t="shared" si="13"/>
        <v>U</v>
      </c>
      <c r="H36">
        <f t="shared" si="14"/>
        <v>2</v>
      </c>
      <c r="I36">
        <f t="shared" si="15"/>
        <v>6</v>
      </c>
      <c r="J36">
        <f t="shared" si="16"/>
        <v>3</v>
      </c>
    </row>
    <row r="37" spans="1:12">
      <c r="A37">
        <v>35</v>
      </c>
      <c r="B37">
        <f t="shared" si="9"/>
        <v>14</v>
      </c>
      <c r="C37">
        <f t="shared" si="10"/>
        <v>1</v>
      </c>
      <c r="D37">
        <f t="shared" si="11"/>
        <v>8</v>
      </c>
      <c r="E37">
        <f t="shared" si="12"/>
        <v>741</v>
      </c>
      <c r="F37" s="1">
        <f t="shared" si="8"/>
        <v>1</v>
      </c>
      <c r="G37" t="str">
        <f t="shared" si="13"/>
        <v>U</v>
      </c>
      <c r="H37">
        <f t="shared" si="14"/>
        <v>2</v>
      </c>
      <c r="I37">
        <f t="shared" si="15"/>
        <v>7</v>
      </c>
      <c r="J37">
        <f t="shared" si="16"/>
        <v>3</v>
      </c>
    </row>
    <row r="38" spans="1:12">
      <c r="A38">
        <v>36</v>
      </c>
      <c r="B38">
        <f t="shared" si="9"/>
        <v>14</v>
      </c>
      <c r="C38">
        <f t="shared" si="10"/>
        <v>0</v>
      </c>
      <c r="D38">
        <f t="shared" si="11"/>
        <v>8</v>
      </c>
      <c r="E38">
        <f t="shared" si="12"/>
        <v>720</v>
      </c>
      <c r="F38" s="1">
        <f t="shared" si="8"/>
        <v>1</v>
      </c>
      <c r="G38" t="str">
        <f t="shared" si="13"/>
        <v>U</v>
      </c>
      <c r="H38">
        <f t="shared" si="14"/>
        <v>2</v>
      </c>
      <c r="I38">
        <f t="shared" si="15"/>
        <v>8</v>
      </c>
      <c r="J38">
        <f t="shared" si="16"/>
        <v>3</v>
      </c>
    </row>
    <row r="39" spans="1:12">
      <c r="A39">
        <v>37</v>
      </c>
      <c r="B39">
        <f t="shared" si="9"/>
        <v>14</v>
      </c>
      <c r="C39">
        <f t="shared" si="10"/>
        <v>0</v>
      </c>
      <c r="D39">
        <f t="shared" si="11"/>
        <v>7</v>
      </c>
      <c r="E39">
        <f t="shared" si="12"/>
        <v>721</v>
      </c>
      <c r="F39" s="1">
        <f t="shared" si="8"/>
        <v>1</v>
      </c>
      <c r="G39" t="str">
        <f t="shared" si="13"/>
        <v>U</v>
      </c>
      <c r="H39">
        <f t="shared" si="14"/>
        <v>2</v>
      </c>
      <c r="I39">
        <f t="shared" si="15"/>
        <v>9</v>
      </c>
      <c r="J39">
        <f t="shared" si="16"/>
        <v>3</v>
      </c>
    </row>
    <row r="40" spans="1:12">
      <c r="A40">
        <v>38</v>
      </c>
      <c r="B40">
        <f t="shared" si="9"/>
        <v>14</v>
      </c>
      <c r="C40">
        <f t="shared" si="10"/>
        <v>0</v>
      </c>
      <c r="D40">
        <f t="shared" si="11"/>
        <v>6</v>
      </c>
      <c r="E40">
        <f t="shared" si="12"/>
        <v>640</v>
      </c>
      <c r="F40" s="1">
        <f t="shared" si="8"/>
        <v>1</v>
      </c>
      <c r="G40" t="str">
        <f t="shared" si="13"/>
        <v>U</v>
      </c>
      <c r="H40">
        <f t="shared" si="14"/>
        <v>2</v>
      </c>
      <c r="I40">
        <f t="shared" si="15"/>
        <v>10</v>
      </c>
      <c r="J40">
        <f t="shared" si="16"/>
        <v>3</v>
      </c>
    </row>
    <row r="41" spans="1:12">
      <c r="A41">
        <v>39</v>
      </c>
      <c r="B41">
        <f t="shared" si="9"/>
        <v>14</v>
      </c>
      <c r="C41">
        <f t="shared" si="10"/>
        <v>0</v>
      </c>
      <c r="D41">
        <f t="shared" si="11"/>
        <v>0</v>
      </c>
      <c r="E41">
        <f t="shared" si="12"/>
        <v>641</v>
      </c>
      <c r="F41" s="1">
        <f t="shared" si="8"/>
        <v>1</v>
      </c>
      <c r="G41" t="str">
        <f t="shared" si="13"/>
        <v>U</v>
      </c>
      <c r="H41">
        <f t="shared" si="14"/>
        <v>2</v>
      </c>
      <c r="I41">
        <f t="shared" si="15"/>
        <v>11</v>
      </c>
      <c r="J41">
        <f t="shared" si="16"/>
        <v>3</v>
      </c>
    </row>
    <row r="42" spans="1:12">
      <c r="A42">
        <v>40</v>
      </c>
      <c r="B42">
        <f t="shared" si="9"/>
        <v>14</v>
      </c>
      <c r="C42">
        <f t="shared" si="10"/>
        <v>0</v>
      </c>
      <c r="D42">
        <f t="shared" si="11"/>
        <v>1</v>
      </c>
      <c r="E42">
        <f t="shared" si="12"/>
        <v>586</v>
      </c>
      <c r="F42" s="1">
        <f t="shared" si="8"/>
        <v>1</v>
      </c>
      <c r="G42" t="str">
        <f t="shared" si="13"/>
        <v>U</v>
      </c>
      <c r="H42">
        <f t="shared" si="14"/>
        <v>2</v>
      </c>
      <c r="I42">
        <f t="shared" si="15"/>
        <v>12</v>
      </c>
      <c r="J42">
        <f t="shared" si="16"/>
        <v>3</v>
      </c>
    </row>
    <row r="43" spans="1:12">
      <c r="A43">
        <v>41</v>
      </c>
      <c r="B43">
        <f t="shared" si="9"/>
        <v>14</v>
      </c>
      <c r="C43">
        <f t="shared" si="10"/>
        <v>0</v>
      </c>
      <c r="D43">
        <f t="shared" si="11"/>
        <v>2</v>
      </c>
      <c r="E43">
        <f t="shared" si="12"/>
        <v>587</v>
      </c>
      <c r="F43" s="1">
        <f t="shared" si="8"/>
        <v>1</v>
      </c>
      <c r="G43" t="str">
        <f t="shared" si="13"/>
        <v>U</v>
      </c>
      <c r="H43">
        <f t="shared" si="14"/>
        <v>2</v>
      </c>
      <c r="I43">
        <f t="shared" si="15"/>
        <v>13</v>
      </c>
      <c r="J43">
        <f t="shared" si="16"/>
        <v>3</v>
      </c>
    </row>
    <row r="44" spans="1:12">
      <c r="A44">
        <v>42</v>
      </c>
      <c r="B44">
        <f t="shared" si="9"/>
        <v>20</v>
      </c>
      <c r="C44">
        <f t="shared" si="10"/>
        <v>3</v>
      </c>
      <c r="D44">
        <f t="shared" si="11"/>
        <v>6</v>
      </c>
      <c r="E44">
        <f t="shared" si="12"/>
        <v>642</v>
      </c>
      <c r="F44" s="1">
        <f t="shared" si="8"/>
        <v>1</v>
      </c>
      <c r="G44" t="str">
        <f t="shared" si="13"/>
        <v>U</v>
      </c>
      <c r="H44">
        <f t="shared" si="14"/>
        <v>3</v>
      </c>
      <c r="I44">
        <f t="shared" si="15"/>
        <v>0</v>
      </c>
      <c r="J44">
        <f t="shared" si="16"/>
        <v>7</v>
      </c>
      <c r="L44">
        <v>1</v>
      </c>
    </row>
    <row r="45" spans="1:12">
      <c r="A45">
        <v>43</v>
      </c>
      <c r="B45">
        <f t="shared" si="9"/>
        <v>20</v>
      </c>
      <c r="C45">
        <f t="shared" si="10"/>
        <v>3</v>
      </c>
      <c r="D45">
        <f t="shared" si="11"/>
        <v>7</v>
      </c>
      <c r="E45">
        <f t="shared" si="12"/>
        <v>643</v>
      </c>
      <c r="F45" s="1">
        <f t="shared" si="8"/>
        <v>1</v>
      </c>
      <c r="G45" t="str">
        <f t="shared" si="13"/>
        <v>U</v>
      </c>
      <c r="H45">
        <f t="shared" si="14"/>
        <v>3</v>
      </c>
      <c r="I45">
        <f t="shared" si="15"/>
        <v>1</v>
      </c>
      <c r="J45">
        <f t="shared" si="16"/>
        <v>7</v>
      </c>
    </row>
    <row r="46" spans="1:12">
      <c r="A46">
        <v>44</v>
      </c>
      <c r="B46">
        <f t="shared" si="9"/>
        <v>15</v>
      </c>
      <c r="C46">
        <f t="shared" si="10"/>
        <v>2</v>
      </c>
      <c r="D46">
        <f t="shared" si="11"/>
        <v>6</v>
      </c>
      <c r="E46">
        <f t="shared" si="12"/>
        <v>528</v>
      </c>
      <c r="F46" s="1">
        <f t="shared" si="8"/>
        <v>1</v>
      </c>
      <c r="G46" t="str">
        <f t="shared" si="13"/>
        <v>U</v>
      </c>
      <c r="H46">
        <f t="shared" si="14"/>
        <v>3</v>
      </c>
      <c r="I46">
        <f t="shared" si="15"/>
        <v>2</v>
      </c>
      <c r="J46">
        <f t="shared" si="16"/>
        <v>10</v>
      </c>
    </row>
    <row r="47" spans="1:12">
      <c r="A47">
        <v>45</v>
      </c>
      <c r="B47">
        <f t="shared" si="9"/>
        <v>15</v>
      </c>
      <c r="C47">
        <f t="shared" si="10"/>
        <v>2</v>
      </c>
      <c r="D47">
        <f t="shared" si="11"/>
        <v>7</v>
      </c>
      <c r="E47">
        <f t="shared" si="12"/>
        <v>529</v>
      </c>
      <c r="F47" s="1">
        <f t="shared" si="8"/>
        <v>1</v>
      </c>
      <c r="G47" t="str">
        <f t="shared" si="13"/>
        <v>U</v>
      </c>
      <c r="H47">
        <f t="shared" si="14"/>
        <v>3</v>
      </c>
      <c r="I47">
        <f t="shared" si="15"/>
        <v>3</v>
      </c>
      <c r="J47">
        <f t="shared" si="16"/>
        <v>10</v>
      </c>
    </row>
    <row r="48" spans="1:12">
      <c r="A48">
        <v>46</v>
      </c>
      <c r="B48">
        <f t="shared" si="9"/>
        <v>15</v>
      </c>
      <c r="C48">
        <f t="shared" si="10"/>
        <v>2</v>
      </c>
      <c r="D48">
        <f t="shared" si="11"/>
        <v>8</v>
      </c>
      <c r="E48">
        <f t="shared" si="12"/>
        <v>626</v>
      </c>
      <c r="F48" s="1">
        <f t="shared" si="8"/>
        <v>1</v>
      </c>
      <c r="G48" t="str">
        <f t="shared" si="13"/>
        <v>U</v>
      </c>
      <c r="H48">
        <f t="shared" si="14"/>
        <v>3</v>
      </c>
      <c r="I48">
        <f t="shared" si="15"/>
        <v>4</v>
      </c>
      <c r="J48">
        <f t="shared" si="16"/>
        <v>10</v>
      </c>
    </row>
    <row r="49" spans="1:10">
      <c r="A49">
        <v>47</v>
      </c>
      <c r="B49">
        <f t="shared" si="9"/>
        <v>15</v>
      </c>
      <c r="C49">
        <f t="shared" si="10"/>
        <v>2</v>
      </c>
      <c r="D49">
        <f t="shared" si="11"/>
        <v>0</v>
      </c>
      <c r="E49">
        <f t="shared" si="12"/>
        <v>627</v>
      </c>
      <c r="F49" s="1">
        <f t="shared" si="8"/>
        <v>1</v>
      </c>
      <c r="G49" t="str">
        <f t="shared" si="13"/>
        <v>U</v>
      </c>
      <c r="H49">
        <f t="shared" si="14"/>
        <v>3</v>
      </c>
      <c r="I49">
        <f t="shared" si="15"/>
        <v>5</v>
      </c>
      <c r="J49">
        <f t="shared" si="16"/>
        <v>10</v>
      </c>
    </row>
    <row r="50" spans="1:10">
      <c r="A50">
        <v>48</v>
      </c>
      <c r="B50">
        <f t="shared" si="9"/>
        <v>3</v>
      </c>
      <c r="C50">
        <f t="shared" si="10"/>
        <v>1</v>
      </c>
      <c r="D50">
        <f t="shared" si="11"/>
        <v>5</v>
      </c>
      <c r="E50">
        <f t="shared" si="12"/>
        <v>716</v>
      </c>
      <c r="F50" s="1">
        <f t="shared" si="8"/>
        <v>1</v>
      </c>
      <c r="G50" t="str">
        <f t="shared" si="13"/>
        <v>U</v>
      </c>
      <c r="H50">
        <f t="shared" si="14"/>
        <v>3</v>
      </c>
      <c r="I50">
        <f t="shared" si="15"/>
        <v>6</v>
      </c>
      <c r="J50">
        <f t="shared" si="16"/>
        <v>1</v>
      </c>
    </row>
    <row r="51" spans="1:10">
      <c r="A51">
        <v>49</v>
      </c>
      <c r="B51">
        <f t="shared" si="9"/>
        <v>3</v>
      </c>
      <c r="C51">
        <f t="shared" si="10"/>
        <v>1</v>
      </c>
      <c r="D51">
        <f t="shared" si="11"/>
        <v>2</v>
      </c>
      <c r="E51">
        <f t="shared" si="12"/>
        <v>717</v>
      </c>
      <c r="F51" s="1">
        <f t="shared" si="8"/>
        <v>1</v>
      </c>
      <c r="G51" t="str">
        <f t="shared" si="13"/>
        <v>U</v>
      </c>
      <c r="H51">
        <f t="shared" si="14"/>
        <v>3</v>
      </c>
      <c r="I51">
        <f t="shared" si="15"/>
        <v>7</v>
      </c>
      <c r="J51">
        <f t="shared" si="16"/>
        <v>1</v>
      </c>
    </row>
    <row r="52" spans="1:10">
      <c r="A52">
        <v>50</v>
      </c>
      <c r="B52">
        <f t="shared" si="9"/>
        <v>15</v>
      </c>
      <c r="C52">
        <f t="shared" si="10"/>
        <v>1</v>
      </c>
      <c r="D52">
        <f t="shared" si="11"/>
        <v>2</v>
      </c>
      <c r="E52">
        <f t="shared" si="12"/>
        <v>524</v>
      </c>
      <c r="F52" s="1">
        <f t="shared" si="8"/>
        <v>1</v>
      </c>
      <c r="G52" t="str">
        <f t="shared" si="13"/>
        <v>U</v>
      </c>
      <c r="H52">
        <f t="shared" si="14"/>
        <v>3</v>
      </c>
      <c r="I52">
        <f t="shared" si="15"/>
        <v>8</v>
      </c>
      <c r="J52">
        <f t="shared" si="16"/>
        <v>10</v>
      </c>
    </row>
    <row r="53" spans="1:10">
      <c r="A53">
        <v>51</v>
      </c>
      <c r="B53">
        <f t="shared" si="9"/>
        <v>15</v>
      </c>
      <c r="C53">
        <f t="shared" si="10"/>
        <v>1</v>
      </c>
      <c r="D53">
        <f t="shared" si="11"/>
        <v>1</v>
      </c>
      <c r="E53">
        <f t="shared" si="12"/>
        <v>525</v>
      </c>
      <c r="F53" s="1">
        <f t="shared" si="8"/>
        <v>1</v>
      </c>
      <c r="G53" t="str">
        <f t="shared" si="13"/>
        <v>U</v>
      </c>
      <c r="H53">
        <f t="shared" si="14"/>
        <v>3</v>
      </c>
      <c r="I53">
        <f t="shared" si="15"/>
        <v>9</v>
      </c>
      <c r="J53">
        <f t="shared" si="16"/>
        <v>10</v>
      </c>
    </row>
    <row r="54" spans="1:10">
      <c r="A54">
        <v>52</v>
      </c>
      <c r="B54">
        <f t="shared" si="9"/>
        <v>15</v>
      </c>
      <c r="C54">
        <f t="shared" si="10"/>
        <v>1</v>
      </c>
      <c r="D54">
        <f t="shared" si="11"/>
        <v>0</v>
      </c>
      <c r="E54">
        <f t="shared" si="12"/>
        <v>748</v>
      </c>
      <c r="F54" s="1">
        <f t="shared" si="8"/>
        <v>1</v>
      </c>
      <c r="G54" t="str">
        <f t="shared" si="13"/>
        <v>U</v>
      </c>
      <c r="H54">
        <f t="shared" si="14"/>
        <v>3</v>
      </c>
      <c r="I54">
        <f t="shared" si="15"/>
        <v>10</v>
      </c>
      <c r="J54">
        <f t="shared" si="16"/>
        <v>10</v>
      </c>
    </row>
    <row r="55" spans="1:10">
      <c r="A55">
        <v>53</v>
      </c>
      <c r="B55">
        <f t="shared" si="9"/>
        <v>15</v>
      </c>
      <c r="C55">
        <f t="shared" si="10"/>
        <v>1</v>
      </c>
      <c r="D55">
        <f t="shared" si="11"/>
        <v>3</v>
      </c>
      <c r="E55">
        <f t="shared" si="12"/>
        <v>749</v>
      </c>
      <c r="F55" s="1">
        <f t="shared" si="8"/>
        <v>1</v>
      </c>
      <c r="G55" t="str">
        <f t="shared" si="13"/>
        <v>U</v>
      </c>
      <c r="H55">
        <f t="shared" si="14"/>
        <v>3</v>
      </c>
      <c r="I55">
        <f t="shared" si="15"/>
        <v>11</v>
      </c>
      <c r="J55">
        <f t="shared" si="16"/>
        <v>10</v>
      </c>
    </row>
    <row r="56" spans="1:10">
      <c r="A56">
        <v>54</v>
      </c>
      <c r="B56">
        <f t="shared" si="9"/>
        <v>15</v>
      </c>
      <c r="C56">
        <f t="shared" si="10"/>
        <v>1</v>
      </c>
      <c r="D56">
        <f t="shared" si="11"/>
        <v>4</v>
      </c>
      <c r="E56">
        <f t="shared" si="12"/>
        <v>604</v>
      </c>
      <c r="F56" s="1">
        <f t="shared" si="8"/>
        <v>1</v>
      </c>
      <c r="G56" t="str">
        <f t="shared" si="13"/>
        <v>U</v>
      </c>
      <c r="H56">
        <f t="shared" si="14"/>
        <v>3</v>
      </c>
      <c r="I56">
        <f t="shared" si="15"/>
        <v>12</v>
      </c>
      <c r="J56">
        <f t="shared" si="16"/>
        <v>10</v>
      </c>
    </row>
    <row r="57" spans="1:10">
      <c r="A57">
        <v>55</v>
      </c>
      <c r="B57">
        <f t="shared" si="9"/>
        <v>15</v>
      </c>
      <c r="C57">
        <f t="shared" si="10"/>
        <v>1</v>
      </c>
      <c r="D57">
        <f t="shared" si="11"/>
        <v>5</v>
      </c>
      <c r="E57">
        <f t="shared" si="12"/>
        <v>605</v>
      </c>
      <c r="F57" s="1">
        <f t="shared" si="8"/>
        <v>1</v>
      </c>
      <c r="G57" t="str">
        <f t="shared" si="13"/>
        <v>U</v>
      </c>
      <c r="H57">
        <f t="shared" si="14"/>
        <v>3</v>
      </c>
      <c r="I57">
        <f t="shared" si="15"/>
        <v>13</v>
      </c>
      <c r="J57">
        <f t="shared" si="16"/>
        <v>10</v>
      </c>
    </row>
    <row r="58" spans="1:10">
      <c r="A58">
        <v>56</v>
      </c>
      <c r="B58">
        <f t="shared" si="9"/>
        <v>20</v>
      </c>
      <c r="C58">
        <f t="shared" si="10"/>
        <v>3</v>
      </c>
      <c r="D58">
        <f t="shared" si="11"/>
        <v>8</v>
      </c>
      <c r="E58">
        <f t="shared" si="12"/>
        <v>758</v>
      </c>
      <c r="F58" s="1">
        <f t="shared" si="8"/>
        <v>1</v>
      </c>
      <c r="G58" t="str">
        <f t="shared" si="13"/>
        <v>U</v>
      </c>
      <c r="H58">
        <f t="shared" si="14"/>
        <v>4</v>
      </c>
      <c r="I58">
        <f t="shared" si="15"/>
        <v>0</v>
      </c>
      <c r="J58">
        <f t="shared" si="16"/>
        <v>7</v>
      </c>
    </row>
    <row r="59" spans="1:10">
      <c r="A59">
        <v>57</v>
      </c>
      <c r="B59">
        <f t="shared" si="9"/>
        <v>20</v>
      </c>
      <c r="C59">
        <f t="shared" si="10"/>
        <v>2</v>
      </c>
      <c r="D59">
        <f t="shared" si="11"/>
        <v>5</v>
      </c>
      <c r="E59">
        <f t="shared" si="12"/>
        <v>759</v>
      </c>
      <c r="F59" s="1">
        <f t="shared" si="8"/>
        <v>1</v>
      </c>
      <c r="G59" t="str">
        <f t="shared" si="13"/>
        <v>U</v>
      </c>
      <c r="H59">
        <f t="shared" si="14"/>
        <v>4</v>
      </c>
      <c r="I59">
        <f t="shared" si="15"/>
        <v>1</v>
      </c>
      <c r="J59">
        <f t="shared" si="16"/>
        <v>7</v>
      </c>
    </row>
    <row r="60" spans="1:10">
      <c r="A60">
        <v>58</v>
      </c>
      <c r="B60">
        <f t="shared" si="9"/>
        <v>19</v>
      </c>
      <c r="C60">
        <f t="shared" si="10"/>
        <v>2</v>
      </c>
      <c r="D60">
        <f t="shared" si="11"/>
        <v>6</v>
      </c>
      <c r="E60">
        <f t="shared" si="12"/>
        <v>800</v>
      </c>
      <c r="F60" s="1">
        <f t="shared" si="8"/>
        <v>1</v>
      </c>
      <c r="G60" t="str">
        <f t="shared" si="13"/>
        <v>U</v>
      </c>
      <c r="H60">
        <f t="shared" si="14"/>
        <v>4</v>
      </c>
      <c r="I60">
        <f t="shared" si="15"/>
        <v>2</v>
      </c>
      <c r="J60">
        <f t="shared" si="16"/>
        <v>9</v>
      </c>
    </row>
    <row r="61" spans="1:10">
      <c r="A61">
        <v>59</v>
      </c>
      <c r="B61">
        <f t="shared" si="9"/>
        <v>19</v>
      </c>
      <c r="C61">
        <f t="shared" si="10"/>
        <v>2</v>
      </c>
      <c r="D61">
        <f t="shared" si="11"/>
        <v>7</v>
      </c>
      <c r="E61">
        <f t="shared" si="12"/>
        <v>801</v>
      </c>
      <c r="F61" s="1">
        <f t="shared" si="8"/>
        <v>1</v>
      </c>
      <c r="G61" t="str">
        <f t="shared" si="13"/>
        <v>U</v>
      </c>
      <c r="H61">
        <f t="shared" si="14"/>
        <v>4</v>
      </c>
      <c r="I61">
        <f t="shared" si="15"/>
        <v>3</v>
      </c>
      <c r="J61">
        <f t="shared" si="16"/>
        <v>9</v>
      </c>
    </row>
    <row r="62" spans="1:10">
      <c r="A62">
        <v>60</v>
      </c>
      <c r="B62">
        <f t="shared" si="9"/>
        <v>19</v>
      </c>
      <c r="C62">
        <f t="shared" si="10"/>
        <v>2</v>
      </c>
      <c r="D62">
        <f t="shared" si="11"/>
        <v>8</v>
      </c>
      <c r="E62">
        <f t="shared" si="12"/>
        <v>504</v>
      </c>
      <c r="F62" s="1">
        <f t="shared" si="8"/>
        <v>1</v>
      </c>
      <c r="G62" t="str">
        <f t="shared" si="13"/>
        <v>U</v>
      </c>
      <c r="H62">
        <f t="shared" si="14"/>
        <v>4</v>
      </c>
      <c r="I62">
        <f t="shared" si="15"/>
        <v>4</v>
      </c>
      <c r="J62">
        <f t="shared" si="16"/>
        <v>9</v>
      </c>
    </row>
    <row r="63" spans="1:10">
      <c r="A63">
        <v>61</v>
      </c>
      <c r="B63">
        <f t="shared" si="9"/>
        <v>23</v>
      </c>
      <c r="C63">
        <f t="shared" si="10"/>
        <v>0</v>
      </c>
      <c r="D63">
        <f t="shared" si="11"/>
        <v>4</v>
      </c>
      <c r="E63">
        <f t="shared" si="12"/>
        <v>505</v>
      </c>
      <c r="F63" s="1">
        <f t="shared" si="8"/>
        <v>1</v>
      </c>
      <c r="G63" t="str">
        <f t="shared" si="13"/>
        <v>U</v>
      </c>
      <c r="H63">
        <f t="shared" si="14"/>
        <v>4</v>
      </c>
      <c r="I63">
        <f t="shared" si="15"/>
        <v>5</v>
      </c>
      <c r="J63">
        <f t="shared" si="16"/>
        <v>8</v>
      </c>
    </row>
    <row r="64" spans="1:10">
      <c r="A64">
        <v>62</v>
      </c>
      <c r="B64">
        <f t="shared" si="9"/>
        <v>23</v>
      </c>
      <c r="C64">
        <f t="shared" si="10"/>
        <v>3</v>
      </c>
      <c r="D64">
        <f t="shared" si="11"/>
        <v>5</v>
      </c>
      <c r="E64">
        <f t="shared" si="12"/>
        <v>520</v>
      </c>
      <c r="F64" s="1">
        <f t="shared" si="8"/>
        <v>1</v>
      </c>
      <c r="G64" t="str">
        <f t="shared" si="13"/>
        <v>U</v>
      </c>
      <c r="H64">
        <f t="shared" si="14"/>
        <v>4</v>
      </c>
      <c r="I64">
        <f t="shared" si="15"/>
        <v>6</v>
      </c>
      <c r="J64">
        <f t="shared" si="16"/>
        <v>8</v>
      </c>
    </row>
    <row r="65" spans="1:10">
      <c r="A65">
        <v>63</v>
      </c>
      <c r="B65">
        <f t="shared" si="9"/>
        <v>17</v>
      </c>
      <c r="C65">
        <f t="shared" si="10"/>
        <v>3</v>
      </c>
      <c r="D65">
        <f t="shared" si="11"/>
        <v>5</v>
      </c>
      <c r="E65">
        <f t="shared" si="12"/>
        <v>521</v>
      </c>
      <c r="F65" s="1">
        <f t="shared" si="8"/>
        <v>1</v>
      </c>
      <c r="G65" t="str">
        <f t="shared" si="13"/>
        <v>U</v>
      </c>
      <c r="H65">
        <f t="shared" si="14"/>
        <v>4</v>
      </c>
      <c r="I65">
        <f t="shared" si="15"/>
        <v>7</v>
      </c>
      <c r="J65">
        <f t="shared" si="16"/>
        <v>5</v>
      </c>
    </row>
    <row r="66" spans="1:10">
      <c r="A66">
        <v>64</v>
      </c>
      <c r="B66">
        <f t="shared" ref="B66:B99" si="17">VLOOKUP($A66,DbData,3)</f>
        <v>19</v>
      </c>
      <c r="C66">
        <f t="shared" ref="C66:C99" si="18">QUOTIENT(VLOOKUP($A66,DbData,4),12)</f>
        <v>1</v>
      </c>
      <c r="D66">
        <f t="shared" ref="D66:D99" si="19">MOD(VLOOKUP($A66,DbData,4),12)</f>
        <v>2</v>
      </c>
      <c r="E66">
        <f t="shared" ref="E66:E99" si="20">VLOOKUP($A66,DbData,2)</f>
        <v>1000</v>
      </c>
      <c r="F66" s="1">
        <f t="shared" si="8"/>
        <v>1</v>
      </c>
      <c r="G66" t="str">
        <f t="shared" ref="G66:G99" si="21">VLOOKUP($A66,PanelId,2)</f>
        <v>U</v>
      </c>
      <c r="H66">
        <f t="shared" ref="H66:H99" si="22">QUOTIENT(($A66-VLOOKUP($A66,PanelId,1)),VLOOKUP($A66,PanelId,4))</f>
        <v>4</v>
      </c>
      <c r="I66">
        <f t="shared" ref="I66:I99" si="23">MOD($A66-VLOOKUP($A66,PanelId,1),VLOOKUP($A66,PanelId,4))</f>
        <v>8</v>
      </c>
      <c r="J66">
        <f t="shared" ref="J66:J99" si="24">VLOOKUP($B66,L1ID,2)</f>
        <v>9</v>
      </c>
    </row>
    <row r="67" spans="1:10">
      <c r="A67">
        <v>65</v>
      </c>
      <c r="B67">
        <f t="shared" si="17"/>
        <v>19</v>
      </c>
      <c r="C67">
        <f t="shared" si="18"/>
        <v>1</v>
      </c>
      <c r="D67">
        <f t="shared" si="19"/>
        <v>1</v>
      </c>
      <c r="E67">
        <f t="shared" si="20"/>
        <v>1001</v>
      </c>
      <c r="F67" s="1">
        <f t="shared" ref="F67:F99" si="25">IF($A67&lt;196,1,2)</f>
        <v>1</v>
      </c>
      <c r="G67" t="str">
        <f t="shared" si="21"/>
        <v>U</v>
      </c>
      <c r="H67">
        <f t="shared" si="22"/>
        <v>4</v>
      </c>
      <c r="I67">
        <f t="shared" si="23"/>
        <v>9</v>
      </c>
      <c r="J67">
        <f t="shared" si="24"/>
        <v>9</v>
      </c>
    </row>
    <row r="68" spans="1:10">
      <c r="A68">
        <v>66</v>
      </c>
      <c r="B68">
        <f t="shared" si="17"/>
        <v>19</v>
      </c>
      <c r="C68">
        <f t="shared" si="18"/>
        <v>1</v>
      </c>
      <c r="D68">
        <f t="shared" si="19"/>
        <v>0</v>
      </c>
      <c r="E68">
        <f t="shared" si="20"/>
        <v>510</v>
      </c>
      <c r="F68" s="1">
        <f t="shared" si="25"/>
        <v>1</v>
      </c>
      <c r="G68" t="str">
        <f t="shared" si="21"/>
        <v>U</v>
      </c>
      <c r="H68">
        <f t="shared" si="22"/>
        <v>4</v>
      </c>
      <c r="I68">
        <f t="shared" si="23"/>
        <v>10</v>
      </c>
      <c r="J68">
        <f t="shared" si="24"/>
        <v>9</v>
      </c>
    </row>
    <row r="69" spans="1:10">
      <c r="A69">
        <v>67</v>
      </c>
      <c r="B69">
        <f t="shared" si="17"/>
        <v>19</v>
      </c>
      <c r="C69">
        <f t="shared" si="18"/>
        <v>1</v>
      </c>
      <c r="D69">
        <f t="shared" si="19"/>
        <v>3</v>
      </c>
      <c r="E69">
        <f t="shared" si="20"/>
        <v>511</v>
      </c>
      <c r="F69" s="1">
        <f t="shared" si="25"/>
        <v>1</v>
      </c>
      <c r="G69" t="str">
        <f t="shared" si="21"/>
        <v>U</v>
      </c>
      <c r="H69">
        <f t="shared" si="22"/>
        <v>4</v>
      </c>
      <c r="I69">
        <f t="shared" si="23"/>
        <v>11</v>
      </c>
      <c r="J69">
        <f t="shared" si="24"/>
        <v>9</v>
      </c>
    </row>
    <row r="70" spans="1:10">
      <c r="A70">
        <v>68</v>
      </c>
      <c r="B70">
        <f t="shared" si="17"/>
        <v>19</v>
      </c>
      <c r="C70">
        <f t="shared" si="18"/>
        <v>1</v>
      </c>
      <c r="D70">
        <f t="shared" si="19"/>
        <v>4</v>
      </c>
      <c r="E70">
        <f t="shared" si="20"/>
        <v>622</v>
      </c>
      <c r="F70" s="1">
        <f t="shared" si="25"/>
        <v>1</v>
      </c>
      <c r="G70" t="str">
        <f t="shared" si="21"/>
        <v>U</v>
      </c>
      <c r="H70">
        <f t="shared" si="22"/>
        <v>4</v>
      </c>
      <c r="I70">
        <f t="shared" si="23"/>
        <v>12</v>
      </c>
      <c r="J70">
        <f t="shared" si="24"/>
        <v>9</v>
      </c>
    </row>
    <row r="71" spans="1:10">
      <c r="A71">
        <v>69</v>
      </c>
      <c r="B71">
        <f t="shared" si="17"/>
        <v>19</v>
      </c>
      <c r="C71">
        <f t="shared" si="18"/>
        <v>1</v>
      </c>
      <c r="D71">
        <f t="shared" si="19"/>
        <v>5</v>
      </c>
      <c r="E71">
        <f t="shared" si="20"/>
        <v>623</v>
      </c>
      <c r="F71" s="1">
        <f t="shared" si="25"/>
        <v>1</v>
      </c>
      <c r="G71" t="str">
        <f t="shared" si="21"/>
        <v>U</v>
      </c>
      <c r="H71">
        <f t="shared" si="22"/>
        <v>4</v>
      </c>
      <c r="I71">
        <f t="shared" si="23"/>
        <v>13</v>
      </c>
      <c r="J71">
        <f t="shared" si="24"/>
        <v>9</v>
      </c>
    </row>
    <row r="72" spans="1:10">
      <c r="A72">
        <v>70</v>
      </c>
      <c r="B72">
        <f t="shared" si="17"/>
        <v>20</v>
      </c>
      <c r="C72">
        <f t="shared" si="18"/>
        <v>2</v>
      </c>
      <c r="D72">
        <f t="shared" si="19"/>
        <v>4</v>
      </c>
      <c r="E72">
        <f t="shared" si="20"/>
        <v>328</v>
      </c>
      <c r="F72" s="1">
        <f t="shared" si="25"/>
        <v>1</v>
      </c>
      <c r="G72" t="str">
        <f t="shared" si="21"/>
        <v>U</v>
      </c>
      <c r="H72">
        <f t="shared" si="22"/>
        <v>5</v>
      </c>
      <c r="I72">
        <f t="shared" si="23"/>
        <v>0</v>
      </c>
      <c r="J72">
        <f t="shared" si="24"/>
        <v>7</v>
      </c>
    </row>
    <row r="73" spans="1:10">
      <c r="A73">
        <v>71</v>
      </c>
      <c r="B73">
        <f t="shared" si="17"/>
        <v>20</v>
      </c>
      <c r="C73">
        <f t="shared" si="18"/>
        <v>2</v>
      </c>
      <c r="D73">
        <f t="shared" si="19"/>
        <v>3</v>
      </c>
      <c r="E73">
        <f t="shared" si="20"/>
        <v>329</v>
      </c>
      <c r="F73" s="1">
        <f t="shared" si="25"/>
        <v>1</v>
      </c>
      <c r="G73" t="str">
        <f t="shared" si="21"/>
        <v>U</v>
      </c>
      <c r="H73">
        <f t="shared" si="22"/>
        <v>5</v>
      </c>
      <c r="I73">
        <f t="shared" si="23"/>
        <v>1</v>
      </c>
      <c r="J73">
        <f t="shared" si="24"/>
        <v>7</v>
      </c>
    </row>
    <row r="74" spans="1:10">
      <c r="A74">
        <v>72</v>
      </c>
      <c r="B74">
        <f t="shared" si="17"/>
        <v>20</v>
      </c>
      <c r="C74">
        <f t="shared" si="18"/>
        <v>0</v>
      </c>
      <c r="D74">
        <f t="shared" si="19"/>
        <v>3</v>
      </c>
      <c r="E74">
        <f t="shared" si="20"/>
        <v>994</v>
      </c>
      <c r="F74" s="1">
        <f t="shared" si="25"/>
        <v>1</v>
      </c>
      <c r="G74" t="str">
        <f t="shared" si="21"/>
        <v>U</v>
      </c>
      <c r="H74">
        <f t="shared" si="22"/>
        <v>5</v>
      </c>
      <c r="I74">
        <f t="shared" si="23"/>
        <v>2</v>
      </c>
      <c r="J74">
        <f t="shared" si="24"/>
        <v>7</v>
      </c>
    </row>
    <row r="75" spans="1:10">
      <c r="A75">
        <v>73</v>
      </c>
      <c r="B75">
        <f t="shared" si="17"/>
        <v>20</v>
      </c>
      <c r="C75">
        <f t="shared" si="18"/>
        <v>0</v>
      </c>
      <c r="D75">
        <f t="shared" si="19"/>
        <v>4</v>
      </c>
      <c r="E75">
        <f t="shared" si="20"/>
        <v>995</v>
      </c>
      <c r="F75" s="1">
        <f t="shared" si="25"/>
        <v>1</v>
      </c>
      <c r="G75" t="str">
        <f t="shared" si="21"/>
        <v>U</v>
      </c>
      <c r="H75">
        <f t="shared" si="22"/>
        <v>5</v>
      </c>
      <c r="I75">
        <f t="shared" si="23"/>
        <v>3</v>
      </c>
      <c r="J75">
        <f t="shared" si="24"/>
        <v>7</v>
      </c>
    </row>
    <row r="76" spans="1:10">
      <c r="A76">
        <v>74</v>
      </c>
      <c r="B76">
        <f t="shared" si="17"/>
        <v>20</v>
      </c>
      <c r="C76">
        <f t="shared" si="18"/>
        <v>0</v>
      </c>
      <c r="D76">
        <f t="shared" si="19"/>
        <v>5</v>
      </c>
      <c r="E76">
        <f t="shared" si="20"/>
        <v>646</v>
      </c>
      <c r="F76" s="1">
        <f t="shared" si="25"/>
        <v>1</v>
      </c>
      <c r="G76" t="str">
        <f t="shared" si="21"/>
        <v>U</v>
      </c>
      <c r="H76">
        <f t="shared" si="22"/>
        <v>5</v>
      </c>
      <c r="I76">
        <f t="shared" si="23"/>
        <v>4</v>
      </c>
      <c r="J76">
        <f t="shared" si="24"/>
        <v>7</v>
      </c>
    </row>
    <row r="77" spans="1:10">
      <c r="A77">
        <v>75</v>
      </c>
      <c r="B77">
        <f t="shared" si="17"/>
        <v>14</v>
      </c>
      <c r="C77">
        <f t="shared" si="18"/>
        <v>3</v>
      </c>
      <c r="D77">
        <f t="shared" si="19"/>
        <v>5</v>
      </c>
      <c r="E77">
        <f t="shared" si="20"/>
        <v>647</v>
      </c>
      <c r="F77" s="1">
        <f t="shared" si="25"/>
        <v>1</v>
      </c>
      <c r="G77" t="str">
        <f t="shared" si="21"/>
        <v>U</v>
      </c>
      <c r="H77">
        <f t="shared" si="22"/>
        <v>5</v>
      </c>
      <c r="I77">
        <f t="shared" si="23"/>
        <v>5</v>
      </c>
      <c r="J77">
        <f t="shared" si="24"/>
        <v>3</v>
      </c>
    </row>
    <row r="78" spans="1:10">
      <c r="A78">
        <v>76</v>
      </c>
      <c r="B78">
        <f t="shared" si="17"/>
        <v>20</v>
      </c>
      <c r="C78">
        <f t="shared" si="18"/>
        <v>1</v>
      </c>
      <c r="D78">
        <f t="shared" si="19"/>
        <v>7</v>
      </c>
      <c r="E78">
        <f t="shared" si="20"/>
        <v>708</v>
      </c>
      <c r="F78" s="1">
        <f t="shared" si="25"/>
        <v>1</v>
      </c>
      <c r="G78" t="str">
        <f t="shared" si="21"/>
        <v>U</v>
      </c>
      <c r="H78">
        <f t="shared" si="22"/>
        <v>5</v>
      </c>
      <c r="I78">
        <f t="shared" si="23"/>
        <v>6</v>
      </c>
      <c r="J78">
        <f t="shared" si="24"/>
        <v>7</v>
      </c>
    </row>
    <row r="79" spans="1:10">
      <c r="A79">
        <v>77</v>
      </c>
      <c r="B79">
        <f t="shared" si="17"/>
        <v>14</v>
      </c>
      <c r="C79">
        <f t="shared" si="18"/>
        <v>3</v>
      </c>
      <c r="D79">
        <f t="shared" si="19"/>
        <v>4</v>
      </c>
      <c r="E79">
        <f t="shared" si="20"/>
        <v>709</v>
      </c>
      <c r="F79" s="1">
        <f t="shared" si="25"/>
        <v>1</v>
      </c>
      <c r="G79" t="str">
        <f t="shared" si="21"/>
        <v>U</v>
      </c>
      <c r="H79">
        <f t="shared" si="22"/>
        <v>5</v>
      </c>
      <c r="I79">
        <f t="shared" si="23"/>
        <v>7</v>
      </c>
      <c r="J79">
        <f t="shared" si="24"/>
        <v>3</v>
      </c>
    </row>
    <row r="80" spans="1:10">
      <c r="A80">
        <v>78</v>
      </c>
      <c r="B80">
        <f t="shared" si="17"/>
        <v>17</v>
      </c>
      <c r="C80">
        <f t="shared" si="18"/>
        <v>3</v>
      </c>
      <c r="D80">
        <f t="shared" si="19"/>
        <v>4</v>
      </c>
      <c r="E80">
        <f t="shared" si="20"/>
        <v>658</v>
      </c>
      <c r="F80" s="1">
        <f t="shared" si="25"/>
        <v>1</v>
      </c>
      <c r="G80" t="str">
        <f t="shared" si="21"/>
        <v>U</v>
      </c>
      <c r="H80">
        <f t="shared" si="22"/>
        <v>5</v>
      </c>
      <c r="I80">
        <f t="shared" si="23"/>
        <v>8</v>
      </c>
      <c r="J80">
        <f t="shared" si="24"/>
        <v>5</v>
      </c>
    </row>
    <row r="81" spans="1:10">
      <c r="A81">
        <v>79</v>
      </c>
      <c r="B81">
        <f t="shared" si="17"/>
        <v>20</v>
      </c>
      <c r="C81">
        <f t="shared" si="18"/>
        <v>0</v>
      </c>
      <c r="D81">
        <f t="shared" si="19"/>
        <v>7</v>
      </c>
      <c r="E81">
        <f t="shared" si="20"/>
        <v>659</v>
      </c>
      <c r="F81" s="1">
        <f t="shared" si="25"/>
        <v>1</v>
      </c>
      <c r="G81" t="str">
        <f t="shared" si="21"/>
        <v>U</v>
      </c>
      <c r="H81">
        <f t="shared" si="22"/>
        <v>5</v>
      </c>
      <c r="I81">
        <f t="shared" si="23"/>
        <v>9</v>
      </c>
      <c r="J81">
        <f t="shared" si="24"/>
        <v>7</v>
      </c>
    </row>
    <row r="82" spans="1:10">
      <c r="A82">
        <v>80</v>
      </c>
      <c r="B82">
        <f t="shared" si="17"/>
        <v>20</v>
      </c>
      <c r="C82">
        <f t="shared" si="18"/>
        <v>0</v>
      </c>
      <c r="D82">
        <f t="shared" si="19"/>
        <v>6</v>
      </c>
      <c r="E82">
        <f t="shared" si="20"/>
        <v>286</v>
      </c>
      <c r="F82" s="1">
        <f t="shared" si="25"/>
        <v>1</v>
      </c>
      <c r="G82" t="str">
        <f t="shared" si="21"/>
        <v>U</v>
      </c>
      <c r="H82">
        <f t="shared" si="22"/>
        <v>5</v>
      </c>
      <c r="I82">
        <f t="shared" si="23"/>
        <v>10</v>
      </c>
      <c r="J82">
        <f t="shared" si="24"/>
        <v>7</v>
      </c>
    </row>
    <row r="83" spans="1:10">
      <c r="A83">
        <v>81</v>
      </c>
      <c r="B83">
        <f t="shared" si="17"/>
        <v>20</v>
      </c>
      <c r="C83">
        <f t="shared" si="18"/>
        <v>0</v>
      </c>
      <c r="D83">
        <f t="shared" si="19"/>
        <v>0</v>
      </c>
      <c r="E83">
        <f t="shared" si="20"/>
        <v>287</v>
      </c>
      <c r="F83" s="1">
        <f t="shared" si="25"/>
        <v>1</v>
      </c>
      <c r="G83" t="str">
        <f t="shared" si="21"/>
        <v>U</v>
      </c>
      <c r="H83">
        <f t="shared" si="22"/>
        <v>5</v>
      </c>
      <c r="I83">
        <f t="shared" si="23"/>
        <v>11</v>
      </c>
      <c r="J83">
        <f t="shared" si="24"/>
        <v>7</v>
      </c>
    </row>
    <row r="84" spans="1:10">
      <c r="A84">
        <v>82</v>
      </c>
      <c r="B84">
        <f t="shared" si="17"/>
        <v>20</v>
      </c>
      <c r="C84">
        <f t="shared" si="18"/>
        <v>0</v>
      </c>
      <c r="D84">
        <f t="shared" si="19"/>
        <v>1</v>
      </c>
      <c r="E84">
        <f t="shared" si="20"/>
        <v>714</v>
      </c>
      <c r="F84" s="1">
        <f t="shared" si="25"/>
        <v>1</v>
      </c>
      <c r="G84" t="str">
        <f t="shared" si="21"/>
        <v>U</v>
      </c>
      <c r="H84">
        <f t="shared" si="22"/>
        <v>5</v>
      </c>
      <c r="I84">
        <f t="shared" si="23"/>
        <v>12</v>
      </c>
      <c r="J84">
        <f t="shared" si="24"/>
        <v>7</v>
      </c>
    </row>
    <row r="85" spans="1:10">
      <c r="A85">
        <v>83</v>
      </c>
      <c r="B85">
        <f t="shared" si="17"/>
        <v>20</v>
      </c>
      <c r="C85">
        <f t="shared" si="18"/>
        <v>0</v>
      </c>
      <c r="D85">
        <f t="shared" si="19"/>
        <v>2</v>
      </c>
      <c r="E85">
        <f t="shared" si="20"/>
        <v>715</v>
      </c>
      <c r="F85" s="1">
        <f t="shared" si="25"/>
        <v>1</v>
      </c>
      <c r="G85" t="str">
        <f t="shared" si="21"/>
        <v>U</v>
      </c>
      <c r="H85">
        <f t="shared" si="22"/>
        <v>5</v>
      </c>
      <c r="I85">
        <f t="shared" si="23"/>
        <v>13</v>
      </c>
      <c r="J85">
        <f t="shared" si="24"/>
        <v>7</v>
      </c>
    </row>
    <row r="86" spans="1:10">
      <c r="A86">
        <v>84</v>
      </c>
      <c r="B86">
        <f t="shared" si="17"/>
        <v>27</v>
      </c>
      <c r="C86">
        <f t="shared" si="18"/>
        <v>2</v>
      </c>
      <c r="D86">
        <f t="shared" si="19"/>
        <v>6</v>
      </c>
      <c r="E86">
        <f t="shared" si="20"/>
        <v>312</v>
      </c>
      <c r="F86" s="1">
        <f t="shared" si="25"/>
        <v>1</v>
      </c>
      <c r="G86" t="str">
        <f t="shared" si="21"/>
        <v>U</v>
      </c>
      <c r="H86">
        <f t="shared" si="22"/>
        <v>6</v>
      </c>
      <c r="I86">
        <f t="shared" si="23"/>
        <v>0</v>
      </c>
      <c r="J86">
        <f t="shared" si="24"/>
        <v>11</v>
      </c>
    </row>
    <row r="87" spans="1:10">
      <c r="A87">
        <v>85</v>
      </c>
      <c r="B87">
        <f t="shared" si="17"/>
        <v>27</v>
      </c>
      <c r="C87">
        <f t="shared" si="18"/>
        <v>2</v>
      </c>
      <c r="D87">
        <f t="shared" si="19"/>
        <v>7</v>
      </c>
      <c r="E87">
        <f t="shared" si="20"/>
        <v>313</v>
      </c>
      <c r="F87" s="1">
        <f t="shared" si="25"/>
        <v>1</v>
      </c>
      <c r="G87" t="str">
        <f t="shared" si="21"/>
        <v>U</v>
      </c>
      <c r="H87">
        <f t="shared" si="22"/>
        <v>6</v>
      </c>
      <c r="I87">
        <f t="shared" si="23"/>
        <v>1</v>
      </c>
      <c r="J87">
        <f t="shared" si="24"/>
        <v>11</v>
      </c>
    </row>
    <row r="88" spans="1:10">
      <c r="A88">
        <v>86</v>
      </c>
      <c r="B88">
        <f t="shared" si="17"/>
        <v>13</v>
      </c>
      <c r="C88">
        <f t="shared" si="18"/>
        <v>3</v>
      </c>
      <c r="D88">
        <f t="shared" si="19"/>
        <v>0</v>
      </c>
      <c r="E88">
        <f t="shared" si="20"/>
        <v>540</v>
      </c>
      <c r="F88" s="1">
        <f t="shared" si="25"/>
        <v>1</v>
      </c>
      <c r="G88" t="str">
        <f t="shared" si="21"/>
        <v>U</v>
      </c>
      <c r="H88">
        <f t="shared" si="22"/>
        <v>6</v>
      </c>
      <c r="I88">
        <f t="shared" si="23"/>
        <v>2</v>
      </c>
      <c r="J88">
        <f t="shared" si="24"/>
        <v>2</v>
      </c>
    </row>
    <row r="89" spans="1:10">
      <c r="A89">
        <v>87</v>
      </c>
      <c r="B89">
        <f t="shared" si="17"/>
        <v>13</v>
      </c>
      <c r="C89">
        <f t="shared" si="18"/>
        <v>3</v>
      </c>
      <c r="D89">
        <f t="shared" si="19"/>
        <v>1</v>
      </c>
      <c r="E89">
        <f t="shared" si="20"/>
        <v>541</v>
      </c>
      <c r="F89" s="1">
        <f t="shared" si="25"/>
        <v>1</v>
      </c>
      <c r="G89" t="str">
        <f t="shared" si="21"/>
        <v>U</v>
      </c>
      <c r="H89">
        <f t="shared" si="22"/>
        <v>6</v>
      </c>
      <c r="I89">
        <f t="shared" si="23"/>
        <v>3</v>
      </c>
      <c r="J89">
        <f t="shared" si="24"/>
        <v>2</v>
      </c>
    </row>
    <row r="90" spans="1:10">
      <c r="A90">
        <v>88</v>
      </c>
      <c r="B90">
        <f t="shared" si="17"/>
        <v>13</v>
      </c>
      <c r="C90">
        <f t="shared" si="18"/>
        <v>3</v>
      </c>
      <c r="D90">
        <f t="shared" si="19"/>
        <v>2</v>
      </c>
      <c r="E90">
        <f t="shared" si="20"/>
        <v>762</v>
      </c>
      <c r="F90" s="1">
        <f t="shared" si="25"/>
        <v>1</v>
      </c>
      <c r="G90" t="str">
        <f t="shared" si="21"/>
        <v>U</v>
      </c>
      <c r="H90">
        <f t="shared" si="22"/>
        <v>6</v>
      </c>
      <c r="I90">
        <f t="shared" si="23"/>
        <v>4</v>
      </c>
      <c r="J90">
        <f t="shared" si="24"/>
        <v>2</v>
      </c>
    </row>
    <row r="91" spans="1:10">
      <c r="A91">
        <v>89</v>
      </c>
      <c r="B91">
        <f t="shared" si="17"/>
        <v>13</v>
      </c>
      <c r="C91">
        <f t="shared" si="18"/>
        <v>3</v>
      </c>
      <c r="D91">
        <f t="shared" si="19"/>
        <v>3</v>
      </c>
      <c r="E91">
        <f t="shared" si="20"/>
        <v>763</v>
      </c>
      <c r="F91" s="1">
        <f t="shared" si="25"/>
        <v>1</v>
      </c>
      <c r="G91" t="str">
        <f t="shared" si="21"/>
        <v>U</v>
      </c>
      <c r="H91">
        <f t="shared" si="22"/>
        <v>6</v>
      </c>
      <c r="I91">
        <f t="shared" si="23"/>
        <v>5</v>
      </c>
      <c r="J91">
        <f t="shared" si="24"/>
        <v>2</v>
      </c>
    </row>
    <row r="92" spans="1:10">
      <c r="A92">
        <v>90</v>
      </c>
      <c r="B92">
        <f t="shared" si="17"/>
        <v>13</v>
      </c>
      <c r="C92">
        <f t="shared" si="18"/>
        <v>3</v>
      </c>
      <c r="D92">
        <f t="shared" si="19"/>
        <v>4</v>
      </c>
      <c r="E92">
        <f t="shared" si="20"/>
        <v>688</v>
      </c>
      <c r="F92" s="1">
        <f t="shared" si="25"/>
        <v>1</v>
      </c>
      <c r="G92" t="str">
        <f t="shared" si="21"/>
        <v>U</v>
      </c>
      <c r="H92">
        <f t="shared" si="22"/>
        <v>6</v>
      </c>
      <c r="I92">
        <f t="shared" si="23"/>
        <v>6</v>
      </c>
      <c r="J92">
        <f t="shared" si="24"/>
        <v>2</v>
      </c>
    </row>
    <row r="93" spans="1:10">
      <c r="A93">
        <v>91</v>
      </c>
      <c r="B93">
        <f t="shared" si="17"/>
        <v>13</v>
      </c>
      <c r="C93">
        <f t="shared" si="18"/>
        <v>3</v>
      </c>
      <c r="D93">
        <f t="shared" si="19"/>
        <v>5</v>
      </c>
      <c r="E93">
        <f t="shared" si="20"/>
        <v>689</v>
      </c>
      <c r="F93" s="1">
        <f t="shared" si="25"/>
        <v>1</v>
      </c>
      <c r="G93" t="str">
        <f t="shared" si="21"/>
        <v>U</v>
      </c>
      <c r="H93">
        <f t="shared" si="22"/>
        <v>6</v>
      </c>
      <c r="I93">
        <f t="shared" si="23"/>
        <v>7</v>
      </c>
      <c r="J93">
        <f t="shared" si="24"/>
        <v>2</v>
      </c>
    </row>
    <row r="94" spans="1:10">
      <c r="A94">
        <v>92</v>
      </c>
      <c r="B94">
        <f t="shared" si="17"/>
        <v>13</v>
      </c>
      <c r="C94">
        <f t="shared" si="18"/>
        <v>3</v>
      </c>
      <c r="D94">
        <f t="shared" si="19"/>
        <v>6</v>
      </c>
      <c r="E94">
        <f t="shared" si="20"/>
        <v>678</v>
      </c>
      <c r="F94" s="1">
        <f t="shared" si="25"/>
        <v>1</v>
      </c>
      <c r="G94" t="str">
        <f t="shared" si="21"/>
        <v>U</v>
      </c>
      <c r="H94">
        <f t="shared" si="22"/>
        <v>6</v>
      </c>
      <c r="I94">
        <f t="shared" si="23"/>
        <v>8</v>
      </c>
      <c r="J94">
        <f t="shared" si="24"/>
        <v>2</v>
      </c>
    </row>
    <row r="95" spans="1:10">
      <c r="A95">
        <v>93</v>
      </c>
      <c r="B95">
        <f t="shared" si="17"/>
        <v>13</v>
      </c>
      <c r="C95">
        <f t="shared" si="18"/>
        <v>3</v>
      </c>
      <c r="D95">
        <f t="shared" si="19"/>
        <v>7</v>
      </c>
      <c r="E95">
        <f t="shared" si="20"/>
        <v>679</v>
      </c>
      <c r="F95" s="1">
        <f t="shared" si="25"/>
        <v>1</v>
      </c>
      <c r="G95" t="str">
        <f t="shared" si="21"/>
        <v>U</v>
      </c>
      <c r="H95">
        <f t="shared" si="22"/>
        <v>6</v>
      </c>
      <c r="I95">
        <f t="shared" si="23"/>
        <v>9</v>
      </c>
      <c r="J95">
        <f t="shared" si="24"/>
        <v>2</v>
      </c>
    </row>
    <row r="96" spans="1:10">
      <c r="A96">
        <v>94</v>
      </c>
      <c r="B96">
        <f t="shared" si="17"/>
        <v>13</v>
      </c>
      <c r="C96">
        <f t="shared" si="18"/>
        <v>3</v>
      </c>
      <c r="D96">
        <f t="shared" si="19"/>
        <v>8</v>
      </c>
      <c r="E96">
        <f t="shared" si="20"/>
        <v>288</v>
      </c>
      <c r="F96" s="1">
        <f t="shared" si="25"/>
        <v>1</v>
      </c>
      <c r="G96" t="str">
        <f t="shared" si="21"/>
        <v>U</v>
      </c>
      <c r="H96">
        <f t="shared" si="22"/>
        <v>6</v>
      </c>
      <c r="I96">
        <f t="shared" si="23"/>
        <v>10</v>
      </c>
      <c r="J96">
        <f t="shared" si="24"/>
        <v>2</v>
      </c>
    </row>
    <row r="97" spans="1:10">
      <c r="A97">
        <v>95</v>
      </c>
      <c r="B97">
        <f t="shared" si="17"/>
        <v>13</v>
      </c>
      <c r="C97">
        <f t="shared" si="18"/>
        <v>2</v>
      </c>
      <c r="D97">
        <f t="shared" si="19"/>
        <v>5</v>
      </c>
      <c r="E97">
        <f t="shared" si="20"/>
        <v>289</v>
      </c>
      <c r="F97" s="1">
        <f t="shared" si="25"/>
        <v>1</v>
      </c>
      <c r="G97" t="str">
        <f t="shared" si="21"/>
        <v>U</v>
      </c>
      <c r="H97">
        <f t="shared" si="22"/>
        <v>6</v>
      </c>
      <c r="I97">
        <f t="shared" si="23"/>
        <v>11</v>
      </c>
      <c r="J97">
        <f t="shared" si="24"/>
        <v>2</v>
      </c>
    </row>
    <row r="98" spans="1:10">
      <c r="A98">
        <v>96</v>
      </c>
      <c r="B98">
        <f t="shared" si="17"/>
        <v>13</v>
      </c>
      <c r="C98">
        <f t="shared" si="18"/>
        <v>2</v>
      </c>
      <c r="D98">
        <f t="shared" si="19"/>
        <v>4</v>
      </c>
      <c r="E98">
        <f t="shared" si="20"/>
        <v>322</v>
      </c>
      <c r="F98" s="1">
        <f t="shared" si="25"/>
        <v>1</v>
      </c>
      <c r="G98" t="str">
        <f t="shared" si="21"/>
        <v>U</v>
      </c>
      <c r="H98">
        <f t="shared" si="22"/>
        <v>6</v>
      </c>
      <c r="I98">
        <f t="shared" si="23"/>
        <v>12</v>
      </c>
      <c r="J98">
        <f t="shared" si="24"/>
        <v>2</v>
      </c>
    </row>
    <row r="99" spans="1:10">
      <c r="A99">
        <v>97</v>
      </c>
      <c r="B99">
        <f t="shared" si="17"/>
        <v>13</v>
      </c>
      <c r="C99">
        <f t="shared" si="18"/>
        <v>2</v>
      </c>
      <c r="D99">
        <f t="shared" si="19"/>
        <v>3</v>
      </c>
      <c r="E99">
        <f t="shared" si="20"/>
        <v>323</v>
      </c>
      <c r="F99" s="1">
        <f t="shared" si="25"/>
        <v>1</v>
      </c>
      <c r="G99" t="str">
        <f t="shared" si="21"/>
        <v>U</v>
      </c>
      <c r="H99">
        <f t="shared" si="22"/>
        <v>6</v>
      </c>
      <c r="I99">
        <f t="shared" si="23"/>
        <v>13</v>
      </c>
      <c r="J99">
        <f t="shared" si="24"/>
        <v>2</v>
      </c>
    </row>
  </sheetData>
  <sortState ref="A2:L99">
    <sortCondition ref="A2:A99"/>
    <sortCondition ref="C2:C99"/>
    <sortCondition ref="D2:D99"/>
  </sortState>
  <dataConsolidate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tabSelected="1" workbookViewId="0">
      <pane ySplit="1" topLeftCell="A34" activePane="bottomLeft" state="frozen"/>
      <selection pane="bottomLeft" activeCell="A52" sqref="A52:XFD52"/>
    </sheetView>
  </sheetViews>
  <sheetFormatPr defaultRowHeight="12.75"/>
  <cols>
    <col min="3" max="3" width="11.7109375" customWidth="1"/>
    <col min="4" max="4" width="12.42578125" customWidth="1"/>
    <col min="6" max="6" width="9.140625" style="1" customWidth="1"/>
    <col min="7" max="7" width="9.140625" customWidth="1"/>
  </cols>
  <sheetData>
    <row r="1" spans="1:12" s="2" customFormat="1">
      <c r="A1" s="2" t="s">
        <v>656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8</v>
      </c>
      <c r="I1" s="2" t="s">
        <v>638</v>
      </c>
      <c r="J1" s="2" t="s">
        <v>647</v>
      </c>
      <c r="K1" s="2" t="s">
        <v>678</v>
      </c>
    </row>
    <row r="2" spans="1:12">
      <c r="A2">
        <v>98</v>
      </c>
      <c r="B2">
        <f t="shared" ref="B2:B33" si="0">VLOOKUP($A2,DbData,3)</f>
        <v>20</v>
      </c>
      <c r="C2">
        <f t="shared" ref="C2:C33" si="1">QUOTIENT(VLOOKUP($A2,DbData,4),12)</f>
        <v>3</v>
      </c>
      <c r="D2">
        <f t="shared" ref="D2:D33" si="2">MOD(VLOOKUP($A2,DbData,4),12)</f>
        <v>4</v>
      </c>
      <c r="E2">
        <f t="shared" ref="E2:E33" si="3">VLOOKUP($A2,DbData,2)</f>
        <v>694</v>
      </c>
      <c r="F2" s="1">
        <f>IF($A2&lt;196,1,2)</f>
        <v>1</v>
      </c>
      <c r="G2" t="str">
        <f t="shared" ref="G2:G33" si="4">VLOOKUP($A2,PanelId,2)</f>
        <v>D</v>
      </c>
      <c r="H2">
        <f t="shared" ref="H2:H33" si="5">QUOTIENT(($A2-VLOOKUP($A2,PanelId,1)),VLOOKUP($A2,PanelId,4))</f>
        <v>0</v>
      </c>
      <c r="I2">
        <f t="shared" ref="I2:I33" si="6">MOD($A2-VLOOKUP($A2,PanelId,1),VLOOKUP($A2,PanelId,4))</f>
        <v>0</v>
      </c>
      <c r="J2">
        <f t="shared" ref="J2:J33" si="7">VLOOKUP($B2,L1ID,2)</f>
        <v>7</v>
      </c>
    </row>
    <row r="3" spans="1:12">
      <c r="A3">
        <v>99</v>
      </c>
      <c r="B3">
        <f t="shared" si="0"/>
        <v>20</v>
      </c>
      <c r="C3">
        <f t="shared" si="1"/>
        <v>3</v>
      </c>
      <c r="D3">
        <f t="shared" si="2"/>
        <v>5</v>
      </c>
      <c r="E3">
        <f t="shared" si="3"/>
        <v>695</v>
      </c>
      <c r="F3" s="1">
        <f t="shared" ref="F3:F66" si="8">IF($A3&lt;196,1,2)</f>
        <v>1</v>
      </c>
      <c r="G3" t="str">
        <f t="shared" si="4"/>
        <v>D</v>
      </c>
      <c r="H3">
        <f t="shared" si="5"/>
        <v>0</v>
      </c>
      <c r="I3">
        <f t="shared" si="6"/>
        <v>1</v>
      </c>
      <c r="J3">
        <f t="shared" si="7"/>
        <v>7</v>
      </c>
    </row>
    <row r="4" spans="1:12">
      <c r="A4">
        <v>100</v>
      </c>
      <c r="B4">
        <f t="shared" si="0"/>
        <v>3</v>
      </c>
      <c r="C4">
        <f t="shared" si="1"/>
        <v>2</v>
      </c>
      <c r="D4">
        <f t="shared" si="2"/>
        <v>6</v>
      </c>
      <c r="E4">
        <f t="shared" si="3"/>
        <v>656</v>
      </c>
      <c r="F4" s="1">
        <f t="shared" si="8"/>
        <v>1</v>
      </c>
      <c r="G4" t="str">
        <f t="shared" si="4"/>
        <v>D</v>
      </c>
      <c r="H4">
        <f t="shared" si="5"/>
        <v>0</v>
      </c>
      <c r="I4">
        <f t="shared" si="6"/>
        <v>2</v>
      </c>
      <c r="J4">
        <f t="shared" si="7"/>
        <v>1</v>
      </c>
    </row>
    <row r="5" spans="1:12">
      <c r="A5">
        <v>101</v>
      </c>
      <c r="B5">
        <f t="shared" si="0"/>
        <v>3</v>
      </c>
      <c r="C5">
        <f t="shared" si="1"/>
        <v>2</v>
      </c>
      <c r="D5">
        <f t="shared" si="2"/>
        <v>7</v>
      </c>
      <c r="E5">
        <f t="shared" si="3"/>
        <v>657</v>
      </c>
      <c r="F5" s="1">
        <f t="shared" si="8"/>
        <v>1</v>
      </c>
      <c r="G5" t="str">
        <f t="shared" si="4"/>
        <v>D</v>
      </c>
      <c r="H5">
        <f t="shared" si="5"/>
        <v>0</v>
      </c>
      <c r="I5">
        <f t="shared" si="6"/>
        <v>3</v>
      </c>
      <c r="J5">
        <f t="shared" si="7"/>
        <v>1</v>
      </c>
      <c r="L5">
        <v>1</v>
      </c>
    </row>
    <row r="6" spans="1:12">
      <c r="A6">
        <v>102</v>
      </c>
      <c r="B6">
        <f t="shared" si="0"/>
        <v>3</v>
      </c>
      <c r="C6">
        <f t="shared" si="1"/>
        <v>2</v>
      </c>
      <c r="D6">
        <f t="shared" si="2"/>
        <v>8</v>
      </c>
      <c r="E6">
        <f t="shared" si="3"/>
        <v>530</v>
      </c>
      <c r="F6" s="1">
        <f t="shared" si="8"/>
        <v>1</v>
      </c>
      <c r="G6" t="str">
        <f t="shared" si="4"/>
        <v>D</v>
      </c>
      <c r="H6">
        <f t="shared" si="5"/>
        <v>0</v>
      </c>
      <c r="I6">
        <f t="shared" si="6"/>
        <v>4</v>
      </c>
      <c r="J6">
        <f t="shared" si="7"/>
        <v>1</v>
      </c>
    </row>
    <row r="7" spans="1:12">
      <c r="A7">
        <v>103</v>
      </c>
      <c r="B7">
        <f t="shared" si="0"/>
        <v>3</v>
      </c>
      <c r="C7">
        <f t="shared" si="1"/>
        <v>2</v>
      </c>
      <c r="D7">
        <f t="shared" si="2"/>
        <v>0</v>
      </c>
      <c r="E7">
        <f t="shared" si="3"/>
        <v>531</v>
      </c>
      <c r="F7" s="1">
        <f t="shared" si="8"/>
        <v>1</v>
      </c>
      <c r="G7" t="str">
        <f t="shared" si="4"/>
        <v>D</v>
      </c>
      <c r="H7">
        <f t="shared" si="5"/>
        <v>0</v>
      </c>
      <c r="I7">
        <f t="shared" si="6"/>
        <v>5</v>
      </c>
      <c r="J7">
        <f t="shared" si="7"/>
        <v>1</v>
      </c>
    </row>
    <row r="8" spans="1:12">
      <c r="A8">
        <v>104</v>
      </c>
      <c r="B8">
        <f t="shared" si="0"/>
        <v>3</v>
      </c>
      <c r="C8">
        <f t="shared" si="1"/>
        <v>2</v>
      </c>
      <c r="D8">
        <f t="shared" si="2"/>
        <v>1</v>
      </c>
      <c r="E8">
        <f t="shared" si="3"/>
        <v>518</v>
      </c>
      <c r="F8" s="1">
        <f t="shared" si="8"/>
        <v>1</v>
      </c>
      <c r="G8" t="str">
        <f t="shared" si="4"/>
        <v>D</v>
      </c>
      <c r="H8">
        <f t="shared" si="5"/>
        <v>0</v>
      </c>
      <c r="I8">
        <f t="shared" si="6"/>
        <v>6</v>
      </c>
      <c r="J8">
        <f t="shared" si="7"/>
        <v>1</v>
      </c>
    </row>
    <row r="9" spans="1:12">
      <c r="A9">
        <v>105</v>
      </c>
      <c r="B9">
        <f t="shared" si="0"/>
        <v>3</v>
      </c>
      <c r="C9">
        <f t="shared" si="1"/>
        <v>2</v>
      </c>
      <c r="D9">
        <f t="shared" si="2"/>
        <v>2</v>
      </c>
      <c r="E9">
        <f t="shared" si="3"/>
        <v>519</v>
      </c>
      <c r="F9" s="1">
        <f t="shared" si="8"/>
        <v>1</v>
      </c>
      <c r="G9" t="str">
        <f t="shared" si="4"/>
        <v>D</v>
      </c>
      <c r="H9">
        <f t="shared" si="5"/>
        <v>0</v>
      </c>
      <c r="I9">
        <f t="shared" si="6"/>
        <v>7</v>
      </c>
      <c r="J9">
        <f t="shared" si="7"/>
        <v>1</v>
      </c>
    </row>
    <row r="10" spans="1:12">
      <c r="A10">
        <v>106</v>
      </c>
      <c r="B10">
        <f t="shared" si="0"/>
        <v>16</v>
      </c>
      <c r="C10">
        <f t="shared" si="1"/>
        <v>0</v>
      </c>
      <c r="D10">
        <f t="shared" si="2"/>
        <v>4</v>
      </c>
      <c r="E10">
        <f t="shared" si="3"/>
        <v>724</v>
      </c>
      <c r="F10" s="1">
        <f t="shared" si="8"/>
        <v>1</v>
      </c>
      <c r="G10" t="str">
        <f t="shared" si="4"/>
        <v>D</v>
      </c>
      <c r="H10">
        <f t="shared" si="5"/>
        <v>0</v>
      </c>
      <c r="I10">
        <f t="shared" si="6"/>
        <v>8</v>
      </c>
      <c r="J10">
        <f t="shared" si="7"/>
        <v>4</v>
      </c>
    </row>
    <row r="11" spans="1:12">
      <c r="A11">
        <v>107</v>
      </c>
      <c r="B11">
        <f t="shared" si="0"/>
        <v>3</v>
      </c>
      <c r="C11">
        <f t="shared" si="1"/>
        <v>1</v>
      </c>
      <c r="D11">
        <f t="shared" si="2"/>
        <v>1</v>
      </c>
      <c r="E11">
        <f t="shared" si="3"/>
        <v>725</v>
      </c>
      <c r="F11" s="1">
        <f t="shared" si="8"/>
        <v>1</v>
      </c>
      <c r="G11" t="str">
        <f t="shared" si="4"/>
        <v>D</v>
      </c>
      <c r="H11">
        <f t="shared" si="5"/>
        <v>0</v>
      </c>
      <c r="I11">
        <f t="shared" si="6"/>
        <v>9</v>
      </c>
      <c r="J11">
        <f t="shared" si="7"/>
        <v>1</v>
      </c>
    </row>
    <row r="12" spans="1:12">
      <c r="A12">
        <v>108</v>
      </c>
      <c r="B12">
        <f t="shared" si="0"/>
        <v>3</v>
      </c>
      <c r="C12">
        <f t="shared" si="1"/>
        <v>1</v>
      </c>
      <c r="D12">
        <f t="shared" si="2"/>
        <v>0</v>
      </c>
      <c r="E12">
        <f t="shared" si="3"/>
        <v>778</v>
      </c>
      <c r="F12" s="1">
        <f t="shared" si="8"/>
        <v>1</v>
      </c>
      <c r="G12" t="str">
        <f t="shared" si="4"/>
        <v>D</v>
      </c>
      <c r="H12">
        <f t="shared" si="5"/>
        <v>0</v>
      </c>
      <c r="I12">
        <f t="shared" si="6"/>
        <v>10</v>
      </c>
      <c r="J12">
        <f t="shared" si="7"/>
        <v>1</v>
      </c>
    </row>
    <row r="13" spans="1:12">
      <c r="A13">
        <v>109</v>
      </c>
      <c r="B13">
        <f t="shared" si="0"/>
        <v>3</v>
      </c>
      <c r="C13">
        <f t="shared" si="1"/>
        <v>1</v>
      </c>
      <c r="D13">
        <f t="shared" si="2"/>
        <v>3</v>
      </c>
      <c r="E13">
        <f t="shared" si="3"/>
        <v>779</v>
      </c>
      <c r="F13" s="1">
        <f t="shared" si="8"/>
        <v>1</v>
      </c>
      <c r="G13" t="str">
        <f t="shared" si="4"/>
        <v>D</v>
      </c>
      <c r="H13">
        <f t="shared" si="5"/>
        <v>0</v>
      </c>
      <c r="I13">
        <f t="shared" si="6"/>
        <v>11</v>
      </c>
      <c r="J13">
        <f t="shared" si="7"/>
        <v>1</v>
      </c>
    </row>
    <row r="14" spans="1:12">
      <c r="A14">
        <v>110</v>
      </c>
      <c r="B14">
        <f t="shared" si="0"/>
        <v>3</v>
      </c>
      <c r="C14">
        <f t="shared" si="1"/>
        <v>1</v>
      </c>
      <c r="D14">
        <f t="shared" si="2"/>
        <v>4</v>
      </c>
      <c r="E14">
        <f t="shared" si="3"/>
        <v>550</v>
      </c>
      <c r="F14" s="1">
        <f t="shared" si="8"/>
        <v>1</v>
      </c>
      <c r="G14" t="str">
        <f t="shared" si="4"/>
        <v>D</v>
      </c>
      <c r="H14">
        <f t="shared" si="5"/>
        <v>0</v>
      </c>
      <c r="I14">
        <f t="shared" si="6"/>
        <v>12</v>
      </c>
      <c r="J14">
        <f t="shared" si="7"/>
        <v>1</v>
      </c>
    </row>
    <row r="15" spans="1:12">
      <c r="A15">
        <v>111</v>
      </c>
      <c r="B15">
        <f t="shared" si="0"/>
        <v>16</v>
      </c>
      <c r="C15">
        <f t="shared" si="1"/>
        <v>0</v>
      </c>
      <c r="D15">
        <f t="shared" si="2"/>
        <v>3</v>
      </c>
      <c r="E15">
        <f t="shared" si="3"/>
        <v>551</v>
      </c>
      <c r="F15" s="1">
        <f t="shared" si="8"/>
        <v>1</v>
      </c>
      <c r="G15" t="str">
        <f t="shared" si="4"/>
        <v>D</v>
      </c>
      <c r="H15">
        <f t="shared" si="5"/>
        <v>0</v>
      </c>
      <c r="I15">
        <f t="shared" si="6"/>
        <v>13</v>
      </c>
      <c r="J15">
        <f t="shared" si="7"/>
        <v>4</v>
      </c>
    </row>
    <row r="16" spans="1:12">
      <c r="A16">
        <v>112</v>
      </c>
      <c r="B16">
        <f t="shared" si="0"/>
        <v>27</v>
      </c>
      <c r="C16">
        <f t="shared" si="1"/>
        <v>2</v>
      </c>
      <c r="D16">
        <f t="shared" si="2"/>
        <v>1</v>
      </c>
      <c r="E16">
        <f t="shared" si="3"/>
        <v>998</v>
      </c>
      <c r="F16" s="1">
        <f t="shared" si="8"/>
        <v>1</v>
      </c>
      <c r="G16" t="str">
        <f t="shared" si="4"/>
        <v>D</v>
      </c>
      <c r="H16">
        <f t="shared" si="5"/>
        <v>1</v>
      </c>
      <c r="I16">
        <f t="shared" si="6"/>
        <v>0</v>
      </c>
      <c r="J16">
        <f t="shared" si="7"/>
        <v>11</v>
      </c>
    </row>
    <row r="17" spans="1:10">
      <c r="A17">
        <v>113</v>
      </c>
      <c r="B17">
        <f t="shared" si="0"/>
        <v>27</v>
      </c>
      <c r="C17">
        <f t="shared" si="1"/>
        <v>2</v>
      </c>
      <c r="D17">
        <f t="shared" si="2"/>
        <v>2</v>
      </c>
      <c r="E17">
        <f t="shared" si="3"/>
        <v>999</v>
      </c>
      <c r="F17" s="1">
        <f t="shared" si="8"/>
        <v>1</v>
      </c>
      <c r="G17" t="str">
        <f t="shared" si="4"/>
        <v>D</v>
      </c>
      <c r="H17">
        <f t="shared" si="5"/>
        <v>1</v>
      </c>
      <c r="I17">
        <f t="shared" si="6"/>
        <v>1</v>
      </c>
      <c r="J17">
        <f t="shared" si="7"/>
        <v>11</v>
      </c>
    </row>
    <row r="18" spans="1:10">
      <c r="A18">
        <v>114</v>
      </c>
      <c r="B18">
        <f t="shared" si="0"/>
        <v>13</v>
      </c>
      <c r="C18">
        <f t="shared" si="1"/>
        <v>0</v>
      </c>
      <c r="D18">
        <f t="shared" si="2"/>
        <v>3</v>
      </c>
      <c r="E18">
        <f t="shared" si="3"/>
        <v>754</v>
      </c>
      <c r="F18" s="1">
        <f t="shared" si="8"/>
        <v>1</v>
      </c>
      <c r="G18" t="str">
        <f t="shared" si="4"/>
        <v>D</v>
      </c>
      <c r="H18">
        <f t="shared" si="5"/>
        <v>1</v>
      </c>
      <c r="I18">
        <f t="shared" si="6"/>
        <v>2</v>
      </c>
      <c r="J18">
        <f t="shared" si="7"/>
        <v>2</v>
      </c>
    </row>
    <row r="19" spans="1:10">
      <c r="A19">
        <v>115</v>
      </c>
      <c r="B19">
        <f t="shared" si="0"/>
        <v>13</v>
      </c>
      <c r="C19">
        <f t="shared" si="1"/>
        <v>0</v>
      </c>
      <c r="D19">
        <f t="shared" si="2"/>
        <v>4</v>
      </c>
      <c r="E19">
        <f t="shared" si="3"/>
        <v>755</v>
      </c>
      <c r="F19" s="1">
        <f t="shared" si="8"/>
        <v>1</v>
      </c>
      <c r="G19" t="str">
        <f t="shared" si="4"/>
        <v>D</v>
      </c>
      <c r="H19">
        <f t="shared" si="5"/>
        <v>1</v>
      </c>
      <c r="I19">
        <f t="shared" si="6"/>
        <v>3</v>
      </c>
      <c r="J19">
        <f t="shared" si="7"/>
        <v>2</v>
      </c>
    </row>
    <row r="20" spans="1:10">
      <c r="A20">
        <v>116</v>
      </c>
      <c r="B20">
        <f t="shared" si="0"/>
        <v>13</v>
      </c>
      <c r="C20">
        <f t="shared" si="1"/>
        <v>0</v>
      </c>
      <c r="D20">
        <f t="shared" si="2"/>
        <v>5</v>
      </c>
      <c r="E20">
        <f t="shared" si="3"/>
        <v>726</v>
      </c>
      <c r="F20" s="1">
        <f t="shared" si="8"/>
        <v>1</v>
      </c>
      <c r="G20" t="str">
        <f t="shared" si="4"/>
        <v>D</v>
      </c>
      <c r="H20">
        <f t="shared" si="5"/>
        <v>1</v>
      </c>
      <c r="I20">
        <f t="shared" si="6"/>
        <v>4</v>
      </c>
      <c r="J20">
        <f t="shared" si="7"/>
        <v>2</v>
      </c>
    </row>
    <row r="21" spans="1:10">
      <c r="A21">
        <v>117</v>
      </c>
      <c r="B21">
        <f t="shared" si="0"/>
        <v>13</v>
      </c>
      <c r="C21">
        <f t="shared" si="1"/>
        <v>1</v>
      </c>
      <c r="D21">
        <f t="shared" si="2"/>
        <v>6</v>
      </c>
      <c r="E21">
        <f t="shared" si="3"/>
        <v>727</v>
      </c>
      <c r="F21" s="1">
        <f t="shared" si="8"/>
        <v>1</v>
      </c>
      <c r="G21" t="str">
        <f t="shared" si="4"/>
        <v>D</v>
      </c>
      <c r="H21">
        <f t="shared" si="5"/>
        <v>1</v>
      </c>
      <c r="I21">
        <f t="shared" si="6"/>
        <v>5</v>
      </c>
      <c r="J21">
        <f t="shared" si="7"/>
        <v>2</v>
      </c>
    </row>
    <row r="22" spans="1:10">
      <c r="A22">
        <v>118</v>
      </c>
      <c r="B22">
        <f t="shared" si="0"/>
        <v>13</v>
      </c>
      <c r="C22">
        <f t="shared" si="1"/>
        <v>1</v>
      </c>
      <c r="D22">
        <f t="shared" si="2"/>
        <v>7</v>
      </c>
      <c r="E22">
        <f t="shared" si="3"/>
        <v>700</v>
      </c>
      <c r="F22" s="1">
        <f t="shared" si="8"/>
        <v>1</v>
      </c>
      <c r="G22" t="str">
        <f t="shared" si="4"/>
        <v>D</v>
      </c>
      <c r="H22">
        <f t="shared" si="5"/>
        <v>1</v>
      </c>
      <c r="I22">
        <f t="shared" si="6"/>
        <v>6</v>
      </c>
      <c r="J22">
        <f t="shared" si="7"/>
        <v>2</v>
      </c>
    </row>
    <row r="23" spans="1:10">
      <c r="A23">
        <v>119</v>
      </c>
      <c r="B23">
        <f t="shared" si="0"/>
        <v>13</v>
      </c>
      <c r="C23">
        <f t="shared" si="1"/>
        <v>1</v>
      </c>
      <c r="D23">
        <f t="shared" si="2"/>
        <v>8</v>
      </c>
      <c r="E23">
        <f t="shared" si="3"/>
        <v>701</v>
      </c>
      <c r="F23" s="1">
        <f t="shared" si="8"/>
        <v>1</v>
      </c>
      <c r="G23" t="str">
        <f t="shared" si="4"/>
        <v>D</v>
      </c>
      <c r="H23">
        <f t="shared" si="5"/>
        <v>1</v>
      </c>
      <c r="I23">
        <f t="shared" si="6"/>
        <v>7</v>
      </c>
      <c r="J23">
        <f t="shared" si="7"/>
        <v>2</v>
      </c>
    </row>
    <row r="24" spans="1:10">
      <c r="A24">
        <v>120</v>
      </c>
      <c r="B24">
        <f t="shared" si="0"/>
        <v>13</v>
      </c>
      <c r="C24">
        <f t="shared" si="1"/>
        <v>0</v>
      </c>
      <c r="D24">
        <f t="shared" si="2"/>
        <v>8</v>
      </c>
      <c r="E24">
        <f t="shared" si="3"/>
        <v>784</v>
      </c>
      <c r="F24" s="1">
        <f t="shared" si="8"/>
        <v>1</v>
      </c>
      <c r="G24" t="str">
        <f t="shared" si="4"/>
        <v>D</v>
      </c>
      <c r="H24">
        <f t="shared" si="5"/>
        <v>1</v>
      </c>
      <c r="I24">
        <f t="shared" si="6"/>
        <v>8</v>
      </c>
      <c r="J24">
        <f t="shared" si="7"/>
        <v>2</v>
      </c>
    </row>
    <row r="25" spans="1:10">
      <c r="A25">
        <v>121</v>
      </c>
      <c r="B25">
        <f t="shared" si="0"/>
        <v>13</v>
      </c>
      <c r="C25">
        <f t="shared" si="1"/>
        <v>0</v>
      </c>
      <c r="D25">
        <f t="shared" si="2"/>
        <v>7</v>
      </c>
      <c r="E25">
        <f t="shared" si="3"/>
        <v>785</v>
      </c>
      <c r="F25" s="1">
        <f t="shared" si="8"/>
        <v>1</v>
      </c>
      <c r="G25" t="str">
        <f t="shared" si="4"/>
        <v>D</v>
      </c>
      <c r="H25">
        <f t="shared" si="5"/>
        <v>1</v>
      </c>
      <c r="I25">
        <f t="shared" si="6"/>
        <v>9</v>
      </c>
      <c r="J25">
        <f t="shared" si="7"/>
        <v>2</v>
      </c>
    </row>
    <row r="26" spans="1:10">
      <c r="A26">
        <v>122</v>
      </c>
      <c r="B26">
        <f t="shared" si="0"/>
        <v>13</v>
      </c>
      <c r="C26">
        <f t="shared" si="1"/>
        <v>0</v>
      </c>
      <c r="D26">
        <f t="shared" si="2"/>
        <v>6</v>
      </c>
      <c r="E26">
        <f t="shared" si="3"/>
        <v>566</v>
      </c>
      <c r="F26" s="1">
        <f t="shared" si="8"/>
        <v>1</v>
      </c>
      <c r="G26" t="str">
        <f t="shared" si="4"/>
        <v>D</v>
      </c>
      <c r="H26">
        <f t="shared" si="5"/>
        <v>1</v>
      </c>
      <c r="I26">
        <f t="shared" si="6"/>
        <v>10</v>
      </c>
      <c r="J26">
        <f t="shared" si="7"/>
        <v>2</v>
      </c>
    </row>
    <row r="27" spans="1:10">
      <c r="A27">
        <v>123</v>
      </c>
      <c r="B27">
        <f t="shared" si="0"/>
        <v>13</v>
      </c>
      <c r="C27">
        <f t="shared" si="1"/>
        <v>0</v>
      </c>
      <c r="D27">
        <f t="shared" si="2"/>
        <v>0</v>
      </c>
      <c r="E27">
        <f t="shared" si="3"/>
        <v>567</v>
      </c>
      <c r="F27" s="1">
        <f t="shared" si="8"/>
        <v>1</v>
      </c>
      <c r="G27" t="str">
        <f t="shared" si="4"/>
        <v>D</v>
      </c>
      <c r="H27">
        <f t="shared" si="5"/>
        <v>1</v>
      </c>
      <c r="I27">
        <f t="shared" si="6"/>
        <v>11</v>
      </c>
      <c r="J27">
        <f t="shared" si="7"/>
        <v>2</v>
      </c>
    </row>
    <row r="28" spans="1:10">
      <c r="A28">
        <v>124</v>
      </c>
      <c r="B28">
        <f t="shared" si="0"/>
        <v>13</v>
      </c>
      <c r="C28">
        <f t="shared" si="1"/>
        <v>0</v>
      </c>
      <c r="D28">
        <f t="shared" si="2"/>
        <v>1</v>
      </c>
      <c r="E28">
        <f t="shared" si="3"/>
        <v>668</v>
      </c>
      <c r="F28" s="1">
        <f t="shared" si="8"/>
        <v>1</v>
      </c>
      <c r="G28" t="str">
        <f t="shared" si="4"/>
        <v>D</v>
      </c>
      <c r="H28">
        <f t="shared" si="5"/>
        <v>1</v>
      </c>
      <c r="I28">
        <f t="shared" si="6"/>
        <v>12</v>
      </c>
      <c r="J28">
        <f t="shared" si="7"/>
        <v>2</v>
      </c>
    </row>
    <row r="29" spans="1:10">
      <c r="A29">
        <v>125</v>
      </c>
      <c r="B29">
        <f t="shared" si="0"/>
        <v>13</v>
      </c>
      <c r="C29">
        <f t="shared" si="1"/>
        <v>0</v>
      </c>
      <c r="D29">
        <f t="shared" si="2"/>
        <v>2</v>
      </c>
      <c r="E29">
        <f t="shared" si="3"/>
        <v>669</v>
      </c>
      <c r="F29" s="1">
        <f t="shared" si="8"/>
        <v>1</v>
      </c>
      <c r="G29" t="str">
        <f t="shared" si="4"/>
        <v>D</v>
      </c>
      <c r="H29">
        <f t="shared" si="5"/>
        <v>1</v>
      </c>
      <c r="I29">
        <f t="shared" si="6"/>
        <v>13</v>
      </c>
      <c r="J29">
        <f t="shared" si="7"/>
        <v>2</v>
      </c>
    </row>
    <row r="30" spans="1:10">
      <c r="A30">
        <v>126</v>
      </c>
      <c r="B30">
        <f t="shared" si="0"/>
        <v>20</v>
      </c>
      <c r="C30">
        <f t="shared" si="1"/>
        <v>3</v>
      </c>
      <c r="D30">
        <f t="shared" si="2"/>
        <v>0</v>
      </c>
      <c r="E30">
        <f t="shared" si="3"/>
        <v>990</v>
      </c>
      <c r="F30" s="1">
        <f t="shared" si="8"/>
        <v>1</v>
      </c>
      <c r="G30" t="str">
        <f t="shared" si="4"/>
        <v>D</v>
      </c>
      <c r="H30">
        <f t="shared" si="5"/>
        <v>2</v>
      </c>
      <c r="I30">
        <f t="shared" si="6"/>
        <v>0</v>
      </c>
      <c r="J30">
        <f t="shared" si="7"/>
        <v>7</v>
      </c>
    </row>
    <row r="31" spans="1:10">
      <c r="A31">
        <v>127</v>
      </c>
      <c r="B31">
        <f t="shared" si="0"/>
        <v>20</v>
      </c>
      <c r="C31">
        <f t="shared" si="1"/>
        <v>3</v>
      </c>
      <c r="D31">
        <f t="shared" si="2"/>
        <v>1</v>
      </c>
      <c r="E31">
        <f t="shared" si="3"/>
        <v>991</v>
      </c>
      <c r="F31" s="1">
        <f t="shared" si="8"/>
        <v>1</v>
      </c>
      <c r="G31" t="str">
        <f t="shared" si="4"/>
        <v>D</v>
      </c>
      <c r="H31">
        <f t="shared" si="5"/>
        <v>2</v>
      </c>
      <c r="I31">
        <f t="shared" si="6"/>
        <v>1</v>
      </c>
      <c r="J31">
        <f t="shared" si="7"/>
        <v>7</v>
      </c>
    </row>
    <row r="32" spans="1:10">
      <c r="A32">
        <v>128</v>
      </c>
      <c r="B32">
        <f t="shared" si="0"/>
        <v>18</v>
      </c>
      <c r="C32">
        <f t="shared" si="1"/>
        <v>3</v>
      </c>
      <c r="D32">
        <f t="shared" si="2"/>
        <v>0</v>
      </c>
      <c r="E32">
        <f t="shared" si="3"/>
        <v>582</v>
      </c>
      <c r="F32" s="1">
        <f t="shared" si="8"/>
        <v>1</v>
      </c>
      <c r="G32" t="str">
        <f t="shared" si="4"/>
        <v>D</v>
      </c>
      <c r="H32">
        <f t="shared" si="5"/>
        <v>2</v>
      </c>
      <c r="I32">
        <f t="shared" si="6"/>
        <v>2</v>
      </c>
      <c r="J32">
        <f t="shared" si="7"/>
        <v>6</v>
      </c>
    </row>
    <row r="33" spans="1:12">
      <c r="A33">
        <v>129</v>
      </c>
      <c r="B33">
        <f t="shared" si="0"/>
        <v>18</v>
      </c>
      <c r="C33">
        <f t="shared" si="1"/>
        <v>3</v>
      </c>
      <c r="D33">
        <f t="shared" si="2"/>
        <v>1</v>
      </c>
      <c r="E33">
        <f t="shared" si="3"/>
        <v>583</v>
      </c>
      <c r="F33" s="1">
        <f t="shared" si="8"/>
        <v>1</v>
      </c>
      <c r="G33" t="str">
        <f t="shared" si="4"/>
        <v>D</v>
      </c>
      <c r="H33">
        <f t="shared" si="5"/>
        <v>2</v>
      </c>
      <c r="I33">
        <f t="shared" si="6"/>
        <v>3</v>
      </c>
      <c r="J33">
        <f t="shared" si="7"/>
        <v>6</v>
      </c>
    </row>
    <row r="34" spans="1:12">
      <c r="A34">
        <v>130</v>
      </c>
      <c r="B34">
        <f t="shared" ref="B34:B65" si="9">VLOOKUP($A34,DbData,3)</f>
        <v>18</v>
      </c>
      <c r="C34">
        <f t="shared" ref="C34:C65" si="10">QUOTIENT(VLOOKUP($A34,DbData,4),12)</f>
        <v>3</v>
      </c>
      <c r="D34">
        <f t="shared" ref="D34:D65" si="11">MOD(VLOOKUP($A34,DbData,4),12)</f>
        <v>2</v>
      </c>
      <c r="E34">
        <f t="shared" ref="E34:E65" si="12">VLOOKUP($A34,DbData,2)</f>
        <v>650</v>
      </c>
      <c r="F34" s="1">
        <f t="shared" si="8"/>
        <v>1</v>
      </c>
      <c r="G34" t="str">
        <f t="shared" ref="G34:G65" si="13">VLOOKUP($A34,PanelId,2)</f>
        <v>D</v>
      </c>
      <c r="H34">
        <f t="shared" ref="H34:H65" si="14">QUOTIENT(($A34-VLOOKUP($A34,PanelId,1)),VLOOKUP($A34,PanelId,4))</f>
        <v>2</v>
      </c>
      <c r="I34">
        <f t="shared" ref="I34:I65" si="15">MOD($A34-VLOOKUP($A34,PanelId,1),VLOOKUP($A34,PanelId,4))</f>
        <v>4</v>
      </c>
      <c r="J34">
        <f t="shared" ref="J34:J65" si="16">VLOOKUP($B34,L1ID,2)</f>
        <v>6</v>
      </c>
    </row>
    <row r="35" spans="1:12">
      <c r="A35">
        <v>131</v>
      </c>
      <c r="B35">
        <f t="shared" si="9"/>
        <v>18</v>
      </c>
      <c r="C35">
        <f t="shared" si="10"/>
        <v>3</v>
      </c>
      <c r="D35">
        <f t="shared" si="11"/>
        <v>3</v>
      </c>
      <c r="E35">
        <f t="shared" si="12"/>
        <v>651</v>
      </c>
      <c r="F35" s="1">
        <f t="shared" si="8"/>
        <v>1</v>
      </c>
      <c r="G35" t="str">
        <f t="shared" si="13"/>
        <v>D</v>
      </c>
      <c r="H35">
        <f t="shared" si="14"/>
        <v>2</v>
      </c>
      <c r="I35">
        <f t="shared" si="15"/>
        <v>5</v>
      </c>
      <c r="J35">
        <f t="shared" si="16"/>
        <v>6</v>
      </c>
      <c r="L35">
        <v>1</v>
      </c>
    </row>
    <row r="36" spans="1:12">
      <c r="A36">
        <v>132</v>
      </c>
      <c r="B36">
        <f t="shared" si="9"/>
        <v>18</v>
      </c>
      <c r="C36">
        <f t="shared" si="10"/>
        <v>3</v>
      </c>
      <c r="D36">
        <f t="shared" si="11"/>
        <v>4</v>
      </c>
      <c r="E36">
        <f t="shared" si="12"/>
        <v>614</v>
      </c>
      <c r="F36" s="1">
        <f t="shared" si="8"/>
        <v>1</v>
      </c>
      <c r="G36" t="str">
        <f t="shared" si="13"/>
        <v>D</v>
      </c>
      <c r="H36">
        <f t="shared" si="14"/>
        <v>2</v>
      </c>
      <c r="I36">
        <f t="shared" si="15"/>
        <v>6</v>
      </c>
      <c r="J36">
        <f t="shared" si="16"/>
        <v>6</v>
      </c>
    </row>
    <row r="37" spans="1:12">
      <c r="A37">
        <v>133</v>
      </c>
      <c r="B37">
        <f t="shared" si="9"/>
        <v>18</v>
      </c>
      <c r="C37">
        <f t="shared" si="10"/>
        <v>3</v>
      </c>
      <c r="D37">
        <f t="shared" si="11"/>
        <v>5</v>
      </c>
      <c r="E37">
        <f t="shared" si="12"/>
        <v>615</v>
      </c>
      <c r="F37" s="1">
        <f t="shared" si="8"/>
        <v>1</v>
      </c>
      <c r="G37" t="str">
        <f t="shared" si="13"/>
        <v>D</v>
      </c>
      <c r="H37">
        <f t="shared" si="14"/>
        <v>2</v>
      </c>
      <c r="I37">
        <f t="shared" si="15"/>
        <v>7</v>
      </c>
      <c r="J37">
        <f t="shared" si="16"/>
        <v>6</v>
      </c>
    </row>
    <row r="38" spans="1:12">
      <c r="A38">
        <v>134</v>
      </c>
      <c r="B38">
        <f t="shared" si="9"/>
        <v>18</v>
      </c>
      <c r="C38">
        <f t="shared" si="10"/>
        <v>3</v>
      </c>
      <c r="D38">
        <f t="shared" si="11"/>
        <v>6</v>
      </c>
      <c r="E38">
        <f t="shared" si="12"/>
        <v>706</v>
      </c>
      <c r="F38" s="1">
        <f t="shared" si="8"/>
        <v>1</v>
      </c>
      <c r="G38" t="str">
        <f t="shared" si="13"/>
        <v>D</v>
      </c>
      <c r="H38">
        <f t="shared" si="14"/>
        <v>2</v>
      </c>
      <c r="I38">
        <f t="shared" si="15"/>
        <v>8</v>
      </c>
      <c r="J38">
        <f t="shared" si="16"/>
        <v>6</v>
      </c>
    </row>
    <row r="39" spans="1:12">
      <c r="A39">
        <v>135</v>
      </c>
      <c r="B39">
        <f t="shared" si="9"/>
        <v>18</v>
      </c>
      <c r="C39">
        <f t="shared" si="10"/>
        <v>3</v>
      </c>
      <c r="D39">
        <f t="shared" si="11"/>
        <v>7</v>
      </c>
      <c r="E39">
        <f t="shared" si="12"/>
        <v>707</v>
      </c>
      <c r="F39" s="1">
        <f t="shared" si="8"/>
        <v>1</v>
      </c>
      <c r="G39" t="str">
        <f t="shared" si="13"/>
        <v>D</v>
      </c>
      <c r="H39">
        <f t="shared" si="14"/>
        <v>2</v>
      </c>
      <c r="I39">
        <f t="shared" si="15"/>
        <v>9</v>
      </c>
      <c r="J39">
        <f t="shared" si="16"/>
        <v>6</v>
      </c>
    </row>
    <row r="40" spans="1:12">
      <c r="A40">
        <v>136</v>
      </c>
      <c r="B40">
        <f t="shared" si="9"/>
        <v>18</v>
      </c>
      <c r="C40">
        <f t="shared" si="10"/>
        <v>3</v>
      </c>
      <c r="D40">
        <f t="shared" si="11"/>
        <v>8</v>
      </c>
      <c r="E40">
        <f t="shared" si="12"/>
        <v>652</v>
      </c>
      <c r="F40" s="1">
        <f t="shared" si="8"/>
        <v>1</v>
      </c>
      <c r="G40" t="str">
        <f t="shared" si="13"/>
        <v>D</v>
      </c>
      <c r="H40">
        <f t="shared" si="14"/>
        <v>2</v>
      </c>
      <c r="I40">
        <f t="shared" si="15"/>
        <v>10</v>
      </c>
      <c r="J40">
        <f t="shared" si="16"/>
        <v>6</v>
      </c>
      <c r="L40">
        <v>1</v>
      </c>
    </row>
    <row r="41" spans="1:12">
      <c r="A41">
        <v>137</v>
      </c>
      <c r="B41">
        <f t="shared" si="9"/>
        <v>18</v>
      </c>
      <c r="C41">
        <f t="shared" si="10"/>
        <v>2</v>
      </c>
      <c r="D41">
        <f t="shared" si="11"/>
        <v>5</v>
      </c>
      <c r="E41">
        <f t="shared" si="12"/>
        <v>653</v>
      </c>
      <c r="F41" s="1">
        <f t="shared" si="8"/>
        <v>1</v>
      </c>
      <c r="G41" t="str">
        <f t="shared" si="13"/>
        <v>D</v>
      </c>
      <c r="H41">
        <f t="shared" si="14"/>
        <v>2</v>
      </c>
      <c r="I41">
        <f t="shared" si="15"/>
        <v>11</v>
      </c>
      <c r="J41">
        <f t="shared" si="16"/>
        <v>6</v>
      </c>
    </row>
    <row r="42" spans="1:12">
      <c r="A42">
        <v>138</v>
      </c>
      <c r="B42">
        <f t="shared" si="9"/>
        <v>18</v>
      </c>
      <c r="C42">
        <f t="shared" si="10"/>
        <v>2</v>
      </c>
      <c r="D42">
        <f t="shared" si="11"/>
        <v>4</v>
      </c>
      <c r="E42">
        <f t="shared" si="12"/>
        <v>712</v>
      </c>
      <c r="F42" s="1">
        <f t="shared" si="8"/>
        <v>1</v>
      </c>
      <c r="G42" t="str">
        <f t="shared" si="13"/>
        <v>D</v>
      </c>
      <c r="H42">
        <f t="shared" si="14"/>
        <v>2</v>
      </c>
      <c r="I42">
        <f t="shared" si="15"/>
        <v>12</v>
      </c>
      <c r="J42">
        <f t="shared" si="16"/>
        <v>6</v>
      </c>
    </row>
    <row r="43" spans="1:12">
      <c r="A43">
        <v>139</v>
      </c>
      <c r="B43">
        <f t="shared" si="9"/>
        <v>18</v>
      </c>
      <c r="C43">
        <f t="shared" si="10"/>
        <v>2</v>
      </c>
      <c r="D43">
        <f t="shared" si="11"/>
        <v>3</v>
      </c>
      <c r="E43">
        <f t="shared" si="12"/>
        <v>713</v>
      </c>
      <c r="F43" s="1">
        <f t="shared" si="8"/>
        <v>1</v>
      </c>
      <c r="G43" t="str">
        <f t="shared" si="13"/>
        <v>D</v>
      </c>
      <c r="H43">
        <f t="shared" si="14"/>
        <v>2</v>
      </c>
      <c r="I43">
        <f t="shared" si="15"/>
        <v>13</v>
      </c>
      <c r="J43">
        <f t="shared" si="16"/>
        <v>6</v>
      </c>
    </row>
    <row r="44" spans="1:12">
      <c r="A44">
        <v>140</v>
      </c>
      <c r="B44">
        <f t="shared" si="9"/>
        <v>20</v>
      </c>
      <c r="C44">
        <f t="shared" si="10"/>
        <v>3</v>
      </c>
      <c r="D44">
        <f t="shared" si="11"/>
        <v>2</v>
      </c>
      <c r="E44">
        <f t="shared" si="12"/>
        <v>682</v>
      </c>
      <c r="F44" s="1">
        <f t="shared" si="8"/>
        <v>1</v>
      </c>
      <c r="G44" t="str">
        <f t="shared" si="13"/>
        <v>D</v>
      </c>
      <c r="H44">
        <f t="shared" si="14"/>
        <v>3</v>
      </c>
      <c r="I44">
        <f t="shared" si="15"/>
        <v>0</v>
      </c>
      <c r="J44">
        <f t="shared" si="16"/>
        <v>7</v>
      </c>
    </row>
    <row r="45" spans="1:12">
      <c r="A45">
        <v>141</v>
      </c>
      <c r="B45">
        <f t="shared" si="9"/>
        <v>20</v>
      </c>
      <c r="C45">
        <f t="shared" si="10"/>
        <v>3</v>
      </c>
      <c r="D45">
        <f t="shared" si="11"/>
        <v>3</v>
      </c>
      <c r="E45">
        <f t="shared" si="12"/>
        <v>683</v>
      </c>
      <c r="F45" s="1">
        <f t="shared" si="8"/>
        <v>1</v>
      </c>
      <c r="G45" t="str">
        <f t="shared" si="13"/>
        <v>D</v>
      </c>
      <c r="H45">
        <f t="shared" si="14"/>
        <v>3</v>
      </c>
      <c r="I45">
        <f t="shared" si="15"/>
        <v>1</v>
      </c>
      <c r="J45">
        <f t="shared" si="16"/>
        <v>7</v>
      </c>
    </row>
    <row r="46" spans="1:12">
      <c r="A46">
        <v>142</v>
      </c>
      <c r="B46">
        <f t="shared" si="9"/>
        <v>19</v>
      </c>
      <c r="C46">
        <f t="shared" si="10"/>
        <v>0</v>
      </c>
      <c r="D46">
        <f t="shared" si="11"/>
        <v>3</v>
      </c>
      <c r="E46">
        <f t="shared" si="12"/>
        <v>562</v>
      </c>
      <c r="F46" s="1">
        <f t="shared" si="8"/>
        <v>1</v>
      </c>
      <c r="G46" t="str">
        <f t="shared" si="13"/>
        <v>D</v>
      </c>
      <c r="H46">
        <f t="shared" si="14"/>
        <v>3</v>
      </c>
      <c r="I46">
        <f t="shared" si="15"/>
        <v>2</v>
      </c>
      <c r="J46">
        <f t="shared" si="16"/>
        <v>9</v>
      </c>
    </row>
    <row r="47" spans="1:12">
      <c r="A47">
        <v>143</v>
      </c>
      <c r="B47">
        <f t="shared" si="9"/>
        <v>19</v>
      </c>
      <c r="C47">
        <f t="shared" si="10"/>
        <v>0</v>
      </c>
      <c r="D47">
        <f t="shared" si="11"/>
        <v>4</v>
      </c>
      <c r="E47">
        <f t="shared" si="12"/>
        <v>563</v>
      </c>
      <c r="F47" s="1">
        <f t="shared" si="8"/>
        <v>1</v>
      </c>
      <c r="G47" t="str">
        <f t="shared" si="13"/>
        <v>D</v>
      </c>
      <c r="H47">
        <f t="shared" si="14"/>
        <v>3</v>
      </c>
      <c r="I47">
        <f t="shared" si="15"/>
        <v>3</v>
      </c>
      <c r="J47">
        <f t="shared" si="16"/>
        <v>9</v>
      </c>
    </row>
    <row r="48" spans="1:12">
      <c r="A48">
        <v>144</v>
      </c>
      <c r="B48">
        <f t="shared" si="9"/>
        <v>19</v>
      </c>
      <c r="C48">
        <f t="shared" si="10"/>
        <v>0</v>
      </c>
      <c r="D48">
        <f t="shared" si="11"/>
        <v>5</v>
      </c>
      <c r="E48">
        <f t="shared" si="12"/>
        <v>600</v>
      </c>
      <c r="F48" s="1">
        <f t="shared" si="8"/>
        <v>1</v>
      </c>
      <c r="G48" t="str">
        <f t="shared" si="13"/>
        <v>D</v>
      </c>
      <c r="H48">
        <f t="shared" si="14"/>
        <v>3</v>
      </c>
      <c r="I48">
        <f t="shared" si="15"/>
        <v>4</v>
      </c>
      <c r="J48">
        <f t="shared" si="16"/>
        <v>9</v>
      </c>
    </row>
    <row r="49" spans="1:12">
      <c r="A49">
        <v>145</v>
      </c>
      <c r="B49">
        <f t="shared" si="9"/>
        <v>17</v>
      </c>
      <c r="C49">
        <f t="shared" si="10"/>
        <v>1</v>
      </c>
      <c r="D49">
        <f t="shared" si="11"/>
        <v>6</v>
      </c>
      <c r="E49">
        <f t="shared" si="12"/>
        <v>601</v>
      </c>
      <c r="F49" s="1">
        <f t="shared" si="8"/>
        <v>1</v>
      </c>
      <c r="G49" t="str">
        <f t="shared" si="13"/>
        <v>D</v>
      </c>
      <c r="H49">
        <f t="shared" si="14"/>
        <v>3</v>
      </c>
      <c r="I49">
        <f t="shared" si="15"/>
        <v>5</v>
      </c>
      <c r="J49">
        <f t="shared" si="16"/>
        <v>5</v>
      </c>
    </row>
    <row r="50" spans="1:12">
      <c r="A50">
        <v>146</v>
      </c>
      <c r="B50">
        <f t="shared" si="9"/>
        <v>17</v>
      </c>
      <c r="C50">
        <f t="shared" si="10"/>
        <v>1</v>
      </c>
      <c r="D50">
        <f t="shared" si="11"/>
        <v>7</v>
      </c>
      <c r="E50">
        <f t="shared" si="12"/>
        <v>596</v>
      </c>
      <c r="F50" s="1">
        <f t="shared" si="8"/>
        <v>1</v>
      </c>
      <c r="G50" t="str">
        <f t="shared" si="13"/>
        <v>D</v>
      </c>
      <c r="H50">
        <f t="shared" si="14"/>
        <v>3</v>
      </c>
      <c r="I50">
        <f t="shared" si="15"/>
        <v>6</v>
      </c>
      <c r="J50">
        <f t="shared" si="16"/>
        <v>5</v>
      </c>
    </row>
    <row r="51" spans="1:12">
      <c r="A51">
        <v>147</v>
      </c>
      <c r="B51">
        <f t="shared" si="9"/>
        <v>17</v>
      </c>
      <c r="C51">
        <f t="shared" si="10"/>
        <v>1</v>
      </c>
      <c r="D51">
        <f t="shared" si="11"/>
        <v>8</v>
      </c>
      <c r="E51">
        <f t="shared" si="12"/>
        <v>597</v>
      </c>
      <c r="F51" s="1">
        <f t="shared" si="8"/>
        <v>1</v>
      </c>
      <c r="G51" t="str">
        <f t="shared" si="13"/>
        <v>D</v>
      </c>
      <c r="H51">
        <f t="shared" si="14"/>
        <v>3</v>
      </c>
      <c r="I51">
        <f t="shared" si="15"/>
        <v>7</v>
      </c>
      <c r="J51">
        <f t="shared" si="16"/>
        <v>5</v>
      </c>
    </row>
    <row r="52" spans="1:12">
      <c r="A52">
        <v>148</v>
      </c>
      <c r="B52">
        <f t="shared" si="9"/>
        <v>19</v>
      </c>
      <c r="C52">
        <f t="shared" si="10"/>
        <v>0</v>
      </c>
      <c r="D52">
        <f t="shared" si="11"/>
        <v>8</v>
      </c>
      <c r="E52">
        <f t="shared" si="12"/>
        <v>532</v>
      </c>
      <c r="F52" s="1">
        <f t="shared" si="8"/>
        <v>1</v>
      </c>
      <c r="G52" t="str">
        <f t="shared" si="13"/>
        <v>D</v>
      </c>
      <c r="H52">
        <f t="shared" si="14"/>
        <v>3</v>
      </c>
      <c r="I52">
        <f t="shared" si="15"/>
        <v>8</v>
      </c>
      <c r="J52">
        <f t="shared" si="16"/>
        <v>9</v>
      </c>
    </row>
    <row r="53" spans="1:12">
      <c r="A53">
        <v>149</v>
      </c>
      <c r="B53">
        <f t="shared" si="9"/>
        <v>19</v>
      </c>
      <c r="C53">
        <f t="shared" si="10"/>
        <v>0</v>
      </c>
      <c r="D53">
        <f t="shared" si="11"/>
        <v>7</v>
      </c>
      <c r="E53">
        <f t="shared" si="12"/>
        <v>533</v>
      </c>
      <c r="F53" s="1">
        <f t="shared" si="8"/>
        <v>1</v>
      </c>
      <c r="G53" t="str">
        <f t="shared" si="13"/>
        <v>D</v>
      </c>
      <c r="H53">
        <f t="shared" si="14"/>
        <v>3</v>
      </c>
      <c r="I53">
        <f t="shared" si="15"/>
        <v>9</v>
      </c>
      <c r="J53">
        <f t="shared" si="16"/>
        <v>9</v>
      </c>
    </row>
    <row r="54" spans="1:12">
      <c r="A54">
        <v>150</v>
      </c>
      <c r="B54">
        <f t="shared" si="9"/>
        <v>19</v>
      </c>
      <c r="C54">
        <f t="shared" si="10"/>
        <v>0</v>
      </c>
      <c r="D54">
        <f t="shared" si="11"/>
        <v>6</v>
      </c>
      <c r="E54">
        <f t="shared" si="12"/>
        <v>56</v>
      </c>
      <c r="F54" s="1">
        <f t="shared" si="8"/>
        <v>1</v>
      </c>
      <c r="G54" t="str">
        <f t="shared" si="13"/>
        <v>D</v>
      </c>
      <c r="H54">
        <f t="shared" si="14"/>
        <v>3</v>
      </c>
      <c r="I54">
        <f t="shared" si="15"/>
        <v>10</v>
      </c>
      <c r="J54">
        <f t="shared" si="16"/>
        <v>9</v>
      </c>
    </row>
    <row r="55" spans="1:12">
      <c r="A55">
        <v>151</v>
      </c>
      <c r="B55">
        <f t="shared" si="9"/>
        <v>19</v>
      </c>
      <c r="C55">
        <f t="shared" si="10"/>
        <v>0</v>
      </c>
      <c r="D55">
        <f t="shared" si="11"/>
        <v>0</v>
      </c>
      <c r="E55">
        <f t="shared" si="12"/>
        <v>57</v>
      </c>
      <c r="F55" s="1">
        <f t="shared" si="8"/>
        <v>1</v>
      </c>
      <c r="G55" t="str">
        <f t="shared" si="13"/>
        <v>D</v>
      </c>
      <c r="H55">
        <f t="shared" si="14"/>
        <v>3</v>
      </c>
      <c r="I55">
        <f t="shared" si="15"/>
        <v>11</v>
      </c>
      <c r="J55">
        <f t="shared" si="16"/>
        <v>9</v>
      </c>
    </row>
    <row r="56" spans="1:12">
      <c r="A56">
        <v>152</v>
      </c>
      <c r="B56">
        <f t="shared" si="9"/>
        <v>19</v>
      </c>
      <c r="C56">
        <f t="shared" si="10"/>
        <v>0</v>
      </c>
      <c r="D56">
        <f t="shared" si="11"/>
        <v>1</v>
      </c>
      <c r="E56">
        <f t="shared" si="12"/>
        <v>794</v>
      </c>
      <c r="F56" s="1">
        <f t="shared" si="8"/>
        <v>1</v>
      </c>
      <c r="G56" t="str">
        <f t="shared" si="13"/>
        <v>D</v>
      </c>
      <c r="H56">
        <f t="shared" si="14"/>
        <v>3</v>
      </c>
      <c r="I56">
        <f t="shared" si="15"/>
        <v>12</v>
      </c>
      <c r="J56">
        <f t="shared" si="16"/>
        <v>9</v>
      </c>
    </row>
    <row r="57" spans="1:12">
      <c r="A57">
        <v>153</v>
      </c>
      <c r="B57">
        <f t="shared" si="9"/>
        <v>19</v>
      </c>
      <c r="C57">
        <f t="shared" si="10"/>
        <v>0</v>
      </c>
      <c r="D57">
        <f t="shared" si="11"/>
        <v>2</v>
      </c>
      <c r="E57">
        <f t="shared" si="12"/>
        <v>795</v>
      </c>
      <c r="F57" s="1">
        <f t="shared" si="8"/>
        <v>1</v>
      </c>
      <c r="G57" t="str">
        <f t="shared" si="13"/>
        <v>D</v>
      </c>
      <c r="H57">
        <f t="shared" si="14"/>
        <v>3</v>
      </c>
      <c r="I57">
        <f t="shared" si="15"/>
        <v>13</v>
      </c>
      <c r="J57">
        <f t="shared" si="16"/>
        <v>9</v>
      </c>
    </row>
    <row r="58" spans="1:12">
      <c r="A58">
        <v>154</v>
      </c>
      <c r="B58">
        <f t="shared" si="9"/>
        <v>27</v>
      </c>
      <c r="C58">
        <f t="shared" si="10"/>
        <v>2</v>
      </c>
      <c r="D58">
        <f t="shared" si="11"/>
        <v>8</v>
      </c>
      <c r="E58">
        <f t="shared" si="12"/>
        <v>796</v>
      </c>
      <c r="F58" s="1">
        <f t="shared" si="8"/>
        <v>1</v>
      </c>
      <c r="G58" t="str">
        <f t="shared" si="13"/>
        <v>D</v>
      </c>
      <c r="H58">
        <f t="shared" si="14"/>
        <v>4</v>
      </c>
      <c r="I58">
        <f t="shared" si="15"/>
        <v>0</v>
      </c>
      <c r="J58">
        <f t="shared" si="16"/>
        <v>11</v>
      </c>
    </row>
    <row r="59" spans="1:12">
      <c r="A59">
        <v>155</v>
      </c>
      <c r="B59">
        <f t="shared" si="9"/>
        <v>27</v>
      </c>
      <c r="C59">
        <f t="shared" si="10"/>
        <v>2</v>
      </c>
      <c r="D59">
        <f t="shared" si="11"/>
        <v>0</v>
      </c>
      <c r="E59">
        <f t="shared" si="12"/>
        <v>797</v>
      </c>
      <c r="F59" s="1">
        <f t="shared" si="8"/>
        <v>1</v>
      </c>
      <c r="G59" t="str">
        <f t="shared" si="13"/>
        <v>D</v>
      </c>
      <c r="H59">
        <f t="shared" si="14"/>
        <v>4</v>
      </c>
      <c r="I59">
        <f t="shared" si="15"/>
        <v>1</v>
      </c>
      <c r="J59">
        <f t="shared" si="16"/>
        <v>11</v>
      </c>
    </row>
    <row r="60" spans="1:12">
      <c r="A60">
        <v>156</v>
      </c>
      <c r="B60">
        <f t="shared" si="9"/>
        <v>18</v>
      </c>
      <c r="C60">
        <f t="shared" si="10"/>
        <v>0</v>
      </c>
      <c r="D60">
        <f t="shared" si="11"/>
        <v>3</v>
      </c>
      <c r="E60">
        <f t="shared" si="12"/>
        <v>698</v>
      </c>
      <c r="F60" s="1">
        <f t="shared" si="8"/>
        <v>1</v>
      </c>
      <c r="G60" t="str">
        <f t="shared" si="13"/>
        <v>D</v>
      </c>
      <c r="H60">
        <f t="shared" si="14"/>
        <v>4</v>
      </c>
      <c r="I60">
        <f t="shared" si="15"/>
        <v>2</v>
      </c>
      <c r="J60">
        <f t="shared" si="16"/>
        <v>6</v>
      </c>
    </row>
    <row r="61" spans="1:12">
      <c r="A61">
        <v>157</v>
      </c>
      <c r="B61">
        <f t="shared" si="9"/>
        <v>18</v>
      </c>
      <c r="C61">
        <f t="shared" si="10"/>
        <v>0</v>
      </c>
      <c r="D61">
        <f t="shared" si="11"/>
        <v>4</v>
      </c>
      <c r="E61">
        <f t="shared" si="12"/>
        <v>699</v>
      </c>
      <c r="F61" s="1">
        <f t="shared" si="8"/>
        <v>1</v>
      </c>
      <c r="G61" t="str">
        <f t="shared" si="13"/>
        <v>D</v>
      </c>
      <c r="H61">
        <f t="shared" si="14"/>
        <v>4</v>
      </c>
      <c r="I61">
        <f t="shared" si="15"/>
        <v>3</v>
      </c>
      <c r="J61">
        <f t="shared" si="16"/>
        <v>6</v>
      </c>
    </row>
    <row r="62" spans="1:12">
      <c r="A62">
        <v>158</v>
      </c>
      <c r="B62">
        <f t="shared" si="9"/>
        <v>18</v>
      </c>
      <c r="C62">
        <f t="shared" si="10"/>
        <v>1</v>
      </c>
      <c r="D62">
        <f t="shared" si="11"/>
        <v>1</v>
      </c>
      <c r="E62">
        <f t="shared" si="12"/>
        <v>644</v>
      </c>
      <c r="F62" s="1">
        <f t="shared" si="8"/>
        <v>1</v>
      </c>
      <c r="G62" t="str">
        <f t="shared" si="13"/>
        <v>D</v>
      </c>
      <c r="H62">
        <f t="shared" si="14"/>
        <v>4</v>
      </c>
      <c r="I62">
        <f t="shared" si="15"/>
        <v>4</v>
      </c>
      <c r="J62">
        <f t="shared" si="16"/>
        <v>6</v>
      </c>
      <c r="L62">
        <v>1</v>
      </c>
    </row>
    <row r="63" spans="1:12">
      <c r="A63">
        <v>159</v>
      </c>
      <c r="B63">
        <f t="shared" si="9"/>
        <v>23</v>
      </c>
      <c r="C63">
        <f t="shared" si="10"/>
        <v>0</v>
      </c>
      <c r="D63">
        <f t="shared" si="11"/>
        <v>3</v>
      </c>
      <c r="E63">
        <f t="shared" si="12"/>
        <v>645</v>
      </c>
      <c r="F63" s="1">
        <f t="shared" si="8"/>
        <v>1</v>
      </c>
      <c r="G63" t="str">
        <f t="shared" si="13"/>
        <v>D</v>
      </c>
      <c r="H63">
        <f t="shared" si="14"/>
        <v>4</v>
      </c>
      <c r="I63">
        <f t="shared" si="15"/>
        <v>5</v>
      </c>
      <c r="J63">
        <f t="shared" si="16"/>
        <v>8</v>
      </c>
    </row>
    <row r="64" spans="1:12">
      <c r="A64">
        <v>160</v>
      </c>
      <c r="B64">
        <f t="shared" si="9"/>
        <v>23</v>
      </c>
      <c r="C64">
        <f t="shared" si="10"/>
        <v>1</v>
      </c>
      <c r="D64">
        <f t="shared" si="11"/>
        <v>8</v>
      </c>
      <c r="E64">
        <f t="shared" si="12"/>
        <v>680</v>
      </c>
      <c r="F64" s="1">
        <f t="shared" si="8"/>
        <v>1</v>
      </c>
      <c r="G64" t="str">
        <f t="shared" si="13"/>
        <v>D</v>
      </c>
      <c r="H64">
        <f t="shared" si="14"/>
        <v>4</v>
      </c>
      <c r="I64">
        <f t="shared" si="15"/>
        <v>6</v>
      </c>
      <c r="J64">
        <f t="shared" si="16"/>
        <v>8</v>
      </c>
    </row>
    <row r="65" spans="1:12">
      <c r="A65">
        <v>161</v>
      </c>
      <c r="B65">
        <f t="shared" si="9"/>
        <v>23</v>
      </c>
      <c r="C65">
        <f t="shared" si="10"/>
        <v>2</v>
      </c>
      <c r="D65">
        <f t="shared" si="11"/>
        <v>3</v>
      </c>
      <c r="E65">
        <f t="shared" si="12"/>
        <v>681</v>
      </c>
      <c r="F65" s="1">
        <f t="shared" si="8"/>
        <v>1</v>
      </c>
      <c r="G65" t="str">
        <f t="shared" si="13"/>
        <v>D</v>
      </c>
      <c r="H65">
        <f t="shared" si="14"/>
        <v>4</v>
      </c>
      <c r="I65">
        <f t="shared" si="15"/>
        <v>7</v>
      </c>
      <c r="J65">
        <f t="shared" si="16"/>
        <v>8</v>
      </c>
    </row>
    <row r="66" spans="1:12">
      <c r="A66">
        <v>162</v>
      </c>
      <c r="B66">
        <f t="shared" ref="B66:B99" si="17">VLOOKUP($A66,DbData,3)</f>
        <v>18</v>
      </c>
      <c r="C66">
        <f t="shared" ref="C66:C99" si="18">QUOTIENT(VLOOKUP($A66,DbData,4),12)</f>
        <v>1</v>
      </c>
      <c r="D66">
        <f t="shared" ref="D66:D99" si="19">MOD(VLOOKUP($A66,DbData,4),12)</f>
        <v>2</v>
      </c>
      <c r="E66">
        <f t="shared" ref="E66:E99" si="20">VLOOKUP($A66,DbData,2)</f>
        <v>592</v>
      </c>
      <c r="F66" s="1">
        <f t="shared" si="8"/>
        <v>1</v>
      </c>
      <c r="G66" t="str">
        <f t="shared" ref="G66:G99" si="21">VLOOKUP($A66,PanelId,2)</f>
        <v>D</v>
      </c>
      <c r="H66">
        <f t="shared" ref="H66:H99" si="22">QUOTIENT(($A66-VLOOKUP($A66,PanelId,1)),VLOOKUP($A66,PanelId,4))</f>
        <v>4</v>
      </c>
      <c r="I66">
        <f t="shared" ref="I66:I99" si="23">MOD($A66-VLOOKUP($A66,PanelId,1),VLOOKUP($A66,PanelId,4))</f>
        <v>8</v>
      </c>
      <c r="J66">
        <f t="shared" ref="J66:J99" si="24">VLOOKUP($B66,L1ID,2)</f>
        <v>6</v>
      </c>
      <c r="L66">
        <v>1</v>
      </c>
    </row>
    <row r="67" spans="1:12">
      <c r="A67">
        <v>163</v>
      </c>
      <c r="B67">
        <f t="shared" si="17"/>
        <v>18</v>
      </c>
      <c r="C67">
        <f t="shared" si="18"/>
        <v>0</v>
      </c>
      <c r="D67">
        <f t="shared" si="19"/>
        <v>7</v>
      </c>
      <c r="E67">
        <f t="shared" si="20"/>
        <v>593</v>
      </c>
      <c r="F67" s="1">
        <f t="shared" ref="F67:F99" si="25">IF($A67&lt;196,1,2)</f>
        <v>1</v>
      </c>
      <c r="G67" t="str">
        <f t="shared" si="21"/>
        <v>D</v>
      </c>
      <c r="H67">
        <f t="shared" si="22"/>
        <v>4</v>
      </c>
      <c r="I67">
        <f t="shared" si="23"/>
        <v>9</v>
      </c>
      <c r="J67">
        <f t="shared" si="24"/>
        <v>6</v>
      </c>
      <c r="L67">
        <v>1</v>
      </c>
    </row>
    <row r="68" spans="1:12">
      <c r="A68">
        <v>164</v>
      </c>
      <c r="B68">
        <f t="shared" si="17"/>
        <v>18</v>
      </c>
      <c r="C68">
        <f t="shared" si="18"/>
        <v>0</v>
      </c>
      <c r="D68">
        <f t="shared" si="19"/>
        <v>6</v>
      </c>
      <c r="E68">
        <f t="shared" si="20"/>
        <v>676</v>
      </c>
      <c r="F68" s="1">
        <f t="shared" si="25"/>
        <v>1</v>
      </c>
      <c r="G68" t="str">
        <f t="shared" si="21"/>
        <v>D</v>
      </c>
      <c r="H68">
        <f t="shared" si="22"/>
        <v>4</v>
      </c>
      <c r="I68">
        <f t="shared" si="23"/>
        <v>10</v>
      </c>
      <c r="J68">
        <f t="shared" si="24"/>
        <v>6</v>
      </c>
    </row>
    <row r="69" spans="1:12">
      <c r="A69">
        <v>165</v>
      </c>
      <c r="B69">
        <f t="shared" si="17"/>
        <v>18</v>
      </c>
      <c r="C69">
        <f t="shared" si="18"/>
        <v>0</v>
      </c>
      <c r="D69">
        <f t="shared" si="19"/>
        <v>0</v>
      </c>
      <c r="E69">
        <f t="shared" si="20"/>
        <v>677</v>
      </c>
      <c r="F69" s="1">
        <f t="shared" si="25"/>
        <v>1</v>
      </c>
      <c r="G69" t="str">
        <f t="shared" si="21"/>
        <v>D</v>
      </c>
      <c r="H69">
        <f t="shared" si="22"/>
        <v>4</v>
      </c>
      <c r="I69">
        <f t="shared" si="23"/>
        <v>11</v>
      </c>
      <c r="J69">
        <f t="shared" si="24"/>
        <v>6</v>
      </c>
    </row>
    <row r="70" spans="1:12">
      <c r="A70">
        <v>166</v>
      </c>
      <c r="B70">
        <f t="shared" si="17"/>
        <v>18</v>
      </c>
      <c r="C70">
        <f t="shared" si="18"/>
        <v>0</v>
      </c>
      <c r="D70">
        <f t="shared" si="19"/>
        <v>1</v>
      </c>
      <c r="E70">
        <f t="shared" si="20"/>
        <v>710</v>
      </c>
      <c r="F70" s="1">
        <f t="shared" si="25"/>
        <v>1</v>
      </c>
      <c r="G70" t="str">
        <f t="shared" si="21"/>
        <v>D</v>
      </c>
      <c r="H70">
        <f t="shared" si="22"/>
        <v>4</v>
      </c>
      <c r="I70">
        <f t="shared" si="23"/>
        <v>12</v>
      </c>
      <c r="J70">
        <f t="shared" si="24"/>
        <v>6</v>
      </c>
    </row>
    <row r="71" spans="1:12">
      <c r="A71">
        <v>167</v>
      </c>
      <c r="B71">
        <f t="shared" si="17"/>
        <v>18</v>
      </c>
      <c r="C71">
        <f t="shared" si="18"/>
        <v>0</v>
      </c>
      <c r="D71">
        <f t="shared" si="19"/>
        <v>2</v>
      </c>
      <c r="E71">
        <f t="shared" si="20"/>
        <v>711</v>
      </c>
      <c r="F71" s="1">
        <f t="shared" si="25"/>
        <v>1</v>
      </c>
      <c r="G71" t="str">
        <f t="shared" si="21"/>
        <v>D</v>
      </c>
      <c r="H71">
        <f t="shared" si="22"/>
        <v>4</v>
      </c>
      <c r="I71">
        <f t="shared" si="23"/>
        <v>13</v>
      </c>
      <c r="J71">
        <f t="shared" si="24"/>
        <v>6</v>
      </c>
    </row>
    <row r="72" spans="1:12">
      <c r="A72">
        <v>168</v>
      </c>
      <c r="B72">
        <f t="shared" si="17"/>
        <v>17</v>
      </c>
      <c r="C72">
        <f t="shared" si="18"/>
        <v>2</v>
      </c>
      <c r="D72">
        <f t="shared" si="19"/>
        <v>6</v>
      </c>
      <c r="E72">
        <f t="shared" si="20"/>
        <v>610</v>
      </c>
      <c r="F72" s="1">
        <f t="shared" si="25"/>
        <v>1</v>
      </c>
      <c r="G72" t="str">
        <f t="shared" si="21"/>
        <v>D</v>
      </c>
      <c r="H72">
        <f t="shared" si="22"/>
        <v>5</v>
      </c>
      <c r="I72">
        <f t="shared" si="23"/>
        <v>0</v>
      </c>
      <c r="J72">
        <f t="shared" si="24"/>
        <v>5</v>
      </c>
    </row>
    <row r="73" spans="1:12">
      <c r="A73">
        <v>169</v>
      </c>
      <c r="B73">
        <f t="shared" si="17"/>
        <v>17</v>
      </c>
      <c r="C73">
        <f t="shared" si="18"/>
        <v>2</v>
      </c>
      <c r="D73">
        <f t="shared" si="19"/>
        <v>7</v>
      </c>
      <c r="E73">
        <f t="shared" si="20"/>
        <v>611</v>
      </c>
      <c r="F73" s="1">
        <f t="shared" si="25"/>
        <v>1</v>
      </c>
      <c r="G73" t="str">
        <f t="shared" si="21"/>
        <v>D</v>
      </c>
      <c r="H73">
        <f t="shared" si="22"/>
        <v>5</v>
      </c>
      <c r="I73">
        <f t="shared" si="23"/>
        <v>1</v>
      </c>
      <c r="J73">
        <f t="shared" si="24"/>
        <v>5</v>
      </c>
    </row>
    <row r="74" spans="1:12">
      <c r="A74">
        <v>170</v>
      </c>
      <c r="B74">
        <f t="shared" si="17"/>
        <v>16</v>
      </c>
      <c r="C74">
        <f t="shared" si="18"/>
        <v>2</v>
      </c>
      <c r="D74">
        <f t="shared" si="19"/>
        <v>6</v>
      </c>
      <c r="E74">
        <f t="shared" si="20"/>
        <v>570</v>
      </c>
      <c r="F74" s="1">
        <f t="shared" si="25"/>
        <v>1</v>
      </c>
      <c r="G74" t="str">
        <f t="shared" si="21"/>
        <v>D</v>
      </c>
      <c r="H74">
        <f t="shared" si="22"/>
        <v>5</v>
      </c>
      <c r="I74">
        <f t="shared" si="23"/>
        <v>2</v>
      </c>
      <c r="J74">
        <f t="shared" si="24"/>
        <v>4</v>
      </c>
    </row>
    <row r="75" spans="1:12">
      <c r="A75">
        <v>171</v>
      </c>
      <c r="B75">
        <f t="shared" si="17"/>
        <v>16</v>
      </c>
      <c r="C75">
        <f t="shared" si="18"/>
        <v>2</v>
      </c>
      <c r="D75">
        <f t="shared" si="19"/>
        <v>7</v>
      </c>
      <c r="E75">
        <f t="shared" si="20"/>
        <v>571</v>
      </c>
      <c r="F75" s="1">
        <f t="shared" si="25"/>
        <v>1</v>
      </c>
      <c r="G75" t="str">
        <f t="shared" si="21"/>
        <v>D</v>
      </c>
      <c r="H75">
        <f t="shared" si="22"/>
        <v>5</v>
      </c>
      <c r="I75">
        <f t="shared" si="23"/>
        <v>3</v>
      </c>
      <c r="J75">
        <f t="shared" si="24"/>
        <v>4</v>
      </c>
    </row>
    <row r="76" spans="1:12">
      <c r="A76">
        <v>172</v>
      </c>
      <c r="B76">
        <f t="shared" si="17"/>
        <v>16</v>
      </c>
      <c r="C76">
        <f t="shared" si="18"/>
        <v>2</v>
      </c>
      <c r="D76">
        <f t="shared" si="19"/>
        <v>8</v>
      </c>
      <c r="E76">
        <f t="shared" si="20"/>
        <v>752</v>
      </c>
      <c r="F76" s="1">
        <f t="shared" si="25"/>
        <v>1</v>
      </c>
      <c r="G76" t="str">
        <f t="shared" si="21"/>
        <v>D</v>
      </c>
      <c r="H76">
        <f t="shared" si="22"/>
        <v>5</v>
      </c>
      <c r="I76">
        <f t="shared" si="23"/>
        <v>4</v>
      </c>
      <c r="J76">
        <f t="shared" si="24"/>
        <v>4</v>
      </c>
    </row>
    <row r="77" spans="1:12">
      <c r="A77">
        <v>173</v>
      </c>
      <c r="B77">
        <f t="shared" si="17"/>
        <v>16</v>
      </c>
      <c r="C77">
        <f t="shared" si="18"/>
        <v>2</v>
      </c>
      <c r="D77">
        <f t="shared" si="19"/>
        <v>0</v>
      </c>
      <c r="E77">
        <f t="shared" si="20"/>
        <v>753</v>
      </c>
      <c r="F77" s="1">
        <f t="shared" si="25"/>
        <v>1</v>
      </c>
      <c r="G77" t="str">
        <f t="shared" si="21"/>
        <v>D</v>
      </c>
      <c r="H77">
        <f t="shared" si="22"/>
        <v>5</v>
      </c>
      <c r="I77">
        <f t="shared" si="23"/>
        <v>5</v>
      </c>
      <c r="J77">
        <f t="shared" si="24"/>
        <v>4</v>
      </c>
    </row>
    <row r="78" spans="1:12">
      <c r="A78">
        <v>174</v>
      </c>
      <c r="B78">
        <f t="shared" si="17"/>
        <v>15</v>
      </c>
      <c r="C78">
        <f t="shared" si="18"/>
        <v>0</v>
      </c>
      <c r="D78">
        <f t="shared" si="19"/>
        <v>3</v>
      </c>
      <c r="E78">
        <f t="shared" si="20"/>
        <v>734</v>
      </c>
      <c r="F78" s="1">
        <f t="shared" si="25"/>
        <v>1</v>
      </c>
      <c r="G78" t="str">
        <f t="shared" si="21"/>
        <v>D</v>
      </c>
      <c r="H78">
        <f t="shared" si="22"/>
        <v>5</v>
      </c>
      <c r="I78">
        <f t="shared" si="23"/>
        <v>6</v>
      </c>
      <c r="J78">
        <f t="shared" si="24"/>
        <v>10</v>
      </c>
    </row>
    <row r="79" spans="1:12">
      <c r="A79">
        <v>175</v>
      </c>
      <c r="B79">
        <f t="shared" si="17"/>
        <v>15</v>
      </c>
      <c r="C79">
        <f t="shared" si="18"/>
        <v>0</v>
      </c>
      <c r="D79">
        <f t="shared" si="19"/>
        <v>4</v>
      </c>
      <c r="E79">
        <f t="shared" si="20"/>
        <v>735</v>
      </c>
      <c r="F79" s="1">
        <f t="shared" si="25"/>
        <v>1</v>
      </c>
      <c r="G79" t="str">
        <f t="shared" si="21"/>
        <v>D</v>
      </c>
      <c r="H79">
        <f t="shared" si="22"/>
        <v>5</v>
      </c>
      <c r="I79">
        <f t="shared" si="23"/>
        <v>7</v>
      </c>
      <c r="J79">
        <f t="shared" si="24"/>
        <v>10</v>
      </c>
      <c r="L79">
        <v>1</v>
      </c>
    </row>
    <row r="80" spans="1:12">
      <c r="A80">
        <v>176</v>
      </c>
      <c r="B80">
        <f t="shared" si="17"/>
        <v>16</v>
      </c>
      <c r="C80">
        <f t="shared" si="18"/>
        <v>1</v>
      </c>
      <c r="D80">
        <f t="shared" si="19"/>
        <v>2</v>
      </c>
      <c r="E80">
        <f t="shared" si="20"/>
        <v>744</v>
      </c>
      <c r="F80" s="1">
        <f t="shared" si="25"/>
        <v>1</v>
      </c>
      <c r="G80" t="str">
        <f t="shared" si="21"/>
        <v>D</v>
      </c>
      <c r="H80">
        <f t="shared" si="22"/>
        <v>5</v>
      </c>
      <c r="I80">
        <f t="shared" si="23"/>
        <v>8</v>
      </c>
      <c r="J80">
        <f t="shared" si="24"/>
        <v>4</v>
      </c>
    </row>
    <row r="81" spans="1:12">
      <c r="A81">
        <v>177</v>
      </c>
      <c r="B81">
        <f t="shared" si="17"/>
        <v>16</v>
      </c>
      <c r="C81">
        <f t="shared" si="18"/>
        <v>1</v>
      </c>
      <c r="D81">
        <f t="shared" si="19"/>
        <v>1</v>
      </c>
      <c r="E81">
        <f t="shared" si="20"/>
        <v>745</v>
      </c>
      <c r="F81" s="1">
        <f t="shared" si="25"/>
        <v>1</v>
      </c>
      <c r="G81" t="str">
        <f t="shared" si="21"/>
        <v>D</v>
      </c>
      <c r="H81">
        <f t="shared" si="22"/>
        <v>5</v>
      </c>
      <c r="I81">
        <f t="shared" si="23"/>
        <v>9</v>
      </c>
      <c r="J81">
        <f t="shared" si="24"/>
        <v>4</v>
      </c>
      <c r="L81">
        <v>1</v>
      </c>
    </row>
    <row r="82" spans="1:12">
      <c r="A82">
        <v>178</v>
      </c>
      <c r="B82">
        <f t="shared" si="17"/>
        <v>16</v>
      </c>
      <c r="C82">
        <f t="shared" si="18"/>
        <v>1</v>
      </c>
      <c r="D82">
        <f t="shared" si="19"/>
        <v>0</v>
      </c>
      <c r="E82">
        <f t="shared" si="20"/>
        <v>590</v>
      </c>
      <c r="F82" s="1">
        <f t="shared" si="25"/>
        <v>1</v>
      </c>
      <c r="G82" t="str">
        <f t="shared" si="21"/>
        <v>D</v>
      </c>
      <c r="H82">
        <f t="shared" si="22"/>
        <v>5</v>
      </c>
      <c r="I82">
        <f t="shared" si="23"/>
        <v>10</v>
      </c>
      <c r="J82">
        <f t="shared" si="24"/>
        <v>4</v>
      </c>
    </row>
    <row r="83" spans="1:12">
      <c r="A83">
        <v>179</v>
      </c>
      <c r="B83">
        <f t="shared" si="17"/>
        <v>16</v>
      </c>
      <c r="C83">
        <f t="shared" si="18"/>
        <v>1</v>
      </c>
      <c r="D83">
        <f t="shared" si="19"/>
        <v>3</v>
      </c>
      <c r="E83">
        <f t="shared" si="20"/>
        <v>591</v>
      </c>
      <c r="F83" s="1">
        <f t="shared" si="25"/>
        <v>1</v>
      </c>
      <c r="G83" t="str">
        <f t="shared" si="21"/>
        <v>D</v>
      </c>
      <c r="H83">
        <f t="shared" si="22"/>
        <v>5</v>
      </c>
      <c r="I83">
        <f t="shared" si="23"/>
        <v>11</v>
      </c>
      <c r="J83">
        <f t="shared" si="24"/>
        <v>4</v>
      </c>
    </row>
    <row r="84" spans="1:12">
      <c r="A84">
        <v>180</v>
      </c>
      <c r="B84">
        <f t="shared" si="17"/>
        <v>16</v>
      </c>
      <c r="C84">
        <f t="shared" si="18"/>
        <v>1</v>
      </c>
      <c r="D84">
        <f t="shared" si="19"/>
        <v>4</v>
      </c>
      <c r="E84">
        <f t="shared" si="20"/>
        <v>602</v>
      </c>
      <c r="F84" s="1">
        <f t="shared" si="25"/>
        <v>1</v>
      </c>
      <c r="G84" t="str">
        <f t="shared" si="21"/>
        <v>D</v>
      </c>
      <c r="H84">
        <f t="shared" si="22"/>
        <v>5</v>
      </c>
      <c r="I84">
        <f t="shared" si="23"/>
        <v>12</v>
      </c>
      <c r="J84">
        <f t="shared" si="24"/>
        <v>4</v>
      </c>
    </row>
    <row r="85" spans="1:12">
      <c r="A85">
        <v>181</v>
      </c>
      <c r="B85">
        <f t="shared" si="17"/>
        <v>16</v>
      </c>
      <c r="C85">
        <f t="shared" si="18"/>
        <v>1</v>
      </c>
      <c r="D85">
        <f t="shared" si="19"/>
        <v>5</v>
      </c>
      <c r="E85">
        <f t="shared" si="20"/>
        <v>603</v>
      </c>
      <c r="F85" s="1">
        <f t="shared" si="25"/>
        <v>1</v>
      </c>
      <c r="G85" t="str">
        <f t="shared" si="21"/>
        <v>D</v>
      </c>
      <c r="H85">
        <f t="shared" si="22"/>
        <v>5</v>
      </c>
      <c r="I85">
        <f t="shared" si="23"/>
        <v>13</v>
      </c>
      <c r="J85">
        <f t="shared" si="24"/>
        <v>4</v>
      </c>
    </row>
    <row r="86" spans="1:12">
      <c r="A86">
        <v>182</v>
      </c>
      <c r="B86">
        <f t="shared" si="17"/>
        <v>17</v>
      </c>
      <c r="C86">
        <f t="shared" si="18"/>
        <v>2</v>
      </c>
      <c r="D86">
        <f t="shared" si="19"/>
        <v>8</v>
      </c>
      <c r="E86">
        <f t="shared" si="20"/>
        <v>616</v>
      </c>
      <c r="F86" s="1">
        <f t="shared" si="25"/>
        <v>1</v>
      </c>
      <c r="G86" t="str">
        <f t="shared" si="21"/>
        <v>D</v>
      </c>
      <c r="H86">
        <f t="shared" si="22"/>
        <v>6</v>
      </c>
      <c r="I86">
        <f t="shared" si="23"/>
        <v>0</v>
      </c>
      <c r="J86">
        <f t="shared" si="24"/>
        <v>5</v>
      </c>
    </row>
    <row r="87" spans="1:12">
      <c r="A87">
        <v>183</v>
      </c>
      <c r="B87">
        <f t="shared" si="17"/>
        <v>17</v>
      </c>
      <c r="C87">
        <f t="shared" si="18"/>
        <v>2</v>
      </c>
      <c r="D87">
        <f t="shared" si="19"/>
        <v>0</v>
      </c>
      <c r="E87">
        <f t="shared" si="20"/>
        <v>617</v>
      </c>
      <c r="F87" s="1">
        <f t="shared" si="25"/>
        <v>1</v>
      </c>
      <c r="G87" t="str">
        <f t="shared" si="21"/>
        <v>D</v>
      </c>
      <c r="H87">
        <f t="shared" si="22"/>
        <v>6</v>
      </c>
      <c r="I87">
        <f t="shared" si="23"/>
        <v>1</v>
      </c>
      <c r="J87">
        <f t="shared" si="24"/>
        <v>5</v>
      </c>
    </row>
    <row r="88" spans="1:12">
      <c r="A88">
        <v>184</v>
      </c>
      <c r="B88">
        <f t="shared" si="17"/>
        <v>14</v>
      </c>
      <c r="C88">
        <f t="shared" si="18"/>
        <v>2</v>
      </c>
      <c r="D88">
        <f t="shared" si="19"/>
        <v>6</v>
      </c>
      <c r="E88">
        <f t="shared" si="20"/>
        <v>310</v>
      </c>
      <c r="F88" s="1">
        <f t="shared" si="25"/>
        <v>1</v>
      </c>
      <c r="G88" t="str">
        <f t="shared" si="21"/>
        <v>D</v>
      </c>
      <c r="H88">
        <f t="shared" si="22"/>
        <v>6</v>
      </c>
      <c r="I88">
        <f t="shared" si="23"/>
        <v>2</v>
      </c>
      <c r="J88">
        <f t="shared" si="24"/>
        <v>3</v>
      </c>
    </row>
    <row r="89" spans="1:12">
      <c r="A89">
        <v>185</v>
      </c>
      <c r="B89">
        <f t="shared" si="17"/>
        <v>14</v>
      </c>
      <c r="C89">
        <f t="shared" si="18"/>
        <v>2</v>
      </c>
      <c r="D89">
        <f t="shared" si="19"/>
        <v>7</v>
      </c>
      <c r="E89">
        <f t="shared" si="20"/>
        <v>311</v>
      </c>
      <c r="F89" s="1">
        <f t="shared" si="25"/>
        <v>1</v>
      </c>
      <c r="G89" t="str">
        <f t="shared" si="21"/>
        <v>D</v>
      </c>
      <c r="H89">
        <f t="shared" si="22"/>
        <v>6</v>
      </c>
      <c r="I89">
        <f t="shared" si="23"/>
        <v>3</v>
      </c>
      <c r="J89">
        <f t="shared" si="24"/>
        <v>3</v>
      </c>
    </row>
    <row r="90" spans="1:12">
      <c r="A90">
        <v>186</v>
      </c>
      <c r="B90">
        <f t="shared" si="17"/>
        <v>14</v>
      </c>
      <c r="C90">
        <f t="shared" si="18"/>
        <v>2</v>
      </c>
      <c r="D90">
        <f t="shared" si="19"/>
        <v>8</v>
      </c>
      <c r="E90">
        <f t="shared" si="20"/>
        <v>634</v>
      </c>
      <c r="F90" s="1">
        <f t="shared" si="25"/>
        <v>1</v>
      </c>
      <c r="G90" t="str">
        <f t="shared" si="21"/>
        <v>D</v>
      </c>
      <c r="H90">
        <f t="shared" si="22"/>
        <v>6</v>
      </c>
      <c r="I90">
        <f t="shared" si="23"/>
        <v>4</v>
      </c>
      <c r="J90">
        <f t="shared" si="24"/>
        <v>3</v>
      </c>
    </row>
    <row r="91" spans="1:12">
      <c r="A91">
        <v>187</v>
      </c>
      <c r="B91">
        <f t="shared" si="17"/>
        <v>14</v>
      </c>
      <c r="C91">
        <f t="shared" si="18"/>
        <v>2</v>
      </c>
      <c r="D91">
        <f t="shared" si="19"/>
        <v>0</v>
      </c>
      <c r="E91">
        <f t="shared" si="20"/>
        <v>635</v>
      </c>
      <c r="F91" s="1">
        <f t="shared" si="25"/>
        <v>1</v>
      </c>
      <c r="G91" t="str">
        <f t="shared" si="21"/>
        <v>D</v>
      </c>
      <c r="H91">
        <f t="shared" si="22"/>
        <v>6</v>
      </c>
      <c r="I91">
        <f t="shared" si="23"/>
        <v>5</v>
      </c>
      <c r="J91">
        <f t="shared" si="24"/>
        <v>3</v>
      </c>
    </row>
    <row r="92" spans="1:12">
      <c r="A92">
        <v>188</v>
      </c>
      <c r="B92">
        <f t="shared" si="17"/>
        <v>14</v>
      </c>
      <c r="C92">
        <f t="shared" si="18"/>
        <v>2</v>
      </c>
      <c r="D92">
        <f t="shared" si="19"/>
        <v>1</v>
      </c>
      <c r="E92">
        <f t="shared" si="20"/>
        <v>632</v>
      </c>
      <c r="F92" s="1">
        <f t="shared" si="25"/>
        <v>1</v>
      </c>
      <c r="G92" t="str">
        <f t="shared" si="21"/>
        <v>D</v>
      </c>
      <c r="H92">
        <f t="shared" si="22"/>
        <v>6</v>
      </c>
      <c r="I92">
        <f t="shared" si="23"/>
        <v>6</v>
      </c>
      <c r="J92">
        <f t="shared" si="24"/>
        <v>3</v>
      </c>
    </row>
    <row r="93" spans="1:12">
      <c r="A93">
        <v>189</v>
      </c>
      <c r="B93">
        <f t="shared" si="17"/>
        <v>14</v>
      </c>
      <c r="C93">
        <f t="shared" si="18"/>
        <v>2</v>
      </c>
      <c r="D93">
        <f t="shared" si="19"/>
        <v>2</v>
      </c>
      <c r="E93">
        <f t="shared" si="20"/>
        <v>633</v>
      </c>
      <c r="F93" s="1">
        <f t="shared" si="25"/>
        <v>1</v>
      </c>
      <c r="G93" t="str">
        <f t="shared" si="21"/>
        <v>D</v>
      </c>
      <c r="H93">
        <f t="shared" si="22"/>
        <v>6</v>
      </c>
      <c r="I93">
        <f t="shared" si="23"/>
        <v>7</v>
      </c>
      <c r="J93">
        <f t="shared" si="24"/>
        <v>3</v>
      </c>
    </row>
    <row r="94" spans="1:12">
      <c r="A94">
        <v>190</v>
      </c>
      <c r="B94">
        <f t="shared" si="17"/>
        <v>14</v>
      </c>
      <c r="C94">
        <f t="shared" si="18"/>
        <v>1</v>
      </c>
      <c r="D94">
        <f t="shared" si="19"/>
        <v>2</v>
      </c>
      <c r="E94">
        <f t="shared" si="20"/>
        <v>770</v>
      </c>
      <c r="F94" s="1">
        <f t="shared" si="25"/>
        <v>1</v>
      </c>
      <c r="G94" t="str">
        <f t="shared" si="21"/>
        <v>D</v>
      </c>
      <c r="H94">
        <f t="shared" si="22"/>
        <v>6</v>
      </c>
      <c r="I94">
        <f t="shared" si="23"/>
        <v>8</v>
      </c>
      <c r="J94">
        <f t="shared" si="24"/>
        <v>3</v>
      </c>
    </row>
    <row r="95" spans="1:12">
      <c r="A95">
        <v>191</v>
      </c>
      <c r="B95">
        <f t="shared" si="17"/>
        <v>14</v>
      </c>
      <c r="C95">
        <f t="shared" si="18"/>
        <v>1</v>
      </c>
      <c r="D95">
        <f t="shared" si="19"/>
        <v>1</v>
      </c>
      <c r="E95">
        <f t="shared" si="20"/>
        <v>771</v>
      </c>
      <c r="F95" s="1">
        <f t="shared" si="25"/>
        <v>1</v>
      </c>
      <c r="G95" t="str">
        <f t="shared" si="21"/>
        <v>D</v>
      </c>
      <c r="H95">
        <f t="shared" si="22"/>
        <v>6</v>
      </c>
      <c r="I95">
        <f t="shared" si="23"/>
        <v>9</v>
      </c>
      <c r="J95">
        <f t="shared" si="24"/>
        <v>3</v>
      </c>
    </row>
    <row r="96" spans="1:12">
      <c r="A96">
        <v>192</v>
      </c>
      <c r="B96">
        <f t="shared" si="17"/>
        <v>14</v>
      </c>
      <c r="C96">
        <f t="shared" si="18"/>
        <v>1</v>
      </c>
      <c r="D96">
        <f t="shared" si="19"/>
        <v>0</v>
      </c>
      <c r="E96">
        <f t="shared" si="20"/>
        <v>1004</v>
      </c>
      <c r="F96" s="1">
        <f t="shared" si="25"/>
        <v>1</v>
      </c>
      <c r="G96" t="str">
        <f t="shared" si="21"/>
        <v>D</v>
      </c>
      <c r="H96">
        <f t="shared" si="22"/>
        <v>6</v>
      </c>
      <c r="I96">
        <f t="shared" si="23"/>
        <v>10</v>
      </c>
      <c r="J96">
        <f t="shared" si="24"/>
        <v>3</v>
      </c>
    </row>
    <row r="97" spans="1:12">
      <c r="A97">
        <v>193</v>
      </c>
      <c r="B97">
        <f t="shared" si="17"/>
        <v>14</v>
      </c>
      <c r="C97">
        <f t="shared" si="18"/>
        <v>1</v>
      </c>
      <c r="D97">
        <f t="shared" si="19"/>
        <v>3</v>
      </c>
      <c r="E97">
        <f t="shared" si="20"/>
        <v>1005</v>
      </c>
      <c r="F97" s="1">
        <f t="shared" si="25"/>
        <v>1</v>
      </c>
      <c r="G97" t="str">
        <f t="shared" si="21"/>
        <v>D</v>
      </c>
      <c r="H97">
        <f t="shared" si="22"/>
        <v>6</v>
      </c>
      <c r="I97">
        <f t="shared" si="23"/>
        <v>11</v>
      </c>
      <c r="J97">
        <f t="shared" si="24"/>
        <v>3</v>
      </c>
    </row>
    <row r="98" spans="1:12">
      <c r="A98">
        <v>194</v>
      </c>
      <c r="B98">
        <f t="shared" si="17"/>
        <v>14</v>
      </c>
      <c r="C98">
        <f t="shared" si="18"/>
        <v>1</v>
      </c>
      <c r="D98">
        <f t="shared" si="19"/>
        <v>4</v>
      </c>
      <c r="E98">
        <f t="shared" si="20"/>
        <v>584</v>
      </c>
      <c r="F98" s="1">
        <f t="shared" si="25"/>
        <v>1</v>
      </c>
      <c r="G98" t="str">
        <f t="shared" si="21"/>
        <v>D</v>
      </c>
      <c r="H98">
        <f t="shared" si="22"/>
        <v>6</v>
      </c>
      <c r="I98">
        <f t="shared" si="23"/>
        <v>12</v>
      </c>
      <c r="J98">
        <f t="shared" si="24"/>
        <v>3</v>
      </c>
      <c r="L98">
        <v>1</v>
      </c>
    </row>
    <row r="99" spans="1:12">
      <c r="A99">
        <v>195</v>
      </c>
      <c r="B99">
        <f t="shared" si="17"/>
        <v>14</v>
      </c>
      <c r="C99">
        <f t="shared" si="18"/>
        <v>1</v>
      </c>
      <c r="D99">
        <f t="shared" si="19"/>
        <v>5</v>
      </c>
      <c r="E99">
        <f t="shared" si="20"/>
        <v>585</v>
      </c>
      <c r="F99" s="1">
        <f t="shared" si="25"/>
        <v>1</v>
      </c>
      <c r="G99" t="str">
        <f t="shared" si="21"/>
        <v>D</v>
      </c>
      <c r="H99">
        <f t="shared" si="22"/>
        <v>6</v>
      </c>
      <c r="I99">
        <f t="shared" si="23"/>
        <v>13</v>
      </c>
      <c r="J99">
        <f t="shared" si="24"/>
        <v>3</v>
      </c>
      <c r="L99">
        <v>1</v>
      </c>
    </row>
    <row r="100" spans="1:12">
      <c r="F100"/>
    </row>
    <row r="101" spans="1:12">
      <c r="F101"/>
    </row>
    <row r="102" spans="1:12">
      <c r="F102"/>
    </row>
    <row r="103" spans="1:12">
      <c r="F103"/>
    </row>
    <row r="104" spans="1:12">
      <c r="F104"/>
    </row>
    <row r="105" spans="1:12">
      <c r="F105"/>
    </row>
    <row r="106" spans="1:12">
      <c r="F106"/>
    </row>
    <row r="107" spans="1:12">
      <c r="F107"/>
    </row>
    <row r="108" spans="1:12">
      <c r="F108"/>
    </row>
    <row r="109" spans="1:12">
      <c r="F109"/>
    </row>
    <row r="110" spans="1:12">
      <c r="F110"/>
    </row>
    <row r="111" spans="1:12">
      <c r="F111"/>
    </row>
    <row r="112" spans="1:12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</sheetData>
  <sortState ref="A2:L485">
    <sortCondition ref="A2:A485"/>
    <sortCondition ref="C2:C485"/>
    <sortCondition ref="D2:D485"/>
  </sortState>
  <dataConsolidate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0"/>
  <sheetViews>
    <sheetView workbookViewId="0">
      <selection activeCell="I2" sqref="I2"/>
    </sheetView>
  </sheetViews>
  <sheetFormatPr defaultRowHeight="12.75"/>
  <cols>
    <col min="1" max="1" width="11.7109375" customWidth="1"/>
    <col min="2" max="2" width="7.28515625" bestFit="1" customWidth="1"/>
    <col min="3" max="5" width="4" bestFit="1" customWidth="1"/>
    <col min="6" max="6" width="5" bestFit="1" customWidth="1"/>
    <col min="7" max="8" width="4" bestFit="1" customWidth="1"/>
    <col min="9" max="9" width="10.5703125" customWidth="1"/>
    <col min="10" max="10" width="11.7109375" customWidth="1"/>
    <col min="11" max="11" width="7.28515625" bestFit="1" customWidth="1"/>
    <col min="12" max="16" width="4" bestFit="1" customWidth="1"/>
    <col min="17" max="17" width="5" bestFit="1" customWidth="1"/>
    <col min="18" max="18" width="1.5703125" bestFit="1" customWidth="1"/>
    <col min="19" max="19" width="11.7109375" customWidth="1"/>
    <col min="20" max="20" width="7.28515625" bestFit="1" customWidth="1"/>
    <col min="21" max="23" width="4" bestFit="1" customWidth="1"/>
    <col min="24" max="24" width="5" bestFit="1" customWidth="1"/>
    <col min="25" max="28" width="4" bestFit="1" customWidth="1"/>
    <col min="29" max="29" width="10.5703125" bestFit="1" customWidth="1"/>
    <col min="30" max="30" width="11.7109375" customWidth="1"/>
    <col min="31" max="31" width="9.42578125" bestFit="1" customWidth="1"/>
    <col min="32" max="39" width="4" customWidth="1"/>
    <col min="40" max="40" width="10.5703125" bestFit="1" customWidth="1"/>
  </cols>
  <sheetData>
    <row r="2" spans="1:39">
      <c r="A2" t="s">
        <v>641</v>
      </c>
      <c r="J2" t="s">
        <v>642</v>
      </c>
      <c r="R2" t="s">
        <v>643</v>
      </c>
      <c r="S2" t="s">
        <v>644</v>
      </c>
      <c r="AD2" t="s">
        <v>645</v>
      </c>
    </row>
    <row r="3" spans="1:39">
      <c r="A3" s="10" t="s">
        <v>648</v>
      </c>
      <c r="B3" s="10" t="s">
        <v>8</v>
      </c>
      <c r="C3" s="8"/>
      <c r="D3" s="8"/>
      <c r="E3" s="8"/>
      <c r="F3" s="8"/>
      <c r="G3" s="8"/>
      <c r="H3" s="9"/>
      <c r="J3" s="10" t="s">
        <v>648</v>
      </c>
      <c r="K3" s="10" t="s">
        <v>8</v>
      </c>
      <c r="L3" s="8"/>
      <c r="M3" s="8"/>
      <c r="N3" s="8"/>
      <c r="O3" s="8"/>
      <c r="P3" s="8"/>
      <c r="Q3" s="9"/>
      <c r="S3" s="10" t="s">
        <v>648</v>
      </c>
      <c r="T3" s="10" t="s">
        <v>8</v>
      </c>
      <c r="U3" s="8"/>
      <c r="V3" s="8"/>
      <c r="W3" s="8"/>
      <c r="X3" s="8"/>
      <c r="Y3" s="8"/>
      <c r="Z3" s="8"/>
      <c r="AA3" s="8"/>
      <c r="AB3" s="9"/>
      <c r="AD3" s="10" t="s">
        <v>648</v>
      </c>
      <c r="AE3" s="10" t="s">
        <v>8</v>
      </c>
      <c r="AF3" s="8"/>
      <c r="AG3" s="8"/>
      <c r="AH3" s="8"/>
      <c r="AI3" s="8"/>
      <c r="AJ3" s="8"/>
      <c r="AK3" s="8"/>
      <c r="AL3" s="8"/>
      <c r="AM3" s="9"/>
    </row>
    <row r="4" spans="1:39">
      <c r="A4" s="10" t="s">
        <v>638</v>
      </c>
      <c r="B4" s="7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6">
        <v>6</v>
      </c>
      <c r="J4" s="10" t="s">
        <v>638</v>
      </c>
      <c r="K4" s="7">
        <v>0</v>
      </c>
      <c r="L4" s="11">
        <v>1</v>
      </c>
      <c r="M4" s="11">
        <v>2</v>
      </c>
      <c r="N4" s="11">
        <v>3</v>
      </c>
      <c r="O4" s="11">
        <v>4</v>
      </c>
      <c r="P4" s="11">
        <v>5</v>
      </c>
      <c r="Q4" s="16">
        <v>6</v>
      </c>
      <c r="S4" s="10" t="s">
        <v>638</v>
      </c>
      <c r="T4" s="7">
        <v>0</v>
      </c>
      <c r="U4" s="11">
        <v>1</v>
      </c>
      <c r="V4" s="11">
        <v>2</v>
      </c>
      <c r="W4" s="11">
        <v>3</v>
      </c>
      <c r="X4" s="11">
        <v>4</v>
      </c>
      <c r="Y4" s="11">
        <v>5</v>
      </c>
      <c r="Z4" s="11">
        <v>6</v>
      </c>
      <c r="AA4" s="11">
        <v>7</v>
      </c>
      <c r="AB4" s="16">
        <v>8</v>
      </c>
      <c r="AD4" s="10" t="s">
        <v>638</v>
      </c>
      <c r="AE4" s="7">
        <v>0</v>
      </c>
      <c r="AF4" s="11">
        <v>1</v>
      </c>
      <c r="AG4" s="11">
        <v>2</v>
      </c>
      <c r="AH4" s="11">
        <v>3</v>
      </c>
      <c r="AI4" s="11">
        <v>4</v>
      </c>
      <c r="AJ4" s="11">
        <v>5</v>
      </c>
      <c r="AK4" s="11">
        <v>6</v>
      </c>
      <c r="AL4" s="11">
        <v>7</v>
      </c>
      <c r="AM4" s="16">
        <v>8</v>
      </c>
    </row>
    <row r="5" spans="1:39">
      <c r="A5" s="7">
        <v>0</v>
      </c>
      <c r="B5" s="13">
        <v>11</v>
      </c>
      <c r="C5" s="14">
        <v>11</v>
      </c>
      <c r="D5" s="14">
        <v>11</v>
      </c>
      <c r="E5" s="14">
        <v>7</v>
      </c>
      <c r="F5" s="14">
        <v>7</v>
      </c>
      <c r="G5" s="14">
        <v>7</v>
      </c>
      <c r="H5" s="17">
        <v>11</v>
      </c>
      <c r="J5" s="7">
        <v>0</v>
      </c>
      <c r="K5" s="13">
        <v>7</v>
      </c>
      <c r="L5" s="14">
        <v>11</v>
      </c>
      <c r="M5" s="14">
        <v>7</v>
      </c>
      <c r="N5" s="14">
        <v>7</v>
      </c>
      <c r="O5" s="14">
        <v>11</v>
      </c>
      <c r="P5" s="14">
        <v>5</v>
      </c>
      <c r="Q5" s="17">
        <v>5</v>
      </c>
      <c r="S5" s="7">
        <v>0</v>
      </c>
      <c r="T5" s="13">
        <v>3</v>
      </c>
      <c r="U5" s="14">
        <v>5</v>
      </c>
      <c r="V5" s="14">
        <v>5</v>
      </c>
      <c r="W5" s="14">
        <v>5</v>
      </c>
      <c r="X5" s="14">
        <v>10</v>
      </c>
      <c r="Y5" s="14">
        <v>12</v>
      </c>
      <c r="Z5" s="14">
        <v>12</v>
      </c>
      <c r="AA5" s="14">
        <v>12</v>
      </c>
      <c r="AB5" s="17">
        <v>10</v>
      </c>
      <c r="AD5" s="7">
        <v>0</v>
      </c>
      <c r="AE5" s="13">
        <v>9</v>
      </c>
      <c r="AF5" s="14">
        <v>9</v>
      </c>
      <c r="AG5" s="14">
        <v>1</v>
      </c>
      <c r="AH5" s="14">
        <v>1</v>
      </c>
      <c r="AI5" s="14">
        <v>2</v>
      </c>
      <c r="AJ5" s="14">
        <v>2</v>
      </c>
      <c r="AK5" s="14">
        <v>10</v>
      </c>
      <c r="AL5" s="14">
        <v>3</v>
      </c>
      <c r="AM5" s="17">
        <v>5</v>
      </c>
    </row>
    <row r="6" spans="1:39">
      <c r="A6" s="12">
        <v>1</v>
      </c>
      <c r="B6" s="15">
        <v>11</v>
      </c>
      <c r="C6" s="1">
        <v>11</v>
      </c>
      <c r="D6" s="1">
        <v>11</v>
      </c>
      <c r="E6" s="1">
        <v>7</v>
      </c>
      <c r="F6" s="1">
        <v>7</v>
      </c>
      <c r="G6" s="1">
        <v>7</v>
      </c>
      <c r="H6" s="18">
        <v>11</v>
      </c>
      <c r="J6" s="12">
        <v>1</v>
      </c>
      <c r="K6" s="15">
        <v>7</v>
      </c>
      <c r="L6" s="1">
        <v>11</v>
      </c>
      <c r="M6" s="1">
        <v>7</v>
      </c>
      <c r="N6" s="1">
        <v>7</v>
      </c>
      <c r="O6" s="1">
        <v>11</v>
      </c>
      <c r="P6" s="1">
        <v>5</v>
      </c>
      <c r="Q6" s="18">
        <v>5</v>
      </c>
      <c r="S6" s="12">
        <v>1</v>
      </c>
      <c r="T6" s="15">
        <v>11</v>
      </c>
      <c r="U6" s="1">
        <v>11</v>
      </c>
      <c r="V6" s="1">
        <v>11</v>
      </c>
      <c r="W6" s="1">
        <v>10</v>
      </c>
      <c r="X6" s="1">
        <v>10</v>
      </c>
      <c r="Y6" s="1">
        <v>12</v>
      </c>
      <c r="Z6" s="1">
        <v>12</v>
      </c>
      <c r="AA6" s="1">
        <v>12</v>
      </c>
      <c r="AB6" s="18">
        <v>10</v>
      </c>
      <c r="AD6" s="12">
        <v>1</v>
      </c>
      <c r="AE6" s="15">
        <v>9</v>
      </c>
      <c r="AF6" s="1">
        <v>9</v>
      </c>
      <c r="AG6" s="1">
        <v>9</v>
      </c>
      <c r="AH6" s="1">
        <v>5</v>
      </c>
      <c r="AI6" s="1">
        <v>3</v>
      </c>
      <c r="AJ6" s="1">
        <v>10</v>
      </c>
      <c r="AK6" s="1">
        <v>10</v>
      </c>
      <c r="AL6" s="1">
        <v>10</v>
      </c>
      <c r="AM6" s="18">
        <v>5</v>
      </c>
    </row>
    <row r="7" spans="1:39">
      <c r="A7" s="12">
        <v>2</v>
      </c>
      <c r="B7" s="15">
        <v>11</v>
      </c>
      <c r="C7" s="1">
        <v>1</v>
      </c>
      <c r="D7" s="1">
        <v>3</v>
      </c>
      <c r="E7" s="1">
        <v>10</v>
      </c>
      <c r="F7" s="1">
        <v>9</v>
      </c>
      <c r="G7" s="1">
        <v>7</v>
      </c>
      <c r="H7" s="18">
        <v>2</v>
      </c>
      <c r="J7" s="12">
        <v>2</v>
      </c>
      <c r="K7" s="15">
        <v>1</v>
      </c>
      <c r="L7" s="1">
        <v>2</v>
      </c>
      <c r="M7" s="1">
        <v>7</v>
      </c>
      <c r="N7" s="1">
        <v>9</v>
      </c>
      <c r="O7" s="1">
        <v>6</v>
      </c>
      <c r="P7" s="1">
        <v>4</v>
      </c>
      <c r="Q7" s="18">
        <v>3</v>
      </c>
      <c r="S7" s="12">
        <v>2</v>
      </c>
      <c r="T7" s="15">
        <v>6</v>
      </c>
      <c r="U7" s="1">
        <v>6</v>
      </c>
      <c r="V7" s="1">
        <v>6</v>
      </c>
      <c r="W7" s="1">
        <v>7</v>
      </c>
      <c r="X7" s="1">
        <v>7</v>
      </c>
      <c r="Y7" s="1">
        <v>8</v>
      </c>
      <c r="Z7" s="1">
        <v>8</v>
      </c>
      <c r="AA7" s="1">
        <v>8</v>
      </c>
      <c r="AB7" s="18">
        <v>7</v>
      </c>
      <c r="AD7" s="12">
        <v>2</v>
      </c>
      <c r="AE7" s="15">
        <v>2</v>
      </c>
      <c r="AF7" s="1">
        <v>2</v>
      </c>
      <c r="AG7" s="1">
        <v>2</v>
      </c>
      <c r="AH7" s="1">
        <v>3</v>
      </c>
      <c r="AI7" s="1">
        <v>3</v>
      </c>
      <c r="AJ7" s="1">
        <v>4</v>
      </c>
      <c r="AK7" s="1">
        <v>4</v>
      </c>
      <c r="AL7" s="1">
        <v>4</v>
      </c>
      <c r="AM7" s="18">
        <v>3</v>
      </c>
    </row>
    <row r="8" spans="1:39">
      <c r="A8" s="12">
        <v>3</v>
      </c>
      <c r="B8" s="15">
        <v>11</v>
      </c>
      <c r="C8" s="1">
        <v>1</v>
      </c>
      <c r="D8" s="1">
        <v>3</v>
      </c>
      <c r="E8" s="1">
        <v>10</v>
      </c>
      <c r="F8" s="1">
        <v>9</v>
      </c>
      <c r="G8" s="1">
        <v>7</v>
      </c>
      <c r="H8" s="18">
        <v>2</v>
      </c>
      <c r="J8" s="12">
        <v>3</v>
      </c>
      <c r="K8" s="15">
        <v>1</v>
      </c>
      <c r="L8" s="1">
        <v>2</v>
      </c>
      <c r="M8" s="1">
        <v>7</v>
      </c>
      <c r="N8" s="1">
        <v>9</v>
      </c>
      <c r="O8" s="1">
        <v>6</v>
      </c>
      <c r="P8" s="1">
        <v>4</v>
      </c>
      <c r="Q8" s="18">
        <v>3</v>
      </c>
      <c r="S8" s="12">
        <v>3</v>
      </c>
      <c r="T8" s="15">
        <v>6</v>
      </c>
      <c r="U8" s="1">
        <v>6</v>
      </c>
      <c r="V8" s="1">
        <v>6</v>
      </c>
      <c r="W8" s="1">
        <v>7</v>
      </c>
      <c r="X8" s="1">
        <v>7</v>
      </c>
      <c r="Y8" s="1">
        <v>8</v>
      </c>
      <c r="Z8" s="1">
        <v>8</v>
      </c>
      <c r="AA8" s="1">
        <v>8</v>
      </c>
      <c r="AB8" s="18">
        <v>7</v>
      </c>
      <c r="AD8" s="12">
        <v>3</v>
      </c>
      <c r="AE8" s="15">
        <v>2</v>
      </c>
      <c r="AF8" s="1">
        <v>2</v>
      </c>
      <c r="AG8" s="1">
        <v>2</v>
      </c>
      <c r="AH8" s="1">
        <v>3</v>
      </c>
      <c r="AI8" s="1">
        <v>3</v>
      </c>
      <c r="AJ8" s="1">
        <v>4</v>
      </c>
      <c r="AK8" s="1">
        <v>4</v>
      </c>
      <c r="AL8" s="1">
        <v>4</v>
      </c>
      <c r="AM8" s="18">
        <v>3</v>
      </c>
    </row>
    <row r="9" spans="1:39">
      <c r="A9" s="12">
        <v>4</v>
      </c>
      <c r="B9" s="15">
        <v>11</v>
      </c>
      <c r="C9" s="1">
        <v>1</v>
      </c>
      <c r="D9" s="1">
        <v>3</v>
      </c>
      <c r="E9" s="1">
        <v>10</v>
      </c>
      <c r="F9" s="1">
        <v>9</v>
      </c>
      <c r="G9" s="1">
        <v>7</v>
      </c>
      <c r="H9" s="18">
        <v>2</v>
      </c>
      <c r="J9" s="12">
        <v>4</v>
      </c>
      <c r="K9" s="15">
        <v>1</v>
      </c>
      <c r="L9" s="1">
        <v>2</v>
      </c>
      <c r="M9" s="1">
        <v>6</v>
      </c>
      <c r="N9" s="1">
        <v>9</v>
      </c>
      <c r="O9" s="1">
        <v>6</v>
      </c>
      <c r="P9" s="1">
        <v>4</v>
      </c>
      <c r="Q9" s="18">
        <v>3</v>
      </c>
      <c r="S9" s="12">
        <v>4</v>
      </c>
      <c r="T9" s="15">
        <v>11</v>
      </c>
      <c r="U9" s="1">
        <v>12</v>
      </c>
      <c r="V9" s="1">
        <v>10</v>
      </c>
      <c r="W9" s="1">
        <v>11</v>
      </c>
      <c r="X9" s="1">
        <v>9</v>
      </c>
      <c r="Y9" s="1">
        <v>12</v>
      </c>
      <c r="Z9" s="1">
        <v>13</v>
      </c>
      <c r="AA9" s="1">
        <v>13</v>
      </c>
      <c r="AB9" s="18">
        <v>13</v>
      </c>
      <c r="AD9" s="12">
        <v>4</v>
      </c>
      <c r="AE9" s="15">
        <v>9</v>
      </c>
      <c r="AF9" s="1">
        <v>9</v>
      </c>
      <c r="AG9" s="1">
        <v>10</v>
      </c>
      <c r="AH9" s="1">
        <v>3</v>
      </c>
      <c r="AI9" s="1">
        <v>8</v>
      </c>
      <c r="AJ9" s="1">
        <v>10</v>
      </c>
      <c r="AK9" s="1">
        <v>11</v>
      </c>
      <c r="AL9" s="1">
        <v>4</v>
      </c>
      <c r="AM9" s="18">
        <v>4</v>
      </c>
    </row>
    <row r="10" spans="1:39">
      <c r="A10" s="12">
        <v>5</v>
      </c>
      <c r="B10" s="15">
        <v>11</v>
      </c>
      <c r="C10" s="1">
        <v>1</v>
      </c>
      <c r="D10" s="1">
        <v>3</v>
      </c>
      <c r="E10" s="1">
        <v>10</v>
      </c>
      <c r="F10" s="1">
        <v>8</v>
      </c>
      <c r="G10" s="1">
        <v>3</v>
      </c>
      <c r="H10" s="18">
        <v>2</v>
      </c>
      <c r="J10" s="12">
        <v>5</v>
      </c>
      <c r="K10" s="15">
        <v>1</v>
      </c>
      <c r="L10" s="1">
        <v>2</v>
      </c>
      <c r="M10" s="1">
        <v>6</v>
      </c>
      <c r="N10" s="1">
        <v>5</v>
      </c>
      <c r="O10" s="1">
        <v>8</v>
      </c>
      <c r="P10" s="1">
        <v>4</v>
      </c>
      <c r="Q10" s="18">
        <v>3</v>
      </c>
      <c r="S10" s="12">
        <v>5</v>
      </c>
      <c r="T10" s="15">
        <v>11</v>
      </c>
      <c r="U10" s="1">
        <v>12</v>
      </c>
      <c r="V10" s="1">
        <v>11</v>
      </c>
      <c r="W10" s="1">
        <v>11</v>
      </c>
      <c r="X10" s="1">
        <v>9</v>
      </c>
      <c r="Y10" s="1">
        <v>12</v>
      </c>
      <c r="Z10" s="1">
        <v>13</v>
      </c>
      <c r="AA10" s="1">
        <v>13</v>
      </c>
      <c r="AB10" s="18">
        <v>13</v>
      </c>
      <c r="AD10" s="12">
        <v>5</v>
      </c>
      <c r="AE10" s="15">
        <v>9</v>
      </c>
      <c r="AF10" s="1">
        <v>9</v>
      </c>
      <c r="AG10" s="1">
        <v>10</v>
      </c>
      <c r="AH10" s="1">
        <v>5</v>
      </c>
      <c r="AI10" s="1">
        <v>7</v>
      </c>
      <c r="AJ10" s="1">
        <v>10</v>
      </c>
      <c r="AK10" s="1">
        <v>11</v>
      </c>
      <c r="AL10" s="1">
        <v>4</v>
      </c>
      <c r="AM10" s="18">
        <v>4</v>
      </c>
    </row>
    <row r="11" spans="1:39">
      <c r="A11" s="12">
        <v>6</v>
      </c>
      <c r="B11" s="15">
        <v>11</v>
      </c>
      <c r="C11" s="1">
        <v>1</v>
      </c>
      <c r="D11" s="1">
        <v>3</v>
      </c>
      <c r="E11" s="1">
        <v>1</v>
      </c>
      <c r="F11" s="1">
        <v>8</v>
      </c>
      <c r="G11" s="1">
        <v>7</v>
      </c>
      <c r="H11" s="18">
        <v>2</v>
      </c>
      <c r="J11" s="12">
        <v>6</v>
      </c>
      <c r="K11" s="15">
        <v>1</v>
      </c>
      <c r="L11" s="1">
        <v>2</v>
      </c>
      <c r="M11" s="1">
        <v>6</v>
      </c>
      <c r="N11" s="1">
        <v>5</v>
      </c>
      <c r="O11" s="1">
        <v>8</v>
      </c>
      <c r="P11" s="1">
        <v>10</v>
      </c>
      <c r="Q11" s="18">
        <v>3</v>
      </c>
      <c r="S11" s="12">
        <v>6</v>
      </c>
      <c r="T11" s="15">
        <v>11</v>
      </c>
      <c r="U11" s="1">
        <v>12</v>
      </c>
      <c r="V11" s="1">
        <v>11</v>
      </c>
      <c r="W11" s="1">
        <v>11</v>
      </c>
      <c r="X11" s="1">
        <v>9</v>
      </c>
      <c r="Y11" s="1">
        <v>12</v>
      </c>
      <c r="Z11" s="1">
        <v>13</v>
      </c>
      <c r="AA11" s="1">
        <v>13</v>
      </c>
      <c r="AB11" s="18">
        <v>13</v>
      </c>
      <c r="AD11" s="12">
        <v>6</v>
      </c>
      <c r="AE11" s="15">
        <v>9</v>
      </c>
      <c r="AF11" s="1">
        <v>9</v>
      </c>
      <c r="AG11" s="1">
        <v>10</v>
      </c>
      <c r="AH11" s="1">
        <v>5</v>
      </c>
      <c r="AI11" s="1">
        <v>8</v>
      </c>
      <c r="AJ11" s="1">
        <v>10</v>
      </c>
      <c r="AK11" s="1">
        <v>11</v>
      </c>
      <c r="AL11" s="1">
        <v>4</v>
      </c>
      <c r="AM11" s="18">
        <v>4</v>
      </c>
    </row>
    <row r="12" spans="1:39">
      <c r="A12" s="12">
        <v>7</v>
      </c>
      <c r="B12" s="15">
        <v>11</v>
      </c>
      <c r="C12" s="1">
        <v>1</v>
      </c>
      <c r="D12" s="1">
        <v>3</v>
      </c>
      <c r="E12" s="1">
        <v>1</v>
      </c>
      <c r="F12" s="1">
        <v>5</v>
      </c>
      <c r="G12" s="1">
        <v>3</v>
      </c>
      <c r="H12" s="18">
        <v>2</v>
      </c>
      <c r="J12" s="12">
        <v>7</v>
      </c>
      <c r="K12" s="15">
        <v>1</v>
      </c>
      <c r="L12" s="1">
        <v>2</v>
      </c>
      <c r="M12" s="1">
        <v>6</v>
      </c>
      <c r="N12" s="1">
        <v>5</v>
      </c>
      <c r="O12" s="1">
        <v>8</v>
      </c>
      <c r="P12" s="1">
        <v>10</v>
      </c>
      <c r="Q12" s="18">
        <v>3</v>
      </c>
      <c r="S12" s="12">
        <v>7</v>
      </c>
      <c r="T12" s="15">
        <v>5</v>
      </c>
      <c r="U12" s="1">
        <v>5</v>
      </c>
      <c r="V12" s="1">
        <v>5</v>
      </c>
      <c r="W12" s="1">
        <v>6</v>
      </c>
      <c r="X12" s="1">
        <v>6</v>
      </c>
      <c r="Y12" s="1">
        <v>7</v>
      </c>
      <c r="Z12" s="1">
        <v>7</v>
      </c>
      <c r="AA12" s="1">
        <v>8</v>
      </c>
      <c r="AB12" s="18">
        <v>8</v>
      </c>
      <c r="AD12" s="12">
        <v>7</v>
      </c>
      <c r="AE12" s="15">
        <v>1</v>
      </c>
      <c r="AF12" s="1">
        <v>1</v>
      </c>
      <c r="AG12" s="1">
        <v>1</v>
      </c>
      <c r="AH12" s="1">
        <v>2</v>
      </c>
      <c r="AI12" s="1">
        <v>2</v>
      </c>
      <c r="AJ12" s="1">
        <v>3</v>
      </c>
      <c r="AK12" s="1">
        <v>3</v>
      </c>
      <c r="AL12" s="1">
        <v>4</v>
      </c>
      <c r="AM12" s="18">
        <v>4</v>
      </c>
    </row>
    <row r="13" spans="1:39">
      <c r="A13" s="12">
        <v>8</v>
      </c>
      <c r="B13" s="15">
        <v>11</v>
      </c>
      <c r="C13" s="1">
        <v>1</v>
      </c>
      <c r="D13" s="1">
        <v>3</v>
      </c>
      <c r="E13" s="1">
        <v>10</v>
      </c>
      <c r="F13" s="1">
        <v>9</v>
      </c>
      <c r="G13" s="1">
        <v>5</v>
      </c>
      <c r="H13" s="18">
        <v>2</v>
      </c>
      <c r="J13" s="12">
        <v>8</v>
      </c>
      <c r="K13" s="15">
        <v>4</v>
      </c>
      <c r="L13" s="1">
        <v>2</v>
      </c>
      <c r="M13" s="1">
        <v>6</v>
      </c>
      <c r="N13" s="1">
        <v>9</v>
      </c>
      <c r="O13" s="1">
        <v>6</v>
      </c>
      <c r="P13" s="1">
        <v>4</v>
      </c>
      <c r="Q13" s="18">
        <v>3</v>
      </c>
      <c r="S13" s="12">
        <v>8</v>
      </c>
      <c r="T13" s="15">
        <v>5</v>
      </c>
      <c r="U13" s="1">
        <v>5</v>
      </c>
      <c r="V13" s="1">
        <v>5</v>
      </c>
      <c r="W13" s="1">
        <v>6</v>
      </c>
      <c r="X13" s="1">
        <v>6</v>
      </c>
      <c r="Y13" s="1">
        <v>7</v>
      </c>
      <c r="Z13" s="1">
        <v>7</v>
      </c>
      <c r="AA13" s="1">
        <v>8</v>
      </c>
      <c r="AB13" s="18">
        <v>8</v>
      </c>
      <c r="AD13" s="12">
        <v>8</v>
      </c>
      <c r="AE13" s="15">
        <v>1</v>
      </c>
      <c r="AF13" s="1">
        <v>1</v>
      </c>
      <c r="AG13" s="1">
        <v>1</v>
      </c>
      <c r="AH13" s="1">
        <v>2</v>
      </c>
      <c r="AI13" s="1">
        <v>2</v>
      </c>
      <c r="AJ13" s="1">
        <v>3</v>
      </c>
      <c r="AK13" s="1">
        <v>3</v>
      </c>
      <c r="AL13" s="1">
        <v>4</v>
      </c>
      <c r="AM13" s="18">
        <v>4</v>
      </c>
    </row>
    <row r="14" spans="1:39">
      <c r="A14" s="12">
        <v>9</v>
      </c>
      <c r="B14" s="15">
        <v>11</v>
      </c>
      <c r="C14" s="1">
        <v>1</v>
      </c>
      <c r="D14" s="1">
        <v>3</v>
      </c>
      <c r="E14" s="1">
        <v>10</v>
      </c>
      <c r="F14" s="1">
        <v>9</v>
      </c>
      <c r="G14" s="1">
        <v>7</v>
      </c>
      <c r="H14" s="18">
        <v>2</v>
      </c>
      <c r="J14" s="12">
        <v>9</v>
      </c>
      <c r="K14" s="15">
        <v>1</v>
      </c>
      <c r="L14" s="1">
        <v>2</v>
      </c>
      <c r="M14" s="1">
        <v>6</v>
      </c>
      <c r="N14" s="1">
        <v>9</v>
      </c>
      <c r="O14" s="1">
        <v>6</v>
      </c>
      <c r="P14" s="1">
        <v>4</v>
      </c>
      <c r="Q14" s="18">
        <v>3</v>
      </c>
      <c r="S14" s="12">
        <v>9</v>
      </c>
      <c r="T14" s="15">
        <v>5</v>
      </c>
      <c r="U14" s="1">
        <v>5</v>
      </c>
      <c r="V14" s="1">
        <v>5</v>
      </c>
      <c r="W14" s="1">
        <v>6</v>
      </c>
      <c r="X14" s="1">
        <v>6</v>
      </c>
      <c r="Y14" s="1">
        <v>7</v>
      </c>
      <c r="Z14" s="1">
        <v>7</v>
      </c>
      <c r="AA14" s="1">
        <v>8</v>
      </c>
      <c r="AB14" s="18">
        <v>8</v>
      </c>
      <c r="AD14" s="12">
        <v>9</v>
      </c>
      <c r="AE14" s="15">
        <v>1</v>
      </c>
      <c r="AF14" s="1">
        <v>1</v>
      </c>
      <c r="AG14" s="1">
        <v>1</v>
      </c>
      <c r="AH14" s="1">
        <v>2</v>
      </c>
      <c r="AI14" s="1">
        <v>2</v>
      </c>
      <c r="AJ14" s="1">
        <v>3</v>
      </c>
      <c r="AK14" s="1">
        <v>3</v>
      </c>
      <c r="AL14" s="1">
        <v>4</v>
      </c>
      <c r="AM14" s="18">
        <v>4</v>
      </c>
    </row>
    <row r="15" spans="1:39">
      <c r="A15" s="12">
        <v>10</v>
      </c>
      <c r="B15" s="15">
        <v>11</v>
      </c>
      <c r="C15" s="1">
        <v>1</v>
      </c>
      <c r="D15" s="1">
        <v>3</v>
      </c>
      <c r="E15" s="1">
        <v>10</v>
      </c>
      <c r="F15" s="1">
        <v>9</v>
      </c>
      <c r="G15" s="1">
        <v>7</v>
      </c>
      <c r="H15" s="18">
        <v>2</v>
      </c>
      <c r="J15" s="12">
        <v>10</v>
      </c>
      <c r="K15" s="15">
        <v>1</v>
      </c>
      <c r="L15" s="1">
        <v>2</v>
      </c>
      <c r="M15" s="1">
        <v>6</v>
      </c>
      <c r="N15" s="1">
        <v>9</v>
      </c>
      <c r="O15" s="1">
        <v>6</v>
      </c>
      <c r="P15" s="1">
        <v>4</v>
      </c>
      <c r="Q15" s="18">
        <v>3</v>
      </c>
      <c r="S15" s="12">
        <v>10</v>
      </c>
      <c r="T15" s="15">
        <v>11</v>
      </c>
      <c r="U15" s="1">
        <v>12</v>
      </c>
      <c r="V15" s="1">
        <v>10</v>
      </c>
      <c r="W15" s="1">
        <v>11</v>
      </c>
      <c r="X15" s="1">
        <v>9</v>
      </c>
      <c r="Y15" s="1">
        <v>12</v>
      </c>
      <c r="Z15" s="1">
        <v>13</v>
      </c>
      <c r="AA15" s="1">
        <v>13</v>
      </c>
      <c r="AB15" s="18">
        <v>13</v>
      </c>
      <c r="AD15" s="12">
        <v>10</v>
      </c>
      <c r="AE15" s="15">
        <v>9</v>
      </c>
      <c r="AF15" s="1">
        <v>9</v>
      </c>
      <c r="AG15" s="1">
        <v>10</v>
      </c>
      <c r="AH15" s="1">
        <v>3</v>
      </c>
      <c r="AI15" s="1">
        <v>8</v>
      </c>
      <c r="AJ15" s="1">
        <v>10</v>
      </c>
      <c r="AK15" s="1">
        <v>11</v>
      </c>
      <c r="AL15" s="1">
        <v>4</v>
      </c>
      <c r="AM15" s="18">
        <v>4</v>
      </c>
    </row>
    <row r="16" spans="1:39">
      <c r="A16" s="12">
        <v>11</v>
      </c>
      <c r="B16" s="15">
        <v>11</v>
      </c>
      <c r="C16" s="1">
        <v>1</v>
      </c>
      <c r="D16" s="1">
        <v>3</v>
      </c>
      <c r="E16" s="1">
        <v>10</v>
      </c>
      <c r="F16" s="1">
        <v>9</v>
      </c>
      <c r="G16" s="1">
        <v>7</v>
      </c>
      <c r="H16" s="18">
        <v>2</v>
      </c>
      <c r="J16" s="12">
        <v>11</v>
      </c>
      <c r="K16" s="15">
        <v>1</v>
      </c>
      <c r="L16" s="1">
        <v>2</v>
      </c>
      <c r="M16" s="1">
        <v>6</v>
      </c>
      <c r="N16" s="1">
        <v>9</v>
      </c>
      <c r="O16" s="1">
        <v>6</v>
      </c>
      <c r="P16" s="1">
        <v>4</v>
      </c>
      <c r="Q16" s="18">
        <v>3</v>
      </c>
      <c r="S16" s="12">
        <v>11</v>
      </c>
      <c r="T16" s="15">
        <v>11</v>
      </c>
      <c r="U16" s="1">
        <v>12</v>
      </c>
      <c r="V16" s="1">
        <v>10</v>
      </c>
      <c r="W16" s="1">
        <v>11</v>
      </c>
      <c r="X16" s="1">
        <v>9</v>
      </c>
      <c r="Y16" s="1">
        <v>12</v>
      </c>
      <c r="Z16" s="1">
        <v>13</v>
      </c>
      <c r="AA16" s="1">
        <v>13</v>
      </c>
      <c r="AB16" s="18">
        <v>13</v>
      </c>
      <c r="AD16" s="12">
        <v>11</v>
      </c>
      <c r="AE16" s="15">
        <v>9</v>
      </c>
      <c r="AF16" s="1">
        <v>9</v>
      </c>
      <c r="AG16" s="1">
        <v>10</v>
      </c>
      <c r="AH16" s="1">
        <v>3</v>
      </c>
      <c r="AI16" s="1">
        <v>8</v>
      </c>
      <c r="AJ16" s="1">
        <v>10</v>
      </c>
      <c r="AK16" s="1">
        <v>11</v>
      </c>
      <c r="AL16" s="1">
        <v>4</v>
      </c>
      <c r="AM16" s="18">
        <v>4</v>
      </c>
    </row>
    <row r="17" spans="1:39">
      <c r="A17" s="12">
        <v>12</v>
      </c>
      <c r="B17" s="15">
        <v>11</v>
      </c>
      <c r="C17" s="1">
        <v>1</v>
      </c>
      <c r="D17" s="1">
        <v>3</v>
      </c>
      <c r="E17" s="1">
        <v>10</v>
      </c>
      <c r="F17" s="1">
        <v>9</v>
      </c>
      <c r="G17" s="1">
        <v>7</v>
      </c>
      <c r="H17" s="18">
        <v>2</v>
      </c>
      <c r="J17" s="12">
        <v>12</v>
      </c>
      <c r="K17" s="15">
        <v>1</v>
      </c>
      <c r="L17" s="1">
        <v>2</v>
      </c>
      <c r="M17" s="1">
        <v>6</v>
      </c>
      <c r="N17" s="1">
        <v>9</v>
      </c>
      <c r="O17" s="1">
        <v>6</v>
      </c>
      <c r="P17" s="1">
        <v>4</v>
      </c>
      <c r="Q17" s="18">
        <v>3</v>
      </c>
      <c r="S17" s="12">
        <v>12</v>
      </c>
      <c r="T17" s="15">
        <v>11</v>
      </c>
      <c r="U17" s="1">
        <v>12</v>
      </c>
      <c r="V17" s="1">
        <v>10</v>
      </c>
      <c r="W17" s="1">
        <v>11</v>
      </c>
      <c r="X17" s="1">
        <v>9</v>
      </c>
      <c r="Y17" s="1">
        <v>12</v>
      </c>
      <c r="Z17" s="1">
        <v>13</v>
      </c>
      <c r="AA17" s="1">
        <v>13</v>
      </c>
      <c r="AB17" s="18">
        <v>13</v>
      </c>
      <c r="AD17" s="12">
        <v>12</v>
      </c>
      <c r="AE17" s="15">
        <v>9</v>
      </c>
      <c r="AF17" s="1">
        <v>9</v>
      </c>
      <c r="AG17" s="1">
        <v>10</v>
      </c>
      <c r="AH17" s="1">
        <v>3</v>
      </c>
      <c r="AI17" s="1">
        <v>8</v>
      </c>
      <c r="AJ17" s="1">
        <v>10</v>
      </c>
      <c r="AK17" s="1">
        <v>11</v>
      </c>
      <c r="AL17" s="1">
        <v>4</v>
      </c>
      <c r="AM17" s="18">
        <v>4</v>
      </c>
    </row>
    <row r="18" spans="1:39">
      <c r="A18" s="19">
        <v>13</v>
      </c>
      <c r="B18" s="20">
        <v>11</v>
      </c>
      <c r="C18" s="21">
        <v>1</v>
      </c>
      <c r="D18" s="21">
        <v>3</v>
      </c>
      <c r="E18" s="21">
        <v>10</v>
      </c>
      <c r="F18" s="21">
        <v>9</v>
      </c>
      <c r="G18" s="21">
        <v>7</v>
      </c>
      <c r="H18" s="22">
        <v>2</v>
      </c>
      <c r="J18" s="19">
        <v>13</v>
      </c>
      <c r="K18" s="20">
        <v>4</v>
      </c>
      <c r="L18" s="21">
        <v>2</v>
      </c>
      <c r="M18" s="21">
        <v>6</v>
      </c>
      <c r="N18" s="21">
        <v>9</v>
      </c>
      <c r="O18" s="21">
        <v>6</v>
      </c>
      <c r="P18" s="21">
        <v>4</v>
      </c>
      <c r="Q18" s="22">
        <v>3</v>
      </c>
      <c r="S18" s="12">
        <v>13</v>
      </c>
      <c r="T18" s="15">
        <v>5</v>
      </c>
      <c r="U18" s="1">
        <v>5</v>
      </c>
      <c r="V18" s="1">
        <v>5</v>
      </c>
      <c r="W18" s="1">
        <v>6</v>
      </c>
      <c r="X18" s="1">
        <v>6</v>
      </c>
      <c r="Y18" s="1">
        <v>7</v>
      </c>
      <c r="Z18" s="1">
        <v>7</v>
      </c>
      <c r="AA18" s="1">
        <v>8</v>
      </c>
      <c r="AB18" s="18">
        <v>8</v>
      </c>
      <c r="AD18" s="12">
        <v>13</v>
      </c>
      <c r="AE18" s="15">
        <v>1</v>
      </c>
      <c r="AF18" s="1">
        <v>1</v>
      </c>
      <c r="AG18" s="1">
        <v>1</v>
      </c>
      <c r="AH18" s="1">
        <v>2</v>
      </c>
      <c r="AI18" s="1">
        <v>2</v>
      </c>
      <c r="AJ18" s="1">
        <v>3</v>
      </c>
      <c r="AK18" s="1">
        <v>3</v>
      </c>
      <c r="AL18" s="1">
        <v>4</v>
      </c>
      <c r="AM18" s="18">
        <v>4</v>
      </c>
    </row>
    <row r="19" spans="1:39">
      <c r="S19" s="12">
        <v>14</v>
      </c>
      <c r="T19" s="15">
        <v>5</v>
      </c>
      <c r="U19" s="1">
        <v>5</v>
      </c>
      <c r="V19" s="1">
        <v>5</v>
      </c>
      <c r="W19" s="1">
        <v>6</v>
      </c>
      <c r="X19" s="1">
        <v>6</v>
      </c>
      <c r="Y19" s="1">
        <v>7</v>
      </c>
      <c r="Z19" s="1">
        <v>7</v>
      </c>
      <c r="AA19" s="1">
        <v>8</v>
      </c>
      <c r="AB19" s="18">
        <v>8</v>
      </c>
      <c r="AD19" s="12">
        <v>14</v>
      </c>
      <c r="AE19" s="15">
        <v>1</v>
      </c>
      <c r="AF19" s="1">
        <v>1</v>
      </c>
      <c r="AG19" s="1">
        <v>1</v>
      </c>
      <c r="AH19" s="1">
        <v>2</v>
      </c>
      <c r="AI19" s="1">
        <v>2</v>
      </c>
      <c r="AJ19" s="1">
        <v>3</v>
      </c>
      <c r="AK19" s="1">
        <v>3</v>
      </c>
      <c r="AL19" s="1">
        <v>4</v>
      </c>
      <c r="AM19" s="18">
        <v>4</v>
      </c>
    </row>
    <row r="20" spans="1:39">
      <c r="S20" s="19">
        <v>15</v>
      </c>
      <c r="T20" s="20">
        <v>5</v>
      </c>
      <c r="U20" s="21">
        <v>5</v>
      </c>
      <c r="V20" s="21">
        <v>5</v>
      </c>
      <c r="W20" s="21">
        <v>6</v>
      </c>
      <c r="X20" s="21">
        <v>6</v>
      </c>
      <c r="Y20" s="21">
        <v>7</v>
      </c>
      <c r="Z20" s="21">
        <v>7</v>
      </c>
      <c r="AA20" s="21">
        <v>8</v>
      </c>
      <c r="AB20" s="22">
        <v>8</v>
      </c>
      <c r="AD20" s="19">
        <v>15</v>
      </c>
      <c r="AE20" s="20">
        <v>1</v>
      </c>
      <c r="AF20" s="21">
        <v>1</v>
      </c>
      <c r="AG20" s="21">
        <v>1</v>
      </c>
      <c r="AH20" s="21">
        <v>2</v>
      </c>
      <c r="AI20" s="21">
        <v>2</v>
      </c>
      <c r="AJ20" s="21">
        <v>3</v>
      </c>
      <c r="AK20" s="21">
        <v>3</v>
      </c>
      <c r="AL20" s="21">
        <v>4</v>
      </c>
      <c r="AM20" s="22">
        <v>4</v>
      </c>
    </row>
    <row r="23" spans="1:39">
      <c r="A23" s="10" t="s">
        <v>646</v>
      </c>
      <c r="B23" s="10" t="s">
        <v>8</v>
      </c>
      <c r="C23" s="8"/>
      <c r="D23" s="8"/>
      <c r="E23" s="8"/>
      <c r="F23" s="8"/>
      <c r="G23" s="8"/>
      <c r="H23" s="9"/>
      <c r="J23" s="10" t="s">
        <v>646</v>
      </c>
      <c r="K23" s="10" t="s">
        <v>8</v>
      </c>
      <c r="L23" s="8"/>
      <c r="M23" s="8"/>
      <c r="N23" s="8"/>
      <c r="O23" s="8"/>
      <c r="P23" s="8"/>
      <c r="Q23" s="9"/>
      <c r="S23" s="10" t="s">
        <v>646</v>
      </c>
      <c r="T23" s="10" t="s">
        <v>8</v>
      </c>
      <c r="U23" s="8"/>
      <c r="V23" s="8"/>
      <c r="W23" s="8"/>
      <c r="X23" s="8"/>
      <c r="Y23" s="8"/>
      <c r="Z23" s="8"/>
      <c r="AA23" s="8"/>
      <c r="AB23" s="9"/>
      <c r="AD23" s="10" t="s">
        <v>646</v>
      </c>
      <c r="AE23" s="10" t="s">
        <v>8</v>
      </c>
      <c r="AF23" s="8"/>
      <c r="AG23" s="8"/>
      <c r="AH23" s="8"/>
      <c r="AI23" s="8"/>
      <c r="AJ23" s="8"/>
      <c r="AK23" s="8"/>
      <c r="AL23" s="8"/>
      <c r="AM23" s="9"/>
    </row>
    <row r="24" spans="1:39">
      <c r="A24" s="10" t="s">
        <v>638</v>
      </c>
      <c r="B24" s="7">
        <v>0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6">
        <v>6</v>
      </c>
      <c r="J24" s="10" t="s">
        <v>638</v>
      </c>
      <c r="K24" s="7">
        <v>0</v>
      </c>
      <c r="L24" s="11">
        <v>1</v>
      </c>
      <c r="M24" s="11">
        <v>2</v>
      </c>
      <c r="N24" s="11">
        <v>3</v>
      </c>
      <c r="O24" s="11">
        <v>4</v>
      </c>
      <c r="P24" s="11">
        <v>5</v>
      </c>
      <c r="Q24" s="16">
        <v>6</v>
      </c>
      <c r="S24" s="10" t="s">
        <v>638</v>
      </c>
      <c r="T24" s="7">
        <v>0</v>
      </c>
      <c r="U24" s="11">
        <v>1</v>
      </c>
      <c r="V24" s="11">
        <v>2</v>
      </c>
      <c r="W24" s="11">
        <v>3</v>
      </c>
      <c r="X24" s="11">
        <v>4</v>
      </c>
      <c r="Y24" s="11">
        <v>5</v>
      </c>
      <c r="Z24" s="11">
        <v>6</v>
      </c>
      <c r="AA24" s="11">
        <v>7</v>
      </c>
      <c r="AB24" s="16">
        <v>8</v>
      </c>
      <c r="AD24" s="10" t="s">
        <v>638</v>
      </c>
      <c r="AE24" s="7">
        <v>0</v>
      </c>
      <c r="AF24" s="11">
        <v>1</v>
      </c>
      <c r="AG24" s="11">
        <v>2</v>
      </c>
      <c r="AH24" s="11">
        <v>3</v>
      </c>
      <c r="AI24" s="11">
        <v>4</v>
      </c>
      <c r="AJ24" s="11">
        <v>5</v>
      </c>
      <c r="AK24" s="11">
        <v>6</v>
      </c>
      <c r="AL24" s="11">
        <v>7</v>
      </c>
      <c r="AM24" s="16">
        <v>8</v>
      </c>
    </row>
    <row r="25" spans="1:39">
      <c r="A25" s="7">
        <v>0</v>
      </c>
      <c r="B25" s="13">
        <v>242</v>
      </c>
      <c r="C25" s="14">
        <v>790</v>
      </c>
      <c r="D25" s="14">
        <v>560</v>
      </c>
      <c r="E25" s="14">
        <v>642</v>
      </c>
      <c r="F25" s="14">
        <v>758</v>
      </c>
      <c r="G25" s="14">
        <v>328</v>
      </c>
      <c r="H25" s="17">
        <v>312</v>
      </c>
      <c r="J25" s="7">
        <v>0</v>
      </c>
      <c r="K25" s="13">
        <v>694</v>
      </c>
      <c r="L25" s="14">
        <v>998</v>
      </c>
      <c r="M25" s="14">
        <v>990</v>
      </c>
      <c r="N25" s="14">
        <v>682</v>
      </c>
      <c r="O25" s="14">
        <v>796</v>
      </c>
      <c r="P25" s="14">
        <v>610</v>
      </c>
      <c r="Q25" s="17">
        <v>616</v>
      </c>
      <c r="S25" s="7">
        <v>0</v>
      </c>
      <c r="T25" s="25">
        <v>585</v>
      </c>
      <c r="U25" s="14">
        <v>60</v>
      </c>
      <c r="V25" s="26">
        <v>173</v>
      </c>
      <c r="W25" s="14">
        <v>298</v>
      </c>
      <c r="X25" s="14">
        <v>732</v>
      </c>
      <c r="Y25" s="14">
        <v>324</v>
      </c>
      <c r="Z25" s="14">
        <v>736</v>
      </c>
      <c r="AA25" s="14">
        <v>266</v>
      </c>
      <c r="AB25" s="17">
        <v>162</v>
      </c>
      <c r="AD25" s="7">
        <v>0</v>
      </c>
      <c r="AE25" s="13">
        <v>320</v>
      </c>
      <c r="AF25" s="14">
        <v>574</v>
      </c>
      <c r="AG25" s="26">
        <v>315</v>
      </c>
      <c r="AH25" s="26">
        <v>193</v>
      </c>
      <c r="AI25" s="26">
        <v>757</v>
      </c>
      <c r="AJ25" s="14">
        <v>191</v>
      </c>
      <c r="AK25" s="14">
        <v>384</v>
      </c>
      <c r="AL25" s="26">
        <v>68</v>
      </c>
      <c r="AM25" s="17">
        <v>104</v>
      </c>
    </row>
    <row r="26" spans="1:39">
      <c r="A26" s="12">
        <v>1</v>
      </c>
      <c r="B26" s="15">
        <v>243</v>
      </c>
      <c r="C26" s="1">
        <v>791</v>
      </c>
      <c r="D26" s="1">
        <v>561</v>
      </c>
      <c r="E26" s="1">
        <v>643</v>
      </c>
      <c r="F26" s="1">
        <v>759</v>
      </c>
      <c r="G26" s="1">
        <v>329</v>
      </c>
      <c r="H26" s="18">
        <v>313</v>
      </c>
      <c r="J26" s="12">
        <v>1</v>
      </c>
      <c r="K26" s="15">
        <v>695</v>
      </c>
      <c r="L26" s="1">
        <v>999</v>
      </c>
      <c r="M26" s="1">
        <v>991</v>
      </c>
      <c r="N26" s="1">
        <v>683</v>
      </c>
      <c r="O26" s="1">
        <v>797</v>
      </c>
      <c r="P26" s="1">
        <v>611</v>
      </c>
      <c r="Q26" s="18">
        <v>617</v>
      </c>
      <c r="S26" s="12">
        <v>1</v>
      </c>
      <c r="T26" s="15">
        <v>101</v>
      </c>
      <c r="U26" s="1">
        <v>197</v>
      </c>
      <c r="V26" s="1">
        <v>355</v>
      </c>
      <c r="W26" s="1">
        <v>273</v>
      </c>
      <c r="X26" s="1">
        <v>733</v>
      </c>
      <c r="Y26" s="1">
        <v>325</v>
      </c>
      <c r="Z26" s="1">
        <v>737</v>
      </c>
      <c r="AA26" s="1">
        <v>267</v>
      </c>
      <c r="AB26" s="18">
        <v>163</v>
      </c>
      <c r="AD26" s="12">
        <v>1</v>
      </c>
      <c r="AE26" s="15">
        <v>321</v>
      </c>
      <c r="AF26" s="1">
        <v>575</v>
      </c>
      <c r="AG26" s="1">
        <v>239</v>
      </c>
      <c r="AH26" s="1">
        <v>965</v>
      </c>
      <c r="AI26" s="1">
        <v>99</v>
      </c>
      <c r="AJ26" s="1">
        <v>773</v>
      </c>
      <c r="AK26" s="1">
        <v>385</v>
      </c>
      <c r="AL26" s="1">
        <v>263</v>
      </c>
      <c r="AM26" s="18">
        <v>105</v>
      </c>
    </row>
    <row r="27" spans="1:39">
      <c r="A27" s="12">
        <v>2</v>
      </c>
      <c r="B27" s="15">
        <v>992</v>
      </c>
      <c r="C27" s="1">
        <v>730</v>
      </c>
      <c r="D27" s="1">
        <v>742</v>
      </c>
      <c r="E27" s="1">
        <v>528</v>
      </c>
      <c r="F27" s="1">
        <v>800</v>
      </c>
      <c r="G27" s="1">
        <v>994</v>
      </c>
      <c r="H27" s="18">
        <v>540</v>
      </c>
      <c r="J27" s="12">
        <v>2</v>
      </c>
      <c r="K27" s="15">
        <v>656</v>
      </c>
      <c r="L27" s="1">
        <v>754</v>
      </c>
      <c r="M27" s="1">
        <v>991</v>
      </c>
      <c r="N27" s="1">
        <v>562</v>
      </c>
      <c r="O27" s="1">
        <v>698</v>
      </c>
      <c r="P27" s="1">
        <v>570</v>
      </c>
      <c r="Q27" s="18">
        <v>310</v>
      </c>
      <c r="S27" s="12">
        <v>2</v>
      </c>
      <c r="T27" s="15">
        <v>150</v>
      </c>
      <c r="U27" s="1">
        <v>120</v>
      </c>
      <c r="V27" s="1">
        <v>240</v>
      </c>
      <c r="W27" s="1">
        <v>348</v>
      </c>
      <c r="X27" s="1">
        <v>302</v>
      </c>
      <c r="Y27" s="1">
        <v>522</v>
      </c>
      <c r="Z27" s="1">
        <v>608</v>
      </c>
      <c r="AA27" s="1">
        <v>256</v>
      </c>
      <c r="AB27" s="18">
        <v>86</v>
      </c>
      <c r="AD27" s="12">
        <v>2</v>
      </c>
      <c r="AE27" s="15">
        <v>342</v>
      </c>
      <c r="AF27" s="1">
        <v>126</v>
      </c>
      <c r="AG27" s="1">
        <v>170</v>
      </c>
      <c r="AH27" s="1">
        <v>202</v>
      </c>
      <c r="AI27" s="1">
        <v>188</v>
      </c>
      <c r="AJ27" s="1">
        <v>296</v>
      </c>
      <c r="AK27" s="1">
        <v>722</v>
      </c>
      <c r="AL27" s="1">
        <v>174</v>
      </c>
      <c r="AM27" s="18">
        <v>12</v>
      </c>
    </row>
    <row r="28" spans="1:39">
      <c r="A28" s="12">
        <v>3</v>
      </c>
      <c r="B28" s="15">
        <v>993</v>
      </c>
      <c r="C28" s="29">
        <v>731</v>
      </c>
      <c r="D28" s="1">
        <v>743</v>
      </c>
      <c r="E28" s="1">
        <v>529</v>
      </c>
      <c r="F28" s="1">
        <v>801</v>
      </c>
      <c r="G28" s="1">
        <v>995</v>
      </c>
      <c r="H28" s="18">
        <v>541</v>
      </c>
      <c r="J28" s="12">
        <v>3</v>
      </c>
      <c r="K28" s="15">
        <v>657</v>
      </c>
      <c r="L28" s="1">
        <v>755</v>
      </c>
      <c r="M28" s="1">
        <v>991</v>
      </c>
      <c r="N28" s="1">
        <v>563</v>
      </c>
      <c r="O28" s="1">
        <v>699</v>
      </c>
      <c r="P28" s="1">
        <v>571</v>
      </c>
      <c r="Q28" s="18">
        <v>311</v>
      </c>
      <c r="S28" s="12">
        <v>3</v>
      </c>
      <c r="T28" s="15">
        <v>151</v>
      </c>
      <c r="U28" s="1">
        <v>121</v>
      </c>
      <c r="V28" s="1">
        <v>241</v>
      </c>
      <c r="W28" s="1">
        <v>349</v>
      </c>
      <c r="X28" s="1">
        <v>303</v>
      </c>
      <c r="Y28" s="1">
        <v>523</v>
      </c>
      <c r="Z28" s="1">
        <v>609</v>
      </c>
      <c r="AA28" s="1">
        <v>257</v>
      </c>
      <c r="AB28" s="18">
        <v>87</v>
      </c>
      <c r="AD28" s="12">
        <v>3</v>
      </c>
      <c r="AE28" s="15">
        <v>343</v>
      </c>
      <c r="AF28" s="1">
        <v>127</v>
      </c>
      <c r="AG28" s="1">
        <v>171</v>
      </c>
      <c r="AH28" s="1">
        <v>203</v>
      </c>
      <c r="AI28" s="1">
        <v>189</v>
      </c>
      <c r="AJ28" s="1">
        <v>297</v>
      </c>
      <c r="AK28" s="1">
        <v>723</v>
      </c>
      <c r="AL28" s="1">
        <v>175</v>
      </c>
      <c r="AM28" s="18">
        <v>13</v>
      </c>
    </row>
    <row r="29" spans="1:39">
      <c r="A29" s="12">
        <v>4</v>
      </c>
      <c r="B29" s="15">
        <v>690</v>
      </c>
      <c r="C29" s="1">
        <v>792</v>
      </c>
      <c r="D29" s="1">
        <v>598</v>
      </c>
      <c r="E29" s="1">
        <v>626</v>
      </c>
      <c r="F29" s="1">
        <v>504</v>
      </c>
      <c r="G29" s="1">
        <v>646</v>
      </c>
      <c r="H29" s="18">
        <v>762</v>
      </c>
      <c r="J29" s="12">
        <v>4</v>
      </c>
      <c r="K29" s="15">
        <v>530</v>
      </c>
      <c r="L29" s="1">
        <v>726</v>
      </c>
      <c r="M29" s="1">
        <v>650</v>
      </c>
      <c r="N29" s="1">
        <v>600</v>
      </c>
      <c r="O29" s="1">
        <v>644</v>
      </c>
      <c r="P29" s="1">
        <v>752</v>
      </c>
      <c r="Q29" s="18">
        <v>634</v>
      </c>
      <c r="S29" s="12">
        <v>4</v>
      </c>
      <c r="T29" s="15">
        <v>76</v>
      </c>
      <c r="U29" s="1">
        <v>258</v>
      </c>
      <c r="V29" s="1">
        <v>182</v>
      </c>
      <c r="W29" s="1">
        <v>284</v>
      </c>
      <c r="X29" s="1">
        <v>776</v>
      </c>
      <c r="Y29" s="1">
        <v>768</v>
      </c>
      <c r="Z29" s="1">
        <v>738</v>
      </c>
      <c r="AA29" s="1">
        <v>176</v>
      </c>
      <c r="AB29" s="18">
        <v>78</v>
      </c>
      <c r="AD29" s="12">
        <v>4</v>
      </c>
      <c r="AE29" s="15">
        <v>704</v>
      </c>
      <c r="AF29" s="1">
        <v>382</v>
      </c>
      <c r="AG29" s="1">
        <v>148</v>
      </c>
      <c r="AH29" s="1">
        <v>558</v>
      </c>
      <c r="AI29" s="1">
        <v>186</v>
      </c>
      <c r="AJ29" s="1">
        <v>360</v>
      </c>
      <c r="AK29" s="1">
        <v>64</v>
      </c>
      <c r="AL29" s="1">
        <v>118</v>
      </c>
      <c r="AM29" s="18">
        <v>92</v>
      </c>
    </row>
    <row r="30" spans="1:39">
      <c r="A30" s="12">
        <v>5</v>
      </c>
      <c r="B30" s="15">
        <v>691</v>
      </c>
      <c r="C30" s="1">
        <v>793</v>
      </c>
      <c r="D30" s="1">
        <v>599</v>
      </c>
      <c r="E30" s="1">
        <v>627</v>
      </c>
      <c r="F30" s="1">
        <v>505</v>
      </c>
      <c r="G30" s="1">
        <v>647</v>
      </c>
      <c r="H30" s="18">
        <v>763</v>
      </c>
      <c r="J30" s="12">
        <v>5</v>
      </c>
      <c r="K30" s="15">
        <v>531</v>
      </c>
      <c r="L30" s="1">
        <v>727</v>
      </c>
      <c r="M30" s="1">
        <v>651</v>
      </c>
      <c r="N30" s="1">
        <v>601</v>
      </c>
      <c r="O30" s="1">
        <v>645</v>
      </c>
      <c r="P30" s="1">
        <v>753</v>
      </c>
      <c r="Q30" s="18">
        <v>635</v>
      </c>
      <c r="S30" s="12">
        <v>5</v>
      </c>
      <c r="T30" s="15">
        <v>77</v>
      </c>
      <c r="U30" s="1">
        <v>259</v>
      </c>
      <c r="V30" s="1">
        <v>183</v>
      </c>
      <c r="W30" s="1">
        <v>285</v>
      </c>
      <c r="X30" s="1">
        <v>777</v>
      </c>
      <c r="Y30" s="1">
        <v>769</v>
      </c>
      <c r="Z30" s="1">
        <v>739</v>
      </c>
      <c r="AA30" s="1">
        <v>177</v>
      </c>
      <c r="AB30" s="18">
        <v>79</v>
      </c>
      <c r="AD30" s="12">
        <v>5</v>
      </c>
      <c r="AE30" s="15">
        <v>705</v>
      </c>
      <c r="AF30" s="1">
        <v>383</v>
      </c>
      <c r="AG30" s="1">
        <v>149</v>
      </c>
      <c r="AH30" s="1">
        <v>559</v>
      </c>
      <c r="AI30" s="1">
        <v>187</v>
      </c>
      <c r="AJ30" s="1">
        <v>361</v>
      </c>
      <c r="AK30" s="1">
        <v>65</v>
      </c>
      <c r="AL30" s="1">
        <v>119</v>
      </c>
      <c r="AM30" s="18">
        <v>93</v>
      </c>
    </row>
    <row r="31" spans="1:39">
      <c r="A31" s="12">
        <v>6</v>
      </c>
      <c r="B31" s="15">
        <v>764</v>
      </c>
      <c r="C31" s="1">
        <v>276</v>
      </c>
      <c r="D31" s="1">
        <v>740</v>
      </c>
      <c r="E31" s="1">
        <v>716</v>
      </c>
      <c r="F31" s="1">
        <v>520</v>
      </c>
      <c r="G31" s="1">
        <v>708</v>
      </c>
      <c r="H31" s="18">
        <v>688</v>
      </c>
      <c r="J31" s="12">
        <v>6</v>
      </c>
      <c r="K31" s="15">
        <v>518</v>
      </c>
      <c r="L31" s="1">
        <v>700</v>
      </c>
      <c r="M31" s="1">
        <v>614</v>
      </c>
      <c r="N31" s="1">
        <v>596</v>
      </c>
      <c r="O31" s="1">
        <v>680</v>
      </c>
      <c r="P31" s="1">
        <v>734</v>
      </c>
      <c r="Q31" s="18">
        <v>632</v>
      </c>
      <c r="S31" s="12">
        <v>6</v>
      </c>
      <c r="T31" s="15">
        <v>116</v>
      </c>
      <c r="U31" s="1">
        <v>234</v>
      </c>
      <c r="V31" s="1">
        <v>290</v>
      </c>
      <c r="W31" s="1">
        <v>318</v>
      </c>
      <c r="X31" s="1">
        <v>982</v>
      </c>
      <c r="Y31" s="1">
        <v>606</v>
      </c>
      <c r="Z31" s="1">
        <v>966</v>
      </c>
      <c r="AA31" s="1">
        <v>264</v>
      </c>
      <c r="AB31" s="18">
        <v>282</v>
      </c>
      <c r="AD31" s="12">
        <v>6</v>
      </c>
      <c r="AE31" s="15">
        <v>334</v>
      </c>
      <c r="AF31" s="1">
        <v>130</v>
      </c>
      <c r="AG31" s="1">
        <v>74</v>
      </c>
      <c r="AH31" s="1">
        <v>280</v>
      </c>
      <c r="AI31" s="1">
        <v>244</v>
      </c>
      <c r="AJ31" s="1">
        <v>376</v>
      </c>
      <c r="AK31" s="1">
        <v>326</v>
      </c>
      <c r="AL31" s="1">
        <v>46</v>
      </c>
      <c r="AM31" s="18">
        <v>102</v>
      </c>
    </row>
    <row r="32" spans="1:39">
      <c r="A32" s="12">
        <v>7</v>
      </c>
      <c r="B32" s="15">
        <v>765</v>
      </c>
      <c r="C32" s="1">
        <v>277</v>
      </c>
      <c r="D32" s="1">
        <v>741</v>
      </c>
      <c r="E32" s="1">
        <v>717</v>
      </c>
      <c r="F32" s="1">
        <v>521</v>
      </c>
      <c r="G32" s="1">
        <v>709</v>
      </c>
      <c r="H32" s="18">
        <v>689</v>
      </c>
      <c r="J32" s="12">
        <v>7</v>
      </c>
      <c r="K32" s="15">
        <v>519</v>
      </c>
      <c r="L32" s="1">
        <v>701</v>
      </c>
      <c r="M32" s="1">
        <v>615</v>
      </c>
      <c r="N32" s="1">
        <v>597</v>
      </c>
      <c r="O32" s="1">
        <v>681</v>
      </c>
      <c r="P32" s="1">
        <v>735</v>
      </c>
      <c r="Q32" s="18">
        <v>633</v>
      </c>
      <c r="S32" s="12">
        <v>7</v>
      </c>
      <c r="T32" s="15">
        <v>117</v>
      </c>
      <c r="U32" s="1">
        <v>235</v>
      </c>
      <c r="V32" s="1">
        <v>291</v>
      </c>
      <c r="W32" s="1">
        <v>319</v>
      </c>
      <c r="X32" s="1">
        <v>983</v>
      </c>
      <c r="Y32" s="1">
        <v>607</v>
      </c>
      <c r="Z32" s="1">
        <v>967</v>
      </c>
      <c r="AA32" s="1">
        <v>265</v>
      </c>
      <c r="AB32" s="18">
        <v>283</v>
      </c>
      <c r="AD32" s="12">
        <v>7</v>
      </c>
      <c r="AE32" s="15">
        <v>335</v>
      </c>
      <c r="AF32" s="1">
        <v>131</v>
      </c>
      <c r="AG32" s="1">
        <v>75</v>
      </c>
      <c r="AH32" s="1">
        <v>281</v>
      </c>
      <c r="AI32" s="1">
        <v>245</v>
      </c>
      <c r="AJ32" s="1">
        <v>377</v>
      </c>
      <c r="AK32" s="1">
        <v>327</v>
      </c>
      <c r="AL32" s="1">
        <v>47</v>
      </c>
      <c r="AM32" s="18">
        <v>103</v>
      </c>
    </row>
    <row r="33" spans="1:39">
      <c r="A33" s="12">
        <v>8</v>
      </c>
      <c r="B33" s="15">
        <v>138</v>
      </c>
      <c r="C33" s="1">
        <v>612</v>
      </c>
      <c r="D33" s="1">
        <v>720</v>
      </c>
      <c r="E33" s="1">
        <v>524</v>
      </c>
      <c r="F33" s="1">
        <v>1000</v>
      </c>
      <c r="G33" s="1">
        <v>658</v>
      </c>
      <c r="H33" s="18">
        <v>678</v>
      </c>
      <c r="J33" s="12">
        <v>8</v>
      </c>
      <c r="K33" s="15">
        <v>724</v>
      </c>
      <c r="L33" s="1">
        <v>784</v>
      </c>
      <c r="M33" s="29">
        <v>706</v>
      </c>
      <c r="N33" s="1">
        <v>532</v>
      </c>
      <c r="O33" s="1">
        <v>592</v>
      </c>
      <c r="P33" s="1">
        <v>744</v>
      </c>
      <c r="Q33" s="18">
        <v>770</v>
      </c>
      <c r="S33" s="12">
        <v>8</v>
      </c>
      <c r="T33" s="15">
        <v>88</v>
      </c>
      <c r="U33" s="1">
        <v>246</v>
      </c>
      <c r="V33" s="1">
        <v>332</v>
      </c>
      <c r="W33" s="1">
        <v>368</v>
      </c>
      <c r="X33" s="1">
        <v>538</v>
      </c>
      <c r="Y33" s="1">
        <v>686</v>
      </c>
      <c r="Z33" s="1">
        <v>648</v>
      </c>
      <c r="AA33" s="1">
        <v>222</v>
      </c>
      <c r="AB33" s="18">
        <v>36</v>
      </c>
      <c r="AD33" s="12">
        <v>8</v>
      </c>
      <c r="AE33" s="15">
        <v>232</v>
      </c>
      <c r="AF33" s="1">
        <v>54</v>
      </c>
      <c r="AG33" s="1">
        <v>128</v>
      </c>
      <c r="AH33" s="1">
        <v>304</v>
      </c>
      <c r="AI33" s="1">
        <v>260</v>
      </c>
      <c r="AJ33" s="1">
        <v>358</v>
      </c>
      <c r="AK33" s="1">
        <v>356</v>
      </c>
      <c r="AL33" s="1">
        <v>134</v>
      </c>
      <c r="AM33" s="18">
        <v>80</v>
      </c>
    </row>
    <row r="34" spans="1:39">
      <c r="A34" s="12">
        <v>9</v>
      </c>
      <c r="B34" s="15">
        <v>139</v>
      </c>
      <c r="C34" s="1">
        <v>613</v>
      </c>
      <c r="D34" s="1">
        <v>721</v>
      </c>
      <c r="E34" s="1">
        <v>525</v>
      </c>
      <c r="F34" s="1">
        <v>1001</v>
      </c>
      <c r="G34" s="1">
        <v>659</v>
      </c>
      <c r="H34" s="18">
        <v>679</v>
      </c>
      <c r="J34" s="12">
        <v>9</v>
      </c>
      <c r="K34" s="15">
        <v>725</v>
      </c>
      <c r="L34" s="1">
        <v>785</v>
      </c>
      <c r="M34" s="1">
        <v>707</v>
      </c>
      <c r="N34" s="1">
        <v>533</v>
      </c>
      <c r="O34" s="1">
        <v>593</v>
      </c>
      <c r="P34" s="1">
        <v>745</v>
      </c>
      <c r="Q34" s="18">
        <v>771</v>
      </c>
      <c r="S34" s="12">
        <v>9</v>
      </c>
      <c r="T34" s="15">
        <v>89</v>
      </c>
      <c r="U34" s="1">
        <v>247</v>
      </c>
      <c r="V34" s="1">
        <v>333</v>
      </c>
      <c r="W34" s="1">
        <v>369</v>
      </c>
      <c r="X34" s="1">
        <v>539</v>
      </c>
      <c r="Y34" s="1">
        <v>687</v>
      </c>
      <c r="Z34" s="1">
        <v>649</v>
      </c>
      <c r="AA34" s="1">
        <v>223</v>
      </c>
      <c r="AB34" s="18">
        <v>37</v>
      </c>
      <c r="AD34" s="12">
        <v>9</v>
      </c>
      <c r="AE34" s="15">
        <v>233</v>
      </c>
      <c r="AF34" s="1">
        <v>55</v>
      </c>
      <c r="AG34" s="1">
        <v>129</v>
      </c>
      <c r="AH34" s="1">
        <v>305</v>
      </c>
      <c r="AI34" s="1">
        <v>261</v>
      </c>
      <c r="AJ34" s="1">
        <v>359</v>
      </c>
      <c r="AK34" s="1">
        <v>357</v>
      </c>
      <c r="AL34" s="1">
        <v>135</v>
      </c>
      <c r="AM34" s="18">
        <v>81</v>
      </c>
    </row>
    <row r="35" spans="1:39">
      <c r="A35" s="12">
        <v>10</v>
      </c>
      <c r="B35" s="15">
        <v>96</v>
      </c>
      <c r="C35" s="1">
        <v>654</v>
      </c>
      <c r="D35" s="1">
        <v>640</v>
      </c>
      <c r="E35" s="1">
        <v>748</v>
      </c>
      <c r="F35" s="1">
        <v>510</v>
      </c>
      <c r="G35" s="1">
        <v>286</v>
      </c>
      <c r="H35" s="18">
        <v>288</v>
      </c>
      <c r="J35" s="12">
        <v>10</v>
      </c>
      <c r="K35" s="15">
        <v>778</v>
      </c>
      <c r="L35" s="1">
        <v>566</v>
      </c>
      <c r="M35" s="1">
        <v>652</v>
      </c>
      <c r="N35" s="1">
        <v>56</v>
      </c>
      <c r="O35" s="1">
        <v>676</v>
      </c>
      <c r="P35" s="1">
        <v>590</v>
      </c>
      <c r="Q35" s="18">
        <v>1004</v>
      </c>
      <c r="S35" s="12">
        <v>10</v>
      </c>
      <c r="T35" s="15">
        <v>996</v>
      </c>
      <c r="U35" s="1">
        <v>212</v>
      </c>
      <c r="V35" s="1">
        <v>352</v>
      </c>
      <c r="W35" s="1">
        <v>248</v>
      </c>
      <c r="X35" s="1">
        <v>766</v>
      </c>
      <c r="Y35" s="1">
        <v>986</v>
      </c>
      <c r="Z35" s="1">
        <v>308</v>
      </c>
      <c r="AA35" s="1">
        <v>556</v>
      </c>
      <c r="AB35" s="18">
        <v>18</v>
      </c>
      <c r="AD35" s="12">
        <v>10</v>
      </c>
      <c r="AE35" s="15">
        <v>366</v>
      </c>
      <c r="AF35" s="1">
        <v>34</v>
      </c>
      <c r="AG35" s="1">
        <v>278</v>
      </c>
      <c r="AH35" s="1">
        <v>236</v>
      </c>
      <c r="AI35" s="1">
        <v>194</v>
      </c>
      <c r="AJ35" s="1">
        <v>336</v>
      </c>
      <c r="AK35" s="1">
        <v>94</v>
      </c>
      <c r="AL35" s="1">
        <v>16</v>
      </c>
      <c r="AM35" s="18">
        <v>219</v>
      </c>
    </row>
    <row r="36" spans="1:39">
      <c r="A36" s="12">
        <v>11</v>
      </c>
      <c r="B36" s="15">
        <v>97</v>
      </c>
      <c r="C36" s="1">
        <v>655</v>
      </c>
      <c r="D36" s="1">
        <v>641</v>
      </c>
      <c r="E36" s="1">
        <v>749</v>
      </c>
      <c r="F36" s="1">
        <v>511</v>
      </c>
      <c r="G36" s="1">
        <v>287</v>
      </c>
      <c r="H36" s="18">
        <v>289</v>
      </c>
      <c r="J36" s="12">
        <v>11</v>
      </c>
      <c r="K36" s="15">
        <v>779</v>
      </c>
      <c r="L36" s="1">
        <v>567</v>
      </c>
      <c r="M36" s="1">
        <v>653</v>
      </c>
      <c r="N36" s="29">
        <v>57</v>
      </c>
      <c r="O36" s="1">
        <v>677</v>
      </c>
      <c r="P36" s="1">
        <v>591</v>
      </c>
      <c r="Q36" s="18">
        <v>1005</v>
      </c>
      <c r="S36" s="12">
        <v>11</v>
      </c>
      <c r="T36" s="15">
        <v>997</v>
      </c>
      <c r="U36" s="1">
        <v>213</v>
      </c>
      <c r="V36" s="1">
        <v>353</v>
      </c>
      <c r="W36" s="1">
        <v>249</v>
      </c>
      <c r="X36" s="1">
        <v>767</v>
      </c>
      <c r="Y36" s="1">
        <v>987</v>
      </c>
      <c r="Z36" s="1">
        <v>309</v>
      </c>
      <c r="AA36" s="1">
        <v>557</v>
      </c>
      <c r="AB36" s="18">
        <v>19</v>
      </c>
      <c r="AD36" s="12">
        <v>11</v>
      </c>
      <c r="AE36" s="15">
        <v>367</v>
      </c>
      <c r="AF36" s="1">
        <v>35</v>
      </c>
      <c r="AG36" s="1">
        <v>279</v>
      </c>
      <c r="AH36" s="1">
        <v>237</v>
      </c>
      <c r="AI36" s="1">
        <v>195</v>
      </c>
      <c r="AJ36" s="1">
        <v>337</v>
      </c>
      <c r="AK36" s="1">
        <v>95</v>
      </c>
      <c r="AL36" s="1">
        <v>17</v>
      </c>
      <c r="AM36" s="18">
        <v>219</v>
      </c>
    </row>
    <row r="37" spans="1:39">
      <c r="A37" s="12">
        <v>12</v>
      </c>
      <c r="B37" s="15">
        <v>124</v>
      </c>
      <c r="C37" s="1">
        <v>672</v>
      </c>
      <c r="D37" s="1">
        <v>641</v>
      </c>
      <c r="E37" s="1">
        <v>604</v>
      </c>
      <c r="F37" s="1">
        <v>622</v>
      </c>
      <c r="G37" s="1">
        <v>714</v>
      </c>
      <c r="H37" s="18">
        <v>322</v>
      </c>
      <c r="J37" s="12">
        <v>12</v>
      </c>
      <c r="K37" s="15">
        <v>550</v>
      </c>
      <c r="L37" s="1">
        <v>668</v>
      </c>
      <c r="M37" s="1">
        <v>712</v>
      </c>
      <c r="N37" s="1">
        <v>794</v>
      </c>
      <c r="O37" s="1">
        <v>710</v>
      </c>
      <c r="P37" s="1">
        <v>602</v>
      </c>
      <c r="Q37" s="18">
        <v>584</v>
      </c>
      <c r="S37" s="12">
        <v>12</v>
      </c>
      <c r="T37" s="15">
        <v>166</v>
      </c>
      <c r="U37" s="1">
        <v>220</v>
      </c>
      <c r="V37" s="1">
        <v>316</v>
      </c>
      <c r="W37" s="1">
        <v>144</v>
      </c>
      <c r="X37" s="1">
        <v>1006</v>
      </c>
      <c r="Y37" s="1">
        <v>718</v>
      </c>
      <c r="Z37" s="1">
        <v>728</v>
      </c>
      <c r="AA37" s="1">
        <v>250</v>
      </c>
      <c r="AB37" s="18">
        <v>14</v>
      </c>
      <c r="AD37" s="12">
        <v>12</v>
      </c>
      <c r="AE37" s="15">
        <v>206</v>
      </c>
      <c r="AF37" s="1">
        <v>254</v>
      </c>
      <c r="AG37" s="1">
        <v>224</v>
      </c>
      <c r="AH37" s="1">
        <v>380</v>
      </c>
      <c r="AI37" s="1">
        <v>190</v>
      </c>
      <c r="AJ37" s="1">
        <v>350</v>
      </c>
      <c r="AK37" s="1">
        <v>330</v>
      </c>
      <c r="AL37" s="1">
        <v>90</v>
      </c>
      <c r="AM37" s="18">
        <v>219</v>
      </c>
    </row>
    <row r="38" spans="1:39">
      <c r="A38" s="19">
        <v>13</v>
      </c>
      <c r="B38" s="20">
        <v>125</v>
      </c>
      <c r="C38" s="21">
        <v>673</v>
      </c>
      <c r="D38" s="21">
        <v>641</v>
      </c>
      <c r="E38" s="21">
        <v>605</v>
      </c>
      <c r="F38" s="21">
        <v>623</v>
      </c>
      <c r="G38" s="21">
        <v>715</v>
      </c>
      <c r="H38" s="22">
        <v>323</v>
      </c>
      <c r="J38" s="19">
        <v>13</v>
      </c>
      <c r="K38" s="20">
        <v>551</v>
      </c>
      <c r="L38" s="21">
        <v>669</v>
      </c>
      <c r="M38" s="21">
        <v>713</v>
      </c>
      <c r="N38" s="21">
        <v>795</v>
      </c>
      <c r="O38" s="21">
        <v>711</v>
      </c>
      <c r="P38" s="21">
        <v>603</v>
      </c>
      <c r="Q38" s="22">
        <v>585</v>
      </c>
      <c r="S38" s="12">
        <v>13</v>
      </c>
      <c r="T38" s="15">
        <v>167</v>
      </c>
      <c r="U38" s="1">
        <v>221</v>
      </c>
      <c r="V38" s="1">
        <v>317</v>
      </c>
      <c r="W38" s="1">
        <v>145</v>
      </c>
      <c r="X38" s="1">
        <v>1007</v>
      </c>
      <c r="Y38" s="1">
        <v>719</v>
      </c>
      <c r="Z38" s="1">
        <v>729</v>
      </c>
      <c r="AA38" s="1">
        <v>251</v>
      </c>
      <c r="AB38" s="18">
        <v>15</v>
      </c>
      <c r="AD38" s="12">
        <v>13</v>
      </c>
      <c r="AE38" s="15">
        <v>207</v>
      </c>
      <c r="AF38" s="1">
        <v>255</v>
      </c>
      <c r="AG38" s="1">
        <v>225</v>
      </c>
      <c r="AH38" s="1">
        <v>381</v>
      </c>
      <c r="AI38" s="1">
        <v>191</v>
      </c>
      <c r="AJ38" s="1">
        <v>351</v>
      </c>
      <c r="AK38" s="1">
        <v>331</v>
      </c>
      <c r="AL38" s="1">
        <v>91</v>
      </c>
      <c r="AM38" s="18">
        <v>219</v>
      </c>
    </row>
    <row r="39" spans="1:39">
      <c r="S39" s="12">
        <v>14</v>
      </c>
      <c r="T39" s="15">
        <v>60</v>
      </c>
      <c r="U39" s="1">
        <v>172</v>
      </c>
      <c r="V39" s="1">
        <v>298</v>
      </c>
      <c r="W39" s="1">
        <v>378</v>
      </c>
      <c r="X39" s="1">
        <v>620</v>
      </c>
      <c r="Y39" s="1">
        <v>788</v>
      </c>
      <c r="Z39" s="1">
        <v>548</v>
      </c>
      <c r="AA39" s="29">
        <v>251</v>
      </c>
      <c r="AB39" s="18">
        <v>156</v>
      </c>
      <c r="AD39" s="12">
        <v>14</v>
      </c>
      <c r="AE39" s="15">
        <v>372</v>
      </c>
      <c r="AF39" s="1">
        <v>314</v>
      </c>
      <c r="AG39" s="1">
        <v>192</v>
      </c>
      <c r="AH39" s="1">
        <v>756</v>
      </c>
      <c r="AI39" s="1">
        <v>191</v>
      </c>
      <c r="AJ39" s="1">
        <v>158</v>
      </c>
      <c r="AK39" s="1">
        <v>68</v>
      </c>
      <c r="AL39" s="1">
        <v>218</v>
      </c>
      <c r="AM39" s="18">
        <v>219</v>
      </c>
    </row>
    <row r="40" spans="1:39">
      <c r="S40" s="19">
        <v>15</v>
      </c>
      <c r="T40" s="27">
        <v>60</v>
      </c>
      <c r="U40" s="21">
        <v>173</v>
      </c>
      <c r="V40" s="28">
        <v>298</v>
      </c>
      <c r="W40" s="21">
        <v>378</v>
      </c>
      <c r="X40" s="28">
        <v>620</v>
      </c>
      <c r="Y40" s="21">
        <v>789</v>
      </c>
      <c r="Z40" s="21">
        <v>548</v>
      </c>
      <c r="AA40" s="28">
        <v>251</v>
      </c>
      <c r="AB40" s="22">
        <v>157</v>
      </c>
      <c r="AD40" s="19">
        <v>15</v>
      </c>
      <c r="AE40" s="20">
        <v>373</v>
      </c>
      <c r="AF40" s="21">
        <v>315</v>
      </c>
      <c r="AG40" s="21">
        <v>193</v>
      </c>
      <c r="AH40" s="21">
        <v>757</v>
      </c>
      <c r="AI40" s="28">
        <v>191</v>
      </c>
      <c r="AJ40" s="21">
        <v>159</v>
      </c>
      <c r="AK40" s="21">
        <v>68</v>
      </c>
      <c r="AL40" s="28">
        <v>218</v>
      </c>
      <c r="AM40" s="22">
        <v>219</v>
      </c>
    </row>
  </sheetData>
  <phoneticPr fontId="3" type="noConversion"/>
  <conditionalFormatting pivot="1" sqref="B5:H18">
    <cfRule type="colorScale" priority="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pivot="1" sqref="K5:Q18">
    <cfRule type="colorScale" priority="3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pivot="1" sqref="T5:AB20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pivot="1" sqref="AE5:AM20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5"/>
  <sheetViews>
    <sheetView workbookViewId="0">
      <pane ySplit="1" topLeftCell="A2" activePane="bottomLeft" state="frozen"/>
      <selection pane="bottomLeft" activeCell="G7" sqref="G7"/>
    </sheetView>
  </sheetViews>
  <sheetFormatPr defaultRowHeight="12.75"/>
  <cols>
    <col min="2" max="2" width="11.7109375" customWidth="1"/>
    <col min="3" max="3" width="12.42578125" customWidth="1"/>
    <col min="5" max="5" width="9.140625" style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5</v>
      </c>
      <c r="H1" s="2" t="s">
        <v>8</v>
      </c>
      <c r="I1" s="2" t="s">
        <v>638</v>
      </c>
    </row>
    <row r="2" spans="1:9">
      <c r="A2">
        <v>13</v>
      </c>
      <c r="B2">
        <v>1</v>
      </c>
      <c r="C2">
        <v>2</v>
      </c>
      <c r="D2">
        <v>242</v>
      </c>
      <c r="E2" s="1">
        <v>1</v>
      </c>
      <c r="F2">
        <f>VLOOKUP($G2,PanelID!$B$1:$C$4,2)</f>
        <v>1</v>
      </c>
      <c r="G2" t="s">
        <v>639</v>
      </c>
      <c r="H2">
        <v>0</v>
      </c>
      <c r="I2">
        <v>0</v>
      </c>
    </row>
    <row r="3" spans="1:9">
      <c r="A3">
        <v>13</v>
      </c>
      <c r="B3">
        <v>1</v>
      </c>
      <c r="C3">
        <v>1</v>
      </c>
      <c r="D3">
        <v>243</v>
      </c>
      <c r="E3" s="1">
        <v>1</v>
      </c>
      <c r="F3">
        <f>VLOOKUP($G3,PanelID!$B$1:$C$4,2)</f>
        <v>1</v>
      </c>
      <c r="G3" t="s">
        <v>639</v>
      </c>
      <c r="H3">
        <v>0</v>
      </c>
      <c r="I3">
        <v>1</v>
      </c>
    </row>
    <row r="4" spans="1:9">
      <c r="A4">
        <v>3</v>
      </c>
      <c r="B4">
        <v>0</v>
      </c>
      <c r="C4">
        <v>3</v>
      </c>
      <c r="D4">
        <v>992</v>
      </c>
      <c r="E4" s="1">
        <v>1</v>
      </c>
      <c r="F4">
        <f>VLOOKUP($G4,PanelID!$B$1:$C$4,2)</f>
        <v>1</v>
      </c>
      <c r="G4" t="s">
        <v>639</v>
      </c>
      <c r="H4">
        <v>0</v>
      </c>
      <c r="I4">
        <v>2</v>
      </c>
    </row>
    <row r="5" spans="1:9">
      <c r="A5">
        <v>3</v>
      </c>
      <c r="B5">
        <v>0</v>
      </c>
      <c r="C5">
        <v>4</v>
      </c>
      <c r="D5">
        <v>993</v>
      </c>
      <c r="E5" s="1">
        <v>1</v>
      </c>
      <c r="F5">
        <f>VLOOKUP($G5,PanelID!$B$1:$C$4,2)</f>
        <v>1</v>
      </c>
      <c r="G5" t="s">
        <v>639</v>
      </c>
      <c r="H5">
        <v>0</v>
      </c>
      <c r="I5">
        <v>3</v>
      </c>
    </row>
    <row r="6" spans="1:9">
      <c r="A6">
        <v>3</v>
      </c>
      <c r="B6">
        <v>0</v>
      </c>
      <c r="C6">
        <v>5</v>
      </c>
      <c r="D6">
        <v>690</v>
      </c>
      <c r="E6" s="1">
        <v>1</v>
      </c>
      <c r="F6">
        <f>VLOOKUP($G6,PanelID!$B$1:$C$4,2)</f>
        <v>1</v>
      </c>
      <c r="G6" t="s">
        <v>639</v>
      </c>
      <c r="H6">
        <v>0</v>
      </c>
      <c r="I6">
        <v>4</v>
      </c>
    </row>
    <row r="7" spans="1:9">
      <c r="A7">
        <v>3</v>
      </c>
      <c r="B7">
        <v>1</v>
      </c>
      <c r="C7">
        <v>6</v>
      </c>
      <c r="D7">
        <v>691</v>
      </c>
      <c r="E7" s="1">
        <v>1</v>
      </c>
      <c r="F7">
        <f>VLOOKUP($G7,PanelID!$B$1:$C$4,2)</f>
        <v>1</v>
      </c>
      <c r="G7" t="s">
        <v>639</v>
      </c>
      <c r="H7">
        <v>0</v>
      </c>
      <c r="I7">
        <v>5</v>
      </c>
    </row>
    <row r="8" spans="1:9">
      <c r="A8">
        <v>3</v>
      </c>
      <c r="B8">
        <v>1</v>
      </c>
      <c r="C8">
        <v>7</v>
      </c>
      <c r="D8">
        <v>764</v>
      </c>
      <c r="E8" s="1">
        <v>1</v>
      </c>
      <c r="F8">
        <f>VLOOKUP($G8,PanelID!$B$1:$C$4,2)</f>
        <v>1</v>
      </c>
      <c r="G8" t="s">
        <v>639</v>
      </c>
      <c r="H8">
        <v>0</v>
      </c>
      <c r="I8">
        <v>6</v>
      </c>
    </row>
    <row r="9" spans="1:9">
      <c r="A9">
        <v>3</v>
      </c>
      <c r="B9">
        <v>1</v>
      </c>
      <c r="C9">
        <v>8</v>
      </c>
      <c r="D9">
        <v>765</v>
      </c>
      <c r="E9" s="1">
        <v>1</v>
      </c>
      <c r="F9">
        <f>VLOOKUP($G9,PanelID!$B$1:$C$4,2)</f>
        <v>1</v>
      </c>
      <c r="G9" t="s">
        <v>639</v>
      </c>
      <c r="H9">
        <v>0</v>
      </c>
      <c r="I9">
        <v>7</v>
      </c>
    </row>
    <row r="10" spans="1:9">
      <c r="A10">
        <v>3</v>
      </c>
      <c r="B10">
        <v>0</v>
      </c>
      <c r="C10">
        <v>8</v>
      </c>
      <c r="D10">
        <v>138</v>
      </c>
      <c r="E10" s="1">
        <v>1</v>
      </c>
      <c r="F10">
        <f>VLOOKUP($G10,PanelID!$B$1:$C$4,2)</f>
        <v>1</v>
      </c>
      <c r="G10" t="s">
        <v>639</v>
      </c>
      <c r="H10">
        <v>0</v>
      </c>
      <c r="I10">
        <v>8</v>
      </c>
    </row>
    <row r="11" spans="1:9">
      <c r="A11">
        <v>3</v>
      </c>
      <c r="B11">
        <v>0</v>
      </c>
      <c r="C11">
        <v>7</v>
      </c>
      <c r="D11">
        <v>139</v>
      </c>
      <c r="E11" s="1">
        <v>1</v>
      </c>
      <c r="F11">
        <f>VLOOKUP($G11,PanelID!$B$1:$C$4,2)</f>
        <v>1</v>
      </c>
      <c r="G11" t="s">
        <v>639</v>
      </c>
      <c r="H11">
        <v>0</v>
      </c>
      <c r="I11">
        <v>9</v>
      </c>
    </row>
    <row r="12" spans="1:9">
      <c r="A12">
        <v>3</v>
      </c>
      <c r="B12">
        <v>0</v>
      </c>
      <c r="C12">
        <v>6</v>
      </c>
      <c r="D12">
        <v>96</v>
      </c>
      <c r="E12" s="1">
        <v>1</v>
      </c>
      <c r="F12">
        <f>VLOOKUP($G12,PanelID!$B$1:$C$4,2)</f>
        <v>1</v>
      </c>
      <c r="G12" t="s">
        <v>639</v>
      </c>
      <c r="H12">
        <v>0</v>
      </c>
      <c r="I12">
        <v>10</v>
      </c>
    </row>
    <row r="13" spans="1:9">
      <c r="A13">
        <v>3</v>
      </c>
      <c r="B13">
        <v>0</v>
      </c>
      <c r="C13">
        <v>0</v>
      </c>
      <c r="D13">
        <v>97</v>
      </c>
      <c r="E13" s="1">
        <v>1</v>
      </c>
      <c r="F13">
        <f>VLOOKUP($G13,PanelID!$B$1:$C$4,2)</f>
        <v>1</v>
      </c>
      <c r="G13" t="s">
        <v>639</v>
      </c>
      <c r="H13">
        <v>0</v>
      </c>
      <c r="I13">
        <v>11</v>
      </c>
    </row>
    <row r="14" spans="1:9">
      <c r="A14">
        <v>3</v>
      </c>
      <c r="B14">
        <v>0</v>
      </c>
      <c r="C14">
        <v>1</v>
      </c>
      <c r="D14">
        <v>124</v>
      </c>
      <c r="E14" s="1">
        <v>1</v>
      </c>
      <c r="F14">
        <f>VLOOKUP($G14,PanelID!$B$1:$C$4,2)</f>
        <v>1</v>
      </c>
      <c r="G14" t="s">
        <v>639</v>
      </c>
      <c r="H14">
        <v>0</v>
      </c>
      <c r="I14">
        <v>12</v>
      </c>
    </row>
    <row r="15" spans="1:9">
      <c r="A15">
        <v>3</v>
      </c>
      <c r="B15">
        <v>0</v>
      </c>
      <c r="C15">
        <v>2</v>
      </c>
      <c r="D15">
        <v>125</v>
      </c>
      <c r="E15" s="1">
        <v>1</v>
      </c>
      <c r="F15">
        <f>VLOOKUP($G15,PanelID!$B$1:$C$4,2)</f>
        <v>1</v>
      </c>
      <c r="G15" t="s">
        <v>639</v>
      </c>
      <c r="H15">
        <v>0</v>
      </c>
      <c r="I15">
        <v>13</v>
      </c>
    </row>
    <row r="16" spans="1:9">
      <c r="A16">
        <v>13</v>
      </c>
      <c r="B16">
        <v>1</v>
      </c>
      <c r="C16">
        <v>0</v>
      </c>
      <c r="D16">
        <v>790</v>
      </c>
      <c r="E16" s="1">
        <v>1</v>
      </c>
      <c r="F16">
        <f>VLOOKUP($G16,PanelID!$B$1:$C$4,2)</f>
        <v>1</v>
      </c>
      <c r="G16" t="s">
        <v>639</v>
      </c>
      <c r="H16">
        <v>1</v>
      </c>
      <c r="I16">
        <v>0</v>
      </c>
    </row>
    <row r="17" spans="1:9">
      <c r="A17">
        <v>13</v>
      </c>
      <c r="B17">
        <v>1</v>
      </c>
      <c r="C17">
        <v>3</v>
      </c>
      <c r="D17">
        <v>791</v>
      </c>
      <c r="E17" s="1">
        <v>1</v>
      </c>
      <c r="F17">
        <f>VLOOKUP($G17,PanelID!$B$1:$C$4,2)</f>
        <v>1</v>
      </c>
      <c r="G17" t="s">
        <v>639</v>
      </c>
      <c r="H17">
        <v>1</v>
      </c>
      <c r="I17">
        <v>1</v>
      </c>
    </row>
    <row r="18" spans="1:9">
      <c r="A18">
        <v>3</v>
      </c>
      <c r="B18">
        <v>3</v>
      </c>
      <c r="C18">
        <v>0</v>
      </c>
      <c r="D18">
        <v>552</v>
      </c>
      <c r="E18" s="1">
        <v>1</v>
      </c>
      <c r="F18">
        <f>VLOOKUP($G18,PanelID!$B$1:$C$4,2)</f>
        <v>1</v>
      </c>
      <c r="G18" t="s">
        <v>639</v>
      </c>
      <c r="H18">
        <v>1</v>
      </c>
      <c r="I18">
        <v>2</v>
      </c>
    </row>
    <row r="19" spans="1:9">
      <c r="A19">
        <v>3</v>
      </c>
      <c r="B19">
        <v>3</v>
      </c>
      <c r="C19">
        <v>1</v>
      </c>
      <c r="D19">
        <v>553</v>
      </c>
      <c r="E19" s="1">
        <v>1</v>
      </c>
      <c r="F19">
        <f>VLOOKUP($G19,PanelID!$B$1:$C$4,2)</f>
        <v>1</v>
      </c>
      <c r="G19" t="s">
        <v>639</v>
      </c>
      <c r="H19">
        <v>1</v>
      </c>
      <c r="I19">
        <v>3</v>
      </c>
    </row>
    <row r="20" spans="1:9">
      <c r="A20">
        <v>3</v>
      </c>
      <c r="B20">
        <v>3</v>
      </c>
      <c r="C20">
        <v>2</v>
      </c>
      <c r="D20">
        <v>792</v>
      </c>
      <c r="E20" s="1">
        <v>1</v>
      </c>
      <c r="F20">
        <f>VLOOKUP($G20,PanelID!$B$1:$C$4,2)</f>
        <v>1</v>
      </c>
      <c r="G20" t="s">
        <v>639</v>
      </c>
      <c r="H20">
        <v>1</v>
      </c>
      <c r="I20">
        <v>4</v>
      </c>
    </row>
    <row r="21" spans="1:9">
      <c r="A21">
        <v>3</v>
      </c>
      <c r="B21">
        <v>3</v>
      </c>
      <c r="C21">
        <v>3</v>
      </c>
      <c r="D21">
        <v>793</v>
      </c>
      <c r="E21" s="1">
        <v>1</v>
      </c>
      <c r="F21">
        <f>VLOOKUP($G21,PanelID!$B$1:$C$4,2)</f>
        <v>1</v>
      </c>
      <c r="G21" t="s">
        <v>639</v>
      </c>
      <c r="H21">
        <v>1</v>
      </c>
      <c r="I21">
        <v>5</v>
      </c>
    </row>
    <row r="22" spans="1:9">
      <c r="A22">
        <v>3</v>
      </c>
      <c r="B22">
        <v>3</v>
      </c>
      <c r="C22">
        <v>4</v>
      </c>
      <c r="D22">
        <v>276</v>
      </c>
      <c r="E22" s="1">
        <v>1</v>
      </c>
      <c r="F22">
        <f>VLOOKUP($G22,PanelID!$B$1:$C$4,2)</f>
        <v>1</v>
      </c>
      <c r="G22" t="s">
        <v>639</v>
      </c>
      <c r="H22">
        <v>1</v>
      </c>
      <c r="I22">
        <v>6</v>
      </c>
    </row>
    <row r="23" spans="1:9">
      <c r="A23">
        <v>3</v>
      </c>
      <c r="B23">
        <v>3</v>
      </c>
      <c r="C23">
        <v>5</v>
      </c>
      <c r="D23">
        <v>277</v>
      </c>
      <c r="E23" s="1">
        <v>1</v>
      </c>
      <c r="F23">
        <f>VLOOKUP($G23,PanelID!$B$1:$C$4,2)</f>
        <v>1</v>
      </c>
      <c r="G23" t="s">
        <v>639</v>
      </c>
      <c r="H23">
        <v>1</v>
      </c>
      <c r="I23">
        <v>7</v>
      </c>
    </row>
    <row r="24" spans="1:9">
      <c r="A24">
        <v>3</v>
      </c>
      <c r="B24">
        <v>3</v>
      </c>
      <c r="C24">
        <v>6</v>
      </c>
      <c r="D24">
        <v>612</v>
      </c>
      <c r="E24" s="1">
        <v>1</v>
      </c>
      <c r="F24">
        <f>VLOOKUP($G24,PanelID!$B$1:$C$4,2)</f>
        <v>1</v>
      </c>
      <c r="G24" t="s">
        <v>639</v>
      </c>
      <c r="H24">
        <v>1</v>
      </c>
      <c r="I24">
        <v>8</v>
      </c>
    </row>
    <row r="25" spans="1:9">
      <c r="A25">
        <v>3</v>
      </c>
      <c r="B25">
        <v>3</v>
      </c>
      <c r="C25">
        <v>7</v>
      </c>
      <c r="D25">
        <v>613</v>
      </c>
      <c r="E25" s="1">
        <v>1</v>
      </c>
      <c r="F25">
        <f>VLOOKUP($G25,PanelID!$B$1:$C$4,2)</f>
        <v>1</v>
      </c>
      <c r="G25" t="s">
        <v>639</v>
      </c>
      <c r="H25">
        <v>1</v>
      </c>
      <c r="I25">
        <v>9</v>
      </c>
    </row>
    <row r="26" spans="1:9">
      <c r="A26">
        <v>3</v>
      </c>
      <c r="B26">
        <v>3</v>
      </c>
      <c r="C26">
        <v>8</v>
      </c>
      <c r="D26">
        <v>654</v>
      </c>
      <c r="E26" s="1">
        <v>1</v>
      </c>
      <c r="F26">
        <f>VLOOKUP($G26,PanelID!$B$1:$C$4,2)</f>
        <v>1</v>
      </c>
      <c r="G26" t="s">
        <v>639</v>
      </c>
      <c r="H26">
        <v>1</v>
      </c>
      <c r="I26">
        <v>10</v>
      </c>
    </row>
    <row r="27" spans="1:9">
      <c r="A27">
        <v>3</v>
      </c>
      <c r="B27">
        <v>2</v>
      </c>
      <c r="C27">
        <v>5</v>
      </c>
      <c r="D27">
        <v>655</v>
      </c>
      <c r="E27" s="1">
        <v>1</v>
      </c>
      <c r="F27">
        <f>VLOOKUP($G27,PanelID!$B$1:$C$4,2)</f>
        <v>1</v>
      </c>
      <c r="G27" t="s">
        <v>639</v>
      </c>
      <c r="H27">
        <v>1</v>
      </c>
      <c r="I27">
        <v>11</v>
      </c>
    </row>
    <row r="28" spans="1:9">
      <c r="A28">
        <v>3</v>
      </c>
      <c r="B28">
        <v>2</v>
      </c>
      <c r="C28">
        <v>4</v>
      </c>
      <c r="D28">
        <v>672</v>
      </c>
      <c r="E28" s="1">
        <v>1</v>
      </c>
      <c r="F28">
        <f>VLOOKUP($G28,PanelID!$B$1:$C$4,2)</f>
        <v>1</v>
      </c>
      <c r="G28" t="s">
        <v>639</v>
      </c>
      <c r="H28">
        <v>1</v>
      </c>
      <c r="I28">
        <v>12</v>
      </c>
    </row>
    <row r="29" spans="1:9">
      <c r="A29">
        <v>3</v>
      </c>
      <c r="B29">
        <v>2</v>
      </c>
      <c r="C29">
        <v>3</v>
      </c>
      <c r="D29">
        <v>673</v>
      </c>
      <c r="E29" s="1">
        <v>1</v>
      </c>
      <c r="F29">
        <f>VLOOKUP($G29,PanelID!$B$1:$C$4,2)</f>
        <v>1</v>
      </c>
      <c r="G29" t="s">
        <v>639</v>
      </c>
      <c r="H29">
        <v>1</v>
      </c>
      <c r="I29">
        <v>13</v>
      </c>
    </row>
    <row r="30" spans="1:9">
      <c r="A30">
        <v>13</v>
      </c>
      <c r="B30">
        <v>1</v>
      </c>
      <c r="C30">
        <v>4</v>
      </c>
      <c r="D30">
        <v>560</v>
      </c>
      <c r="E30" s="1">
        <v>1</v>
      </c>
      <c r="F30">
        <f>VLOOKUP($G30,PanelID!$B$1:$C$4,2)</f>
        <v>1</v>
      </c>
      <c r="G30" t="s">
        <v>639</v>
      </c>
      <c r="H30">
        <v>2</v>
      </c>
      <c r="I30">
        <v>0</v>
      </c>
    </row>
    <row r="31" spans="1:9">
      <c r="A31">
        <v>13</v>
      </c>
      <c r="B31">
        <v>1</v>
      </c>
      <c r="C31">
        <v>5</v>
      </c>
      <c r="D31">
        <v>561</v>
      </c>
      <c r="E31" s="1">
        <v>1</v>
      </c>
      <c r="F31">
        <f>VLOOKUP($G31,PanelID!$B$1:$C$4,2)</f>
        <v>1</v>
      </c>
      <c r="G31" t="s">
        <v>639</v>
      </c>
      <c r="H31">
        <v>2</v>
      </c>
      <c r="I31">
        <v>1</v>
      </c>
    </row>
    <row r="32" spans="1:9">
      <c r="A32">
        <v>14</v>
      </c>
      <c r="B32">
        <v>0</v>
      </c>
      <c r="C32">
        <v>3</v>
      </c>
      <c r="D32">
        <v>742</v>
      </c>
      <c r="E32" s="1">
        <v>1</v>
      </c>
      <c r="F32">
        <f>VLOOKUP($G32,PanelID!$B$1:$C$4,2)</f>
        <v>1</v>
      </c>
      <c r="G32" t="s">
        <v>639</v>
      </c>
      <c r="H32">
        <v>2</v>
      </c>
      <c r="I32">
        <v>2</v>
      </c>
    </row>
    <row r="33" spans="1:9">
      <c r="A33">
        <v>14</v>
      </c>
      <c r="B33">
        <v>0</v>
      </c>
      <c r="C33">
        <v>4</v>
      </c>
      <c r="D33">
        <v>743</v>
      </c>
      <c r="E33" s="1">
        <v>1</v>
      </c>
      <c r="F33">
        <f>VLOOKUP($G33,PanelID!$B$1:$C$4,2)</f>
        <v>1</v>
      </c>
      <c r="G33" t="s">
        <v>639</v>
      </c>
      <c r="H33">
        <v>2</v>
      </c>
      <c r="I33">
        <v>3</v>
      </c>
    </row>
    <row r="34" spans="1:9">
      <c r="A34">
        <v>14</v>
      </c>
      <c r="B34">
        <v>0</v>
      </c>
      <c r="C34">
        <v>5</v>
      </c>
      <c r="D34">
        <v>598</v>
      </c>
      <c r="E34" s="1">
        <v>1</v>
      </c>
      <c r="F34">
        <f>VLOOKUP($G34,PanelID!$B$1:$C$4,2)</f>
        <v>1</v>
      </c>
      <c r="G34" t="s">
        <v>639</v>
      </c>
      <c r="H34">
        <v>2</v>
      </c>
      <c r="I34">
        <v>4</v>
      </c>
    </row>
    <row r="35" spans="1:9">
      <c r="A35">
        <v>14</v>
      </c>
      <c r="B35">
        <v>1</v>
      </c>
      <c r="C35">
        <v>6</v>
      </c>
      <c r="D35">
        <v>599</v>
      </c>
      <c r="E35" s="1">
        <v>1</v>
      </c>
      <c r="F35">
        <f>VLOOKUP($G35,PanelID!$B$1:$C$4,2)</f>
        <v>1</v>
      </c>
      <c r="G35" t="s">
        <v>639</v>
      </c>
      <c r="H35">
        <v>2</v>
      </c>
      <c r="I35">
        <v>5</v>
      </c>
    </row>
    <row r="36" spans="1:9">
      <c r="A36">
        <v>14</v>
      </c>
      <c r="B36">
        <v>1</v>
      </c>
      <c r="C36">
        <v>7</v>
      </c>
      <c r="D36">
        <v>740</v>
      </c>
      <c r="E36" s="1">
        <v>1</v>
      </c>
      <c r="F36">
        <f>VLOOKUP($G36,PanelID!$B$1:$C$4,2)</f>
        <v>1</v>
      </c>
      <c r="G36" t="s">
        <v>639</v>
      </c>
      <c r="H36">
        <v>2</v>
      </c>
      <c r="I36">
        <v>6</v>
      </c>
    </row>
    <row r="37" spans="1:9">
      <c r="A37">
        <v>14</v>
      </c>
      <c r="B37">
        <v>1</v>
      </c>
      <c r="C37">
        <v>8</v>
      </c>
      <c r="D37">
        <v>741</v>
      </c>
      <c r="E37" s="1">
        <v>1</v>
      </c>
      <c r="F37">
        <f>VLOOKUP($G37,PanelID!$B$1:$C$4,2)</f>
        <v>1</v>
      </c>
      <c r="G37" t="s">
        <v>639</v>
      </c>
      <c r="H37">
        <v>2</v>
      </c>
      <c r="I37">
        <v>7</v>
      </c>
    </row>
    <row r="38" spans="1:9">
      <c r="A38">
        <v>14</v>
      </c>
      <c r="B38">
        <v>0</v>
      </c>
      <c r="C38">
        <v>8</v>
      </c>
      <c r="D38">
        <v>720</v>
      </c>
      <c r="E38" s="1">
        <v>1</v>
      </c>
      <c r="F38">
        <f>VLOOKUP($G38,PanelID!$B$1:$C$4,2)</f>
        <v>1</v>
      </c>
      <c r="G38" t="s">
        <v>639</v>
      </c>
      <c r="H38">
        <v>2</v>
      </c>
      <c r="I38">
        <v>8</v>
      </c>
    </row>
    <row r="39" spans="1:9">
      <c r="A39">
        <v>14</v>
      </c>
      <c r="B39">
        <v>0</v>
      </c>
      <c r="C39">
        <v>7</v>
      </c>
      <c r="D39">
        <v>721</v>
      </c>
      <c r="E39" s="1">
        <v>1</v>
      </c>
      <c r="F39">
        <f>VLOOKUP($G39,PanelID!$B$1:$C$4,2)</f>
        <v>1</v>
      </c>
      <c r="G39" t="s">
        <v>639</v>
      </c>
      <c r="H39">
        <v>2</v>
      </c>
      <c r="I39">
        <v>9</v>
      </c>
    </row>
    <row r="40" spans="1:9">
      <c r="A40">
        <v>14</v>
      </c>
      <c r="B40">
        <v>0</v>
      </c>
      <c r="C40">
        <v>6</v>
      </c>
      <c r="D40">
        <v>640</v>
      </c>
      <c r="E40" s="1">
        <v>1</v>
      </c>
      <c r="F40">
        <f>VLOOKUP($G40,PanelID!$B$1:$C$4,2)</f>
        <v>1</v>
      </c>
      <c r="G40" t="s">
        <v>639</v>
      </c>
      <c r="H40">
        <v>2</v>
      </c>
      <c r="I40">
        <v>10</v>
      </c>
    </row>
    <row r="41" spans="1:9">
      <c r="A41">
        <v>14</v>
      </c>
      <c r="B41">
        <v>0</v>
      </c>
      <c r="C41">
        <v>0</v>
      </c>
      <c r="D41">
        <v>641</v>
      </c>
      <c r="E41" s="1">
        <v>1</v>
      </c>
      <c r="F41">
        <f>VLOOKUP($G41,PanelID!$B$1:$C$4,2)</f>
        <v>1</v>
      </c>
      <c r="G41" t="s">
        <v>639</v>
      </c>
      <c r="H41">
        <v>2</v>
      </c>
      <c r="I41">
        <v>11</v>
      </c>
    </row>
    <row r="42" spans="1:9">
      <c r="A42">
        <v>14</v>
      </c>
      <c r="B42">
        <v>0</v>
      </c>
      <c r="C42">
        <v>1</v>
      </c>
      <c r="D42">
        <v>586</v>
      </c>
      <c r="E42" s="1">
        <v>1</v>
      </c>
      <c r="F42">
        <f>VLOOKUP($G42,PanelID!$B$1:$C$4,2)</f>
        <v>1</v>
      </c>
      <c r="G42" t="s">
        <v>639</v>
      </c>
      <c r="H42">
        <v>2</v>
      </c>
      <c r="I42">
        <v>12</v>
      </c>
    </row>
    <row r="43" spans="1:9">
      <c r="A43">
        <v>14</v>
      </c>
      <c r="B43">
        <v>0</v>
      </c>
      <c r="C43">
        <v>2</v>
      </c>
      <c r="D43">
        <v>587</v>
      </c>
      <c r="E43" s="1">
        <v>1</v>
      </c>
      <c r="F43">
        <f>VLOOKUP($G43,PanelID!$B$1:$C$4,2)</f>
        <v>1</v>
      </c>
      <c r="G43" t="s">
        <v>639</v>
      </c>
      <c r="H43">
        <v>2</v>
      </c>
      <c r="I43">
        <v>13</v>
      </c>
    </row>
    <row r="44" spans="1:9">
      <c r="A44">
        <v>20</v>
      </c>
      <c r="B44">
        <v>3</v>
      </c>
      <c r="C44">
        <v>6</v>
      </c>
      <c r="D44">
        <v>642</v>
      </c>
      <c r="E44" s="1">
        <v>1</v>
      </c>
      <c r="F44">
        <f>VLOOKUP($G44,PanelID!$B$1:$C$4,2)</f>
        <v>1</v>
      </c>
      <c r="G44" t="s">
        <v>639</v>
      </c>
      <c r="H44">
        <v>3</v>
      </c>
      <c r="I44">
        <v>0</v>
      </c>
    </row>
    <row r="45" spans="1:9">
      <c r="A45">
        <v>20</v>
      </c>
      <c r="B45">
        <v>3</v>
      </c>
      <c r="C45">
        <v>7</v>
      </c>
      <c r="D45">
        <v>643</v>
      </c>
      <c r="E45" s="1">
        <v>1</v>
      </c>
      <c r="F45">
        <f>VLOOKUP($G45,PanelID!$B$1:$C$4,2)</f>
        <v>1</v>
      </c>
      <c r="G45" t="s">
        <v>639</v>
      </c>
      <c r="H45">
        <v>3</v>
      </c>
      <c r="I45">
        <v>1</v>
      </c>
    </row>
    <row r="46" spans="1:9">
      <c r="A46">
        <v>20</v>
      </c>
      <c r="B46">
        <v>2</v>
      </c>
      <c r="C46">
        <v>6</v>
      </c>
      <c r="D46">
        <v>528</v>
      </c>
      <c r="E46" s="1">
        <v>1</v>
      </c>
      <c r="F46">
        <f>VLOOKUP($G46,PanelID!$B$1:$C$4,2)</f>
        <v>1</v>
      </c>
      <c r="G46" t="s">
        <v>639</v>
      </c>
      <c r="H46">
        <v>3</v>
      </c>
      <c r="I46">
        <v>2</v>
      </c>
    </row>
    <row r="47" spans="1:9">
      <c r="A47">
        <v>20</v>
      </c>
      <c r="B47">
        <v>2</v>
      </c>
      <c r="C47">
        <v>7</v>
      </c>
      <c r="D47">
        <v>529</v>
      </c>
      <c r="E47" s="1">
        <v>1</v>
      </c>
      <c r="F47">
        <f>VLOOKUP($G47,PanelID!$B$1:$C$4,2)</f>
        <v>1</v>
      </c>
      <c r="G47" t="s">
        <v>639</v>
      </c>
      <c r="H47">
        <v>3</v>
      </c>
      <c r="I47">
        <v>3</v>
      </c>
    </row>
    <row r="48" spans="1:9">
      <c r="A48">
        <v>20</v>
      </c>
      <c r="B48">
        <v>2</v>
      </c>
      <c r="C48">
        <v>8</v>
      </c>
      <c r="D48">
        <v>626</v>
      </c>
      <c r="E48" s="1">
        <v>1</v>
      </c>
      <c r="F48">
        <f>VLOOKUP($G48,PanelID!$B$1:$C$4,2)</f>
        <v>1</v>
      </c>
      <c r="G48" t="s">
        <v>639</v>
      </c>
      <c r="H48">
        <v>3</v>
      </c>
      <c r="I48">
        <v>4</v>
      </c>
    </row>
    <row r="49" spans="1:9">
      <c r="A49">
        <v>20</v>
      </c>
      <c r="B49">
        <v>2</v>
      </c>
      <c r="C49">
        <v>0</v>
      </c>
      <c r="D49">
        <v>627</v>
      </c>
      <c r="E49" s="1">
        <v>1</v>
      </c>
      <c r="F49">
        <f>VLOOKUP($G49,PanelID!$B$1:$C$4,2)</f>
        <v>1</v>
      </c>
      <c r="G49" t="s">
        <v>639</v>
      </c>
      <c r="H49">
        <v>3</v>
      </c>
      <c r="I49">
        <v>5</v>
      </c>
    </row>
    <row r="50" spans="1:9">
      <c r="A50">
        <v>20</v>
      </c>
      <c r="B50">
        <v>2</v>
      </c>
      <c r="C50">
        <v>1</v>
      </c>
      <c r="D50">
        <v>716</v>
      </c>
      <c r="E50" s="1">
        <v>1</v>
      </c>
      <c r="F50">
        <f>VLOOKUP($G50,PanelID!$B$1:$C$4,2)</f>
        <v>1</v>
      </c>
      <c r="G50" t="s">
        <v>639</v>
      </c>
      <c r="H50">
        <v>3</v>
      </c>
      <c r="I50">
        <v>6</v>
      </c>
    </row>
    <row r="51" spans="1:9">
      <c r="A51">
        <v>20</v>
      </c>
      <c r="B51">
        <v>2</v>
      </c>
      <c r="C51">
        <v>2</v>
      </c>
      <c r="D51">
        <v>717</v>
      </c>
      <c r="E51" s="1">
        <v>1</v>
      </c>
      <c r="F51">
        <f>VLOOKUP($G51,PanelID!$B$1:$C$4,2)</f>
        <v>1</v>
      </c>
      <c r="G51" t="s">
        <v>639</v>
      </c>
      <c r="H51">
        <v>3</v>
      </c>
      <c r="I51">
        <v>7</v>
      </c>
    </row>
    <row r="52" spans="1:9">
      <c r="A52">
        <v>20</v>
      </c>
      <c r="B52">
        <v>1</v>
      </c>
      <c r="C52">
        <v>2</v>
      </c>
      <c r="D52">
        <v>524</v>
      </c>
      <c r="E52" s="1">
        <v>1</v>
      </c>
      <c r="F52">
        <f>VLOOKUP($G52,PanelID!$B$1:$C$4,2)</f>
        <v>1</v>
      </c>
      <c r="G52" t="s">
        <v>639</v>
      </c>
      <c r="H52">
        <v>3</v>
      </c>
      <c r="I52">
        <v>8</v>
      </c>
    </row>
    <row r="53" spans="1:9">
      <c r="A53">
        <v>20</v>
      </c>
      <c r="B53">
        <v>1</v>
      </c>
      <c r="C53">
        <v>1</v>
      </c>
      <c r="D53">
        <v>525</v>
      </c>
      <c r="E53" s="1">
        <v>1</v>
      </c>
      <c r="F53">
        <f>VLOOKUP($G53,PanelID!$B$1:$C$4,2)</f>
        <v>1</v>
      </c>
      <c r="G53" t="s">
        <v>639</v>
      </c>
      <c r="H53">
        <v>3</v>
      </c>
      <c r="I53">
        <v>9</v>
      </c>
    </row>
    <row r="54" spans="1:9">
      <c r="D54">
        <v>748</v>
      </c>
      <c r="E54" s="1">
        <v>1</v>
      </c>
      <c r="F54">
        <f>VLOOKUP($G54,PanelID!$B$1:$C$4,2)</f>
        <v>1</v>
      </c>
      <c r="G54" t="s">
        <v>639</v>
      </c>
      <c r="H54">
        <v>3</v>
      </c>
      <c r="I54">
        <v>10</v>
      </c>
    </row>
    <row r="55" spans="1:9">
      <c r="A55">
        <v>20</v>
      </c>
      <c r="B55">
        <v>1</v>
      </c>
      <c r="C55">
        <v>3</v>
      </c>
      <c r="D55">
        <v>749</v>
      </c>
      <c r="E55" s="1">
        <v>1</v>
      </c>
      <c r="F55">
        <f>VLOOKUP($G55,PanelID!$B$1:$C$4,2)</f>
        <v>1</v>
      </c>
      <c r="G55" t="s">
        <v>639</v>
      </c>
      <c r="H55">
        <v>3</v>
      </c>
      <c r="I55">
        <v>11</v>
      </c>
    </row>
    <row r="56" spans="1:9">
      <c r="A56">
        <v>20</v>
      </c>
      <c r="B56">
        <v>1</v>
      </c>
      <c r="C56">
        <v>4</v>
      </c>
      <c r="D56">
        <v>604</v>
      </c>
      <c r="E56" s="1">
        <v>1</v>
      </c>
      <c r="F56">
        <f>VLOOKUP($G56,PanelID!$B$1:$C$4,2)</f>
        <v>1</v>
      </c>
      <c r="G56" t="s">
        <v>639</v>
      </c>
      <c r="H56">
        <v>3</v>
      </c>
      <c r="I56">
        <v>12</v>
      </c>
    </row>
    <row r="57" spans="1:9">
      <c r="A57">
        <v>20</v>
      </c>
      <c r="B57">
        <v>1</v>
      </c>
      <c r="C57">
        <v>5</v>
      </c>
      <c r="D57">
        <v>605</v>
      </c>
      <c r="E57" s="1">
        <v>1</v>
      </c>
      <c r="F57">
        <f>VLOOKUP($G57,PanelID!$B$1:$C$4,2)</f>
        <v>1</v>
      </c>
      <c r="G57" t="s">
        <v>639</v>
      </c>
      <c r="H57">
        <v>3</v>
      </c>
      <c r="I57">
        <v>13</v>
      </c>
    </row>
    <row r="58" spans="1:9">
      <c r="A58">
        <v>20</v>
      </c>
      <c r="B58">
        <v>3</v>
      </c>
      <c r="C58">
        <v>8</v>
      </c>
      <c r="D58">
        <v>758</v>
      </c>
      <c r="E58" s="1">
        <v>1</v>
      </c>
      <c r="F58">
        <f>VLOOKUP($G58,PanelID!$B$1:$C$4,2)</f>
        <v>1</v>
      </c>
      <c r="G58" t="s">
        <v>639</v>
      </c>
      <c r="H58">
        <v>4</v>
      </c>
      <c r="I58">
        <v>0</v>
      </c>
    </row>
    <row r="59" spans="1:9">
      <c r="A59">
        <v>20</v>
      </c>
      <c r="B59">
        <v>2</v>
      </c>
      <c r="C59">
        <v>5</v>
      </c>
      <c r="D59">
        <v>759</v>
      </c>
      <c r="E59" s="1">
        <v>1</v>
      </c>
      <c r="F59">
        <f>VLOOKUP($G59,PanelID!$B$1:$C$4,2)</f>
        <v>1</v>
      </c>
      <c r="G59" t="s">
        <v>639</v>
      </c>
      <c r="H59">
        <v>4</v>
      </c>
      <c r="I59">
        <v>1</v>
      </c>
    </row>
    <row r="60" spans="1:9">
      <c r="A60">
        <v>18</v>
      </c>
      <c r="B60">
        <v>2</v>
      </c>
      <c r="C60">
        <v>6</v>
      </c>
      <c r="D60">
        <v>800</v>
      </c>
      <c r="E60" s="1">
        <v>1</v>
      </c>
      <c r="F60">
        <f>VLOOKUP($G60,PanelID!$B$1:$C$4,2)</f>
        <v>1</v>
      </c>
      <c r="G60" t="s">
        <v>639</v>
      </c>
      <c r="H60">
        <v>4</v>
      </c>
      <c r="I60">
        <v>2</v>
      </c>
    </row>
    <row r="61" spans="1:9">
      <c r="A61">
        <v>18</v>
      </c>
      <c r="B61">
        <v>2</v>
      </c>
      <c r="C61">
        <v>7</v>
      </c>
      <c r="D61">
        <v>801</v>
      </c>
      <c r="E61" s="1">
        <v>1</v>
      </c>
      <c r="F61">
        <f>VLOOKUP($G61,PanelID!$B$1:$C$4,2)</f>
        <v>1</v>
      </c>
      <c r="G61" t="s">
        <v>639</v>
      </c>
      <c r="H61">
        <v>4</v>
      </c>
      <c r="I61">
        <v>3</v>
      </c>
    </row>
    <row r="62" spans="1:9">
      <c r="A62">
        <v>18</v>
      </c>
      <c r="B62">
        <v>2</v>
      </c>
      <c r="C62">
        <v>8</v>
      </c>
      <c r="D62">
        <v>504</v>
      </c>
      <c r="E62" s="1">
        <v>1</v>
      </c>
      <c r="F62">
        <f>VLOOKUP($G62,PanelID!$B$1:$C$4,2)</f>
        <v>1</v>
      </c>
      <c r="G62" t="s">
        <v>639</v>
      </c>
      <c r="H62">
        <v>4</v>
      </c>
      <c r="I62">
        <v>4</v>
      </c>
    </row>
    <row r="63" spans="1:9">
      <c r="A63">
        <v>18</v>
      </c>
      <c r="B63">
        <v>2</v>
      </c>
      <c r="C63">
        <v>0</v>
      </c>
      <c r="D63">
        <v>505</v>
      </c>
      <c r="E63" s="1">
        <v>1</v>
      </c>
      <c r="F63">
        <f>VLOOKUP($G63,PanelID!$B$1:$C$4,2)</f>
        <v>1</v>
      </c>
      <c r="G63" t="s">
        <v>639</v>
      </c>
      <c r="H63">
        <v>4</v>
      </c>
      <c r="I63">
        <v>5</v>
      </c>
    </row>
    <row r="64" spans="1:9">
      <c r="A64">
        <v>18</v>
      </c>
      <c r="B64">
        <v>2</v>
      </c>
      <c r="C64">
        <v>1</v>
      </c>
      <c r="D64">
        <v>520</v>
      </c>
      <c r="E64" s="1">
        <v>1</v>
      </c>
      <c r="F64">
        <f>VLOOKUP($G64,PanelID!$B$1:$C$4,2)</f>
        <v>1</v>
      </c>
      <c r="G64" t="s">
        <v>639</v>
      </c>
      <c r="H64">
        <v>4</v>
      </c>
      <c r="I64">
        <v>6</v>
      </c>
    </row>
    <row r="65" spans="1:9">
      <c r="A65">
        <v>18</v>
      </c>
      <c r="B65">
        <v>2</v>
      </c>
      <c r="C65">
        <v>2</v>
      </c>
      <c r="D65">
        <v>521</v>
      </c>
      <c r="E65" s="1">
        <v>1</v>
      </c>
      <c r="F65">
        <f>VLOOKUP($G65,PanelID!$B$1:$C$4,2)</f>
        <v>1</v>
      </c>
      <c r="G65" t="s">
        <v>639</v>
      </c>
      <c r="H65">
        <v>4</v>
      </c>
      <c r="I65">
        <v>7</v>
      </c>
    </row>
    <row r="66" spans="1:9">
      <c r="A66">
        <v>18</v>
      </c>
      <c r="B66">
        <v>1</v>
      </c>
      <c r="C66">
        <v>2</v>
      </c>
      <c r="D66">
        <v>1000</v>
      </c>
      <c r="E66" s="1">
        <v>1</v>
      </c>
      <c r="F66">
        <f>VLOOKUP($G66,PanelID!$B$1:$C$4,2)</f>
        <v>1</v>
      </c>
      <c r="G66" t="s">
        <v>639</v>
      </c>
      <c r="H66">
        <v>4</v>
      </c>
      <c r="I66">
        <v>8</v>
      </c>
    </row>
    <row r="67" spans="1:9">
      <c r="A67">
        <v>18</v>
      </c>
      <c r="B67">
        <v>1</v>
      </c>
      <c r="C67">
        <v>1</v>
      </c>
      <c r="D67">
        <v>1001</v>
      </c>
      <c r="E67" s="1">
        <v>1</v>
      </c>
      <c r="F67">
        <f>VLOOKUP($G67,PanelID!$B$1:$C$4,2)</f>
        <v>1</v>
      </c>
      <c r="G67" t="s">
        <v>639</v>
      </c>
      <c r="H67">
        <v>4</v>
      </c>
      <c r="I67">
        <v>9</v>
      </c>
    </row>
    <row r="68" spans="1:9">
      <c r="A68">
        <v>18</v>
      </c>
      <c r="B68">
        <v>1</v>
      </c>
      <c r="C68">
        <v>0</v>
      </c>
      <c r="D68">
        <v>510</v>
      </c>
      <c r="E68" s="1">
        <v>1</v>
      </c>
      <c r="F68">
        <f>VLOOKUP($G68,PanelID!$B$1:$C$4,2)</f>
        <v>1</v>
      </c>
      <c r="G68" t="s">
        <v>639</v>
      </c>
      <c r="H68">
        <v>4</v>
      </c>
      <c r="I68">
        <v>10</v>
      </c>
    </row>
    <row r="69" spans="1:9">
      <c r="A69">
        <v>18</v>
      </c>
      <c r="B69">
        <v>1</v>
      </c>
      <c r="C69">
        <v>3</v>
      </c>
      <c r="D69">
        <v>511</v>
      </c>
      <c r="E69" s="1">
        <v>1</v>
      </c>
      <c r="F69">
        <f>VLOOKUP($G69,PanelID!$B$1:$C$4,2)</f>
        <v>1</v>
      </c>
      <c r="G69" t="s">
        <v>639</v>
      </c>
      <c r="H69">
        <v>4</v>
      </c>
      <c r="I69">
        <v>11</v>
      </c>
    </row>
    <row r="70" spans="1:9">
      <c r="A70">
        <v>18</v>
      </c>
      <c r="B70">
        <v>1</v>
      </c>
      <c r="C70">
        <v>4</v>
      </c>
      <c r="D70">
        <v>622</v>
      </c>
      <c r="E70" s="1">
        <v>1</v>
      </c>
      <c r="F70">
        <f>VLOOKUP($G70,PanelID!$B$1:$C$4,2)</f>
        <v>1</v>
      </c>
      <c r="G70" t="s">
        <v>639</v>
      </c>
      <c r="H70">
        <v>4</v>
      </c>
      <c r="I70">
        <v>12</v>
      </c>
    </row>
    <row r="71" spans="1:9">
      <c r="A71">
        <v>18</v>
      </c>
      <c r="B71">
        <v>1</v>
      </c>
      <c r="C71">
        <v>5</v>
      </c>
      <c r="D71">
        <v>623</v>
      </c>
      <c r="E71" s="1">
        <v>1</v>
      </c>
      <c r="F71">
        <f>VLOOKUP($G71,PanelID!$B$1:$C$4,2)</f>
        <v>1</v>
      </c>
      <c r="G71" t="s">
        <v>639</v>
      </c>
      <c r="H71">
        <v>4</v>
      </c>
      <c r="I71">
        <v>13</v>
      </c>
    </row>
    <row r="72" spans="1:9">
      <c r="A72">
        <v>20</v>
      </c>
      <c r="B72">
        <v>2</v>
      </c>
      <c r="C72">
        <v>4</v>
      </c>
      <c r="D72">
        <v>328</v>
      </c>
      <c r="E72" s="1">
        <v>1</v>
      </c>
      <c r="F72">
        <f>VLOOKUP($G72,PanelID!$B$1:$C$4,2)</f>
        <v>1</v>
      </c>
      <c r="G72" t="s">
        <v>639</v>
      </c>
      <c r="H72">
        <v>5</v>
      </c>
      <c r="I72">
        <v>0</v>
      </c>
    </row>
    <row r="73" spans="1:9">
      <c r="A73">
        <v>20</v>
      </c>
      <c r="B73">
        <v>2</v>
      </c>
      <c r="C73">
        <v>3</v>
      </c>
      <c r="D73">
        <v>329</v>
      </c>
      <c r="E73" s="1">
        <v>1</v>
      </c>
      <c r="F73">
        <f>VLOOKUP($G73,PanelID!$B$1:$C$4,2)</f>
        <v>1</v>
      </c>
      <c r="G73" t="s">
        <v>639</v>
      </c>
      <c r="H73">
        <v>5</v>
      </c>
      <c r="I73">
        <v>1</v>
      </c>
    </row>
    <row r="74" spans="1:9">
      <c r="A74">
        <v>20</v>
      </c>
      <c r="B74">
        <v>0</v>
      </c>
      <c r="C74">
        <v>3</v>
      </c>
      <c r="D74">
        <v>994</v>
      </c>
      <c r="E74" s="1">
        <v>1</v>
      </c>
      <c r="F74">
        <f>VLOOKUP($G74,PanelID!$B$1:$C$4,2)</f>
        <v>1</v>
      </c>
      <c r="G74" t="s">
        <v>639</v>
      </c>
      <c r="H74">
        <v>5</v>
      </c>
      <c r="I74">
        <v>2</v>
      </c>
    </row>
    <row r="75" spans="1:9">
      <c r="A75">
        <v>20</v>
      </c>
      <c r="B75">
        <v>0</v>
      </c>
      <c r="C75">
        <v>4</v>
      </c>
      <c r="D75">
        <v>995</v>
      </c>
      <c r="E75" s="1">
        <v>1</v>
      </c>
      <c r="F75">
        <f>VLOOKUP($G75,PanelID!$B$1:$C$4,2)</f>
        <v>1</v>
      </c>
      <c r="G75" t="s">
        <v>639</v>
      </c>
      <c r="H75">
        <v>5</v>
      </c>
      <c r="I75">
        <v>3</v>
      </c>
    </row>
    <row r="76" spans="1:9">
      <c r="A76">
        <v>20</v>
      </c>
      <c r="B76">
        <v>0</v>
      </c>
      <c r="C76">
        <v>5</v>
      </c>
      <c r="D76">
        <v>646</v>
      </c>
      <c r="E76" s="1">
        <v>1</v>
      </c>
      <c r="F76">
        <f>VLOOKUP($G76,PanelID!$B$1:$C$4,2)</f>
        <v>1</v>
      </c>
      <c r="G76" t="s">
        <v>639</v>
      </c>
      <c r="H76">
        <v>5</v>
      </c>
      <c r="I76">
        <v>4</v>
      </c>
    </row>
    <row r="77" spans="1:9">
      <c r="A77">
        <v>20</v>
      </c>
      <c r="B77">
        <v>1</v>
      </c>
      <c r="C77">
        <v>6</v>
      </c>
      <c r="D77">
        <v>647</v>
      </c>
      <c r="E77" s="1">
        <v>1</v>
      </c>
      <c r="F77">
        <f>VLOOKUP($G77,PanelID!$B$1:$C$4,2)</f>
        <v>1</v>
      </c>
      <c r="G77" t="s">
        <v>639</v>
      </c>
      <c r="H77">
        <v>5</v>
      </c>
      <c r="I77">
        <v>5</v>
      </c>
    </row>
    <row r="78" spans="1:9">
      <c r="A78">
        <v>20</v>
      </c>
      <c r="B78">
        <v>1</v>
      </c>
      <c r="C78">
        <v>7</v>
      </c>
      <c r="D78">
        <v>708</v>
      </c>
      <c r="E78" s="1">
        <v>1</v>
      </c>
      <c r="F78">
        <f>VLOOKUP($G78,PanelID!$B$1:$C$4,2)</f>
        <v>1</v>
      </c>
      <c r="G78" t="s">
        <v>639</v>
      </c>
      <c r="H78">
        <v>5</v>
      </c>
      <c r="I78">
        <v>6</v>
      </c>
    </row>
    <row r="79" spans="1:9">
      <c r="A79">
        <v>20</v>
      </c>
      <c r="B79">
        <v>1</v>
      </c>
      <c r="C79">
        <v>8</v>
      </c>
      <c r="D79">
        <v>709</v>
      </c>
      <c r="E79" s="1">
        <v>1</v>
      </c>
      <c r="F79">
        <f>VLOOKUP($G79,PanelID!$B$1:$C$4,2)</f>
        <v>1</v>
      </c>
      <c r="G79" t="s">
        <v>639</v>
      </c>
      <c r="H79">
        <v>5</v>
      </c>
      <c r="I79">
        <v>7</v>
      </c>
    </row>
    <row r="80" spans="1:9">
      <c r="A80">
        <v>20</v>
      </c>
      <c r="B80">
        <v>0</v>
      </c>
      <c r="C80">
        <v>8</v>
      </c>
      <c r="D80">
        <v>658</v>
      </c>
      <c r="E80" s="1">
        <v>1</v>
      </c>
      <c r="F80">
        <f>VLOOKUP($G80,PanelID!$B$1:$C$4,2)</f>
        <v>1</v>
      </c>
      <c r="G80" t="s">
        <v>639</v>
      </c>
      <c r="H80">
        <v>5</v>
      </c>
      <c r="I80">
        <v>8</v>
      </c>
    </row>
    <row r="81" spans="1:9">
      <c r="A81">
        <v>20</v>
      </c>
      <c r="B81">
        <v>0</v>
      </c>
      <c r="C81">
        <v>7</v>
      </c>
      <c r="D81">
        <v>659</v>
      </c>
      <c r="E81" s="1">
        <v>1</v>
      </c>
      <c r="F81">
        <f>VLOOKUP($G81,PanelID!$B$1:$C$4,2)</f>
        <v>1</v>
      </c>
      <c r="G81" t="s">
        <v>639</v>
      </c>
      <c r="H81">
        <v>5</v>
      </c>
      <c r="I81">
        <v>9</v>
      </c>
    </row>
    <row r="82" spans="1:9">
      <c r="A82">
        <v>20</v>
      </c>
      <c r="B82">
        <v>0</v>
      </c>
      <c r="C82">
        <v>6</v>
      </c>
      <c r="D82">
        <v>286</v>
      </c>
      <c r="E82" s="1">
        <v>1</v>
      </c>
      <c r="F82">
        <f>VLOOKUP($G82,PanelID!$B$1:$C$4,2)</f>
        <v>1</v>
      </c>
      <c r="G82" t="s">
        <v>639</v>
      </c>
      <c r="H82">
        <v>5</v>
      </c>
      <c r="I82">
        <v>10</v>
      </c>
    </row>
    <row r="83" spans="1:9">
      <c r="A83">
        <v>20</v>
      </c>
      <c r="B83">
        <v>0</v>
      </c>
      <c r="C83">
        <v>0</v>
      </c>
      <c r="D83">
        <v>287</v>
      </c>
      <c r="E83" s="1">
        <v>1</v>
      </c>
      <c r="F83">
        <f>VLOOKUP($G83,PanelID!$B$1:$C$4,2)</f>
        <v>1</v>
      </c>
      <c r="G83" t="s">
        <v>639</v>
      </c>
      <c r="H83">
        <v>5</v>
      </c>
      <c r="I83">
        <v>11</v>
      </c>
    </row>
    <row r="84" spans="1:9">
      <c r="A84">
        <v>20</v>
      </c>
      <c r="B84">
        <v>0</v>
      </c>
      <c r="C84">
        <v>1</v>
      </c>
      <c r="D84">
        <v>714</v>
      </c>
      <c r="E84" s="1">
        <v>1</v>
      </c>
      <c r="F84">
        <f>VLOOKUP($G84,PanelID!$B$1:$C$4,2)</f>
        <v>1</v>
      </c>
      <c r="G84" t="s">
        <v>639</v>
      </c>
      <c r="H84">
        <v>5</v>
      </c>
      <c r="I84">
        <v>12</v>
      </c>
    </row>
    <row r="85" spans="1:9">
      <c r="A85">
        <v>20</v>
      </c>
      <c r="B85">
        <v>0</v>
      </c>
      <c r="C85">
        <v>2</v>
      </c>
      <c r="D85">
        <v>715</v>
      </c>
      <c r="E85" s="1">
        <v>1</v>
      </c>
      <c r="F85">
        <f>VLOOKUP($G85,PanelID!$B$1:$C$4,2)</f>
        <v>1</v>
      </c>
      <c r="G85" t="s">
        <v>639</v>
      </c>
      <c r="H85">
        <v>5</v>
      </c>
      <c r="I85">
        <v>13</v>
      </c>
    </row>
    <row r="86" spans="1:9">
      <c r="A86">
        <v>13</v>
      </c>
      <c r="B86">
        <v>2</v>
      </c>
      <c r="C86">
        <v>6</v>
      </c>
      <c r="D86">
        <v>312</v>
      </c>
      <c r="E86" s="1">
        <v>1</v>
      </c>
      <c r="F86">
        <f>VLOOKUP($G86,PanelID!$B$1:$C$4,2)</f>
        <v>1</v>
      </c>
      <c r="G86" t="s">
        <v>639</v>
      </c>
      <c r="H86">
        <v>6</v>
      </c>
      <c r="I86">
        <v>0</v>
      </c>
    </row>
    <row r="87" spans="1:9">
      <c r="A87">
        <v>13</v>
      </c>
      <c r="B87">
        <v>2</v>
      </c>
      <c r="C87">
        <v>7</v>
      </c>
      <c r="D87">
        <v>313</v>
      </c>
      <c r="E87" s="1">
        <v>1</v>
      </c>
      <c r="F87">
        <f>VLOOKUP($G87,PanelID!$B$1:$C$4,2)</f>
        <v>1</v>
      </c>
      <c r="G87" t="s">
        <v>639</v>
      </c>
      <c r="H87">
        <v>6</v>
      </c>
      <c r="I87">
        <v>1</v>
      </c>
    </row>
    <row r="88" spans="1:9">
      <c r="A88">
        <v>13</v>
      </c>
      <c r="B88">
        <v>3</v>
      </c>
      <c r="C88">
        <v>0</v>
      </c>
      <c r="D88">
        <v>540</v>
      </c>
      <c r="E88" s="1">
        <v>1</v>
      </c>
      <c r="F88">
        <f>VLOOKUP($G88,PanelID!$B$1:$C$4,2)</f>
        <v>1</v>
      </c>
      <c r="G88" t="s">
        <v>639</v>
      </c>
      <c r="H88">
        <v>6</v>
      </c>
      <c r="I88">
        <v>2</v>
      </c>
    </row>
    <row r="89" spans="1:9">
      <c r="A89">
        <v>13</v>
      </c>
      <c r="B89">
        <v>3</v>
      </c>
      <c r="C89">
        <v>1</v>
      </c>
      <c r="D89">
        <v>541</v>
      </c>
      <c r="E89" s="1">
        <v>1</v>
      </c>
      <c r="F89">
        <f>VLOOKUP($G89,PanelID!$B$1:$C$4,2)</f>
        <v>1</v>
      </c>
      <c r="G89" t="s">
        <v>639</v>
      </c>
      <c r="H89">
        <v>6</v>
      </c>
      <c r="I89">
        <v>3</v>
      </c>
    </row>
    <row r="90" spans="1:9">
      <c r="A90">
        <v>13</v>
      </c>
      <c r="B90">
        <v>3</v>
      </c>
      <c r="C90">
        <v>2</v>
      </c>
      <c r="D90">
        <v>762</v>
      </c>
      <c r="E90" s="1">
        <v>1</v>
      </c>
      <c r="F90">
        <f>VLOOKUP($G90,PanelID!$B$1:$C$4,2)</f>
        <v>1</v>
      </c>
      <c r="G90" t="s">
        <v>639</v>
      </c>
      <c r="H90">
        <v>6</v>
      </c>
      <c r="I90">
        <v>4</v>
      </c>
    </row>
    <row r="91" spans="1:9">
      <c r="A91">
        <v>13</v>
      </c>
      <c r="B91">
        <v>3</v>
      </c>
      <c r="C91">
        <v>3</v>
      </c>
      <c r="D91">
        <v>763</v>
      </c>
      <c r="E91" s="1">
        <v>1</v>
      </c>
      <c r="F91">
        <f>VLOOKUP($G91,PanelID!$B$1:$C$4,2)</f>
        <v>1</v>
      </c>
      <c r="G91" t="s">
        <v>639</v>
      </c>
      <c r="H91">
        <v>6</v>
      </c>
      <c r="I91">
        <v>5</v>
      </c>
    </row>
    <row r="92" spans="1:9">
      <c r="A92">
        <v>13</v>
      </c>
      <c r="B92">
        <v>3</v>
      </c>
      <c r="C92">
        <v>4</v>
      </c>
      <c r="D92">
        <v>688</v>
      </c>
      <c r="E92" s="1">
        <v>1</v>
      </c>
      <c r="F92">
        <f>VLOOKUP($G92,PanelID!$B$1:$C$4,2)</f>
        <v>1</v>
      </c>
      <c r="G92" t="s">
        <v>639</v>
      </c>
      <c r="H92">
        <v>6</v>
      </c>
      <c r="I92">
        <v>6</v>
      </c>
    </row>
    <row r="93" spans="1:9">
      <c r="A93">
        <v>13</v>
      </c>
      <c r="B93">
        <v>3</v>
      </c>
      <c r="C93">
        <v>5</v>
      </c>
      <c r="D93">
        <v>689</v>
      </c>
      <c r="E93" s="1">
        <v>1</v>
      </c>
      <c r="F93">
        <f>VLOOKUP($G93,PanelID!$B$1:$C$4,2)</f>
        <v>1</v>
      </c>
      <c r="G93" t="s">
        <v>639</v>
      </c>
      <c r="H93">
        <v>6</v>
      </c>
      <c r="I93">
        <v>7</v>
      </c>
    </row>
    <row r="94" spans="1:9">
      <c r="A94">
        <v>13</v>
      </c>
      <c r="B94">
        <v>3</v>
      </c>
      <c r="C94">
        <v>6</v>
      </c>
      <c r="D94">
        <v>678</v>
      </c>
      <c r="E94" s="1">
        <v>1</v>
      </c>
      <c r="F94">
        <f>VLOOKUP($G94,PanelID!$B$1:$C$4,2)</f>
        <v>1</v>
      </c>
      <c r="G94" t="s">
        <v>639</v>
      </c>
      <c r="H94">
        <v>6</v>
      </c>
      <c r="I94">
        <v>8</v>
      </c>
    </row>
    <row r="95" spans="1:9">
      <c r="A95">
        <v>13</v>
      </c>
      <c r="B95">
        <v>3</v>
      </c>
      <c r="C95">
        <v>7</v>
      </c>
      <c r="D95">
        <v>679</v>
      </c>
      <c r="E95" s="1">
        <v>1</v>
      </c>
      <c r="F95">
        <f>VLOOKUP($G95,PanelID!$B$1:$C$4,2)</f>
        <v>1</v>
      </c>
      <c r="G95" t="s">
        <v>639</v>
      </c>
      <c r="H95">
        <v>6</v>
      </c>
      <c r="I95">
        <v>9</v>
      </c>
    </row>
    <row r="96" spans="1:9">
      <c r="A96">
        <v>13</v>
      </c>
      <c r="B96">
        <v>3</v>
      </c>
      <c r="C96">
        <v>8</v>
      </c>
      <c r="D96">
        <v>288</v>
      </c>
      <c r="E96" s="1">
        <v>1</v>
      </c>
      <c r="F96">
        <f>VLOOKUP($G96,PanelID!$B$1:$C$4,2)</f>
        <v>1</v>
      </c>
      <c r="G96" t="s">
        <v>639</v>
      </c>
      <c r="H96">
        <v>6</v>
      </c>
      <c r="I96">
        <v>10</v>
      </c>
    </row>
    <row r="97" spans="1:9">
      <c r="A97">
        <v>13</v>
      </c>
      <c r="B97">
        <v>2</v>
      </c>
      <c r="C97">
        <v>5</v>
      </c>
      <c r="D97">
        <v>289</v>
      </c>
      <c r="E97" s="1">
        <v>1</v>
      </c>
      <c r="F97">
        <f>VLOOKUP($G97,PanelID!$B$1:$C$4,2)</f>
        <v>1</v>
      </c>
      <c r="G97" t="s">
        <v>639</v>
      </c>
      <c r="H97">
        <v>6</v>
      </c>
      <c r="I97">
        <v>11</v>
      </c>
    </row>
    <row r="98" spans="1:9">
      <c r="A98">
        <v>13</v>
      </c>
      <c r="B98">
        <v>2</v>
      </c>
      <c r="C98">
        <v>4</v>
      </c>
      <c r="D98">
        <v>322</v>
      </c>
      <c r="E98" s="1">
        <v>1</v>
      </c>
      <c r="F98">
        <f>VLOOKUP($G98,PanelID!$B$1:$C$4,2)</f>
        <v>1</v>
      </c>
      <c r="G98" t="s">
        <v>639</v>
      </c>
      <c r="H98">
        <v>6</v>
      </c>
      <c r="I98">
        <v>12</v>
      </c>
    </row>
    <row r="99" spans="1:9">
      <c r="A99">
        <v>13</v>
      </c>
      <c r="B99">
        <v>2</v>
      </c>
      <c r="C99">
        <v>3</v>
      </c>
      <c r="D99">
        <v>323</v>
      </c>
      <c r="E99" s="1">
        <v>1</v>
      </c>
      <c r="F99">
        <f>VLOOKUP($G99,PanelID!$B$1:$C$4,2)</f>
        <v>1</v>
      </c>
      <c r="G99" t="s">
        <v>639</v>
      </c>
      <c r="H99">
        <v>6</v>
      </c>
      <c r="I99">
        <v>13</v>
      </c>
    </row>
    <row r="100" spans="1:9">
      <c r="A100">
        <v>20</v>
      </c>
      <c r="B100">
        <v>3</v>
      </c>
      <c r="C100">
        <v>4</v>
      </c>
      <c r="D100">
        <v>694</v>
      </c>
      <c r="E100" s="1">
        <v>1</v>
      </c>
      <c r="F100">
        <f>VLOOKUP($G100,PanelID!$B$1:$C$4,2)</f>
        <v>1</v>
      </c>
      <c r="G100" t="s">
        <v>640</v>
      </c>
      <c r="H100">
        <v>0</v>
      </c>
      <c r="I100">
        <v>0</v>
      </c>
    </row>
    <row r="101" spans="1:9">
      <c r="A101">
        <v>20</v>
      </c>
      <c r="B101">
        <v>3</v>
      </c>
      <c r="C101">
        <v>5</v>
      </c>
      <c r="D101">
        <v>695</v>
      </c>
      <c r="E101" s="1">
        <v>1</v>
      </c>
      <c r="F101">
        <f>VLOOKUP($G101,PanelID!$B$1:$C$4,2)</f>
        <v>1</v>
      </c>
      <c r="G101" t="s">
        <v>640</v>
      </c>
      <c r="H101">
        <v>0</v>
      </c>
      <c r="I101">
        <v>1</v>
      </c>
    </row>
    <row r="102" spans="1:9">
      <c r="A102">
        <v>3</v>
      </c>
      <c r="B102">
        <v>2</v>
      </c>
      <c r="C102">
        <v>6</v>
      </c>
      <c r="D102">
        <v>656</v>
      </c>
      <c r="E102" s="1">
        <v>1</v>
      </c>
      <c r="F102">
        <f>VLOOKUP($G102,PanelID!$B$1:$C$4,2)</f>
        <v>1</v>
      </c>
      <c r="G102" t="s">
        <v>640</v>
      </c>
      <c r="H102">
        <v>0</v>
      </c>
      <c r="I102">
        <v>2</v>
      </c>
    </row>
    <row r="103" spans="1:9">
      <c r="A103">
        <v>3</v>
      </c>
      <c r="B103">
        <v>2</v>
      </c>
      <c r="C103">
        <v>7</v>
      </c>
      <c r="D103">
        <v>657</v>
      </c>
      <c r="E103" s="1">
        <v>1</v>
      </c>
      <c r="F103">
        <f>VLOOKUP($G103,PanelID!$B$1:$C$4,2)</f>
        <v>1</v>
      </c>
      <c r="G103" t="s">
        <v>640</v>
      </c>
      <c r="H103">
        <v>0</v>
      </c>
      <c r="I103">
        <v>3</v>
      </c>
    </row>
    <row r="104" spans="1:9">
      <c r="A104">
        <v>3</v>
      </c>
      <c r="B104">
        <v>2</v>
      </c>
      <c r="C104">
        <v>8</v>
      </c>
      <c r="D104">
        <v>530</v>
      </c>
      <c r="E104" s="1">
        <v>1</v>
      </c>
      <c r="F104">
        <f>VLOOKUP($G104,PanelID!$B$1:$C$4,2)</f>
        <v>1</v>
      </c>
      <c r="G104" t="s">
        <v>640</v>
      </c>
      <c r="H104">
        <v>0</v>
      </c>
      <c r="I104">
        <v>4</v>
      </c>
    </row>
    <row r="105" spans="1:9">
      <c r="A105">
        <v>3</v>
      </c>
      <c r="B105">
        <v>2</v>
      </c>
      <c r="C105">
        <v>0</v>
      </c>
      <c r="D105">
        <v>531</v>
      </c>
      <c r="E105" s="1">
        <v>1</v>
      </c>
      <c r="F105">
        <f>VLOOKUP($G105,PanelID!$B$1:$C$4,2)</f>
        <v>1</v>
      </c>
      <c r="G105" t="s">
        <v>640</v>
      </c>
      <c r="H105">
        <v>0</v>
      </c>
      <c r="I105">
        <v>5</v>
      </c>
    </row>
    <row r="106" spans="1:9">
      <c r="A106">
        <v>3</v>
      </c>
      <c r="B106">
        <v>2</v>
      </c>
      <c r="C106">
        <v>1</v>
      </c>
      <c r="D106">
        <v>518</v>
      </c>
      <c r="E106" s="1">
        <v>1</v>
      </c>
      <c r="F106">
        <f>VLOOKUP($G106,PanelID!$B$1:$C$4,2)</f>
        <v>1</v>
      </c>
      <c r="G106" t="s">
        <v>640</v>
      </c>
      <c r="H106">
        <v>0</v>
      </c>
      <c r="I106">
        <v>6</v>
      </c>
    </row>
    <row r="107" spans="1:9">
      <c r="A107">
        <v>3</v>
      </c>
      <c r="B107">
        <v>2</v>
      </c>
      <c r="C107">
        <v>2</v>
      </c>
      <c r="D107">
        <v>519</v>
      </c>
      <c r="E107" s="1">
        <v>1</v>
      </c>
      <c r="F107">
        <f>VLOOKUP($G107,PanelID!$B$1:$C$4,2)</f>
        <v>1</v>
      </c>
      <c r="G107" t="s">
        <v>640</v>
      </c>
      <c r="H107">
        <v>0</v>
      </c>
      <c r="I107">
        <v>7</v>
      </c>
    </row>
    <row r="108" spans="1:9">
      <c r="A108">
        <v>3</v>
      </c>
      <c r="B108">
        <v>1</v>
      </c>
      <c r="C108">
        <v>2</v>
      </c>
      <c r="D108">
        <v>724</v>
      </c>
      <c r="E108" s="1">
        <v>1</v>
      </c>
      <c r="F108">
        <f>VLOOKUP($G108,PanelID!$B$1:$C$4,2)</f>
        <v>1</v>
      </c>
      <c r="G108" t="s">
        <v>640</v>
      </c>
      <c r="H108">
        <v>0</v>
      </c>
      <c r="I108">
        <v>8</v>
      </c>
    </row>
    <row r="109" spans="1:9">
      <c r="A109">
        <v>3</v>
      </c>
      <c r="B109">
        <v>1</v>
      </c>
      <c r="C109">
        <v>1</v>
      </c>
      <c r="D109">
        <v>725</v>
      </c>
      <c r="E109" s="1">
        <v>1</v>
      </c>
      <c r="F109">
        <f>VLOOKUP($G109,PanelID!$B$1:$C$4,2)</f>
        <v>1</v>
      </c>
      <c r="G109" t="s">
        <v>640</v>
      </c>
      <c r="H109">
        <v>0</v>
      </c>
      <c r="I109">
        <v>9</v>
      </c>
    </row>
    <row r="110" spans="1:9">
      <c r="A110">
        <v>3</v>
      </c>
      <c r="B110">
        <v>1</v>
      </c>
      <c r="C110">
        <v>0</v>
      </c>
      <c r="D110">
        <v>778</v>
      </c>
      <c r="E110" s="1">
        <v>1</v>
      </c>
      <c r="F110">
        <f>VLOOKUP($G110,PanelID!$B$1:$C$4,2)</f>
        <v>1</v>
      </c>
      <c r="G110" t="s">
        <v>640</v>
      </c>
      <c r="H110">
        <v>0</v>
      </c>
      <c r="I110">
        <v>10</v>
      </c>
    </row>
    <row r="111" spans="1:9">
      <c r="A111">
        <v>3</v>
      </c>
      <c r="B111">
        <v>1</v>
      </c>
      <c r="C111">
        <v>3</v>
      </c>
      <c r="D111">
        <v>779</v>
      </c>
      <c r="E111" s="1">
        <v>1</v>
      </c>
      <c r="F111">
        <f>VLOOKUP($G111,PanelID!$B$1:$C$4,2)</f>
        <v>1</v>
      </c>
      <c r="G111" t="s">
        <v>640</v>
      </c>
      <c r="H111">
        <v>0</v>
      </c>
      <c r="I111">
        <v>11</v>
      </c>
    </row>
    <row r="112" spans="1:9">
      <c r="A112">
        <v>3</v>
      </c>
      <c r="B112">
        <v>1</v>
      </c>
      <c r="C112">
        <v>4</v>
      </c>
      <c r="D112">
        <v>550</v>
      </c>
      <c r="E112" s="1">
        <v>1</v>
      </c>
      <c r="F112">
        <f>VLOOKUP($G112,PanelID!$B$1:$C$4,2)</f>
        <v>1</v>
      </c>
      <c r="G112" t="s">
        <v>640</v>
      </c>
      <c r="H112">
        <v>0</v>
      </c>
      <c r="I112">
        <v>12</v>
      </c>
    </row>
    <row r="113" spans="1:9">
      <c r="A113">
        <v>3</v>
      </c>
      <c r="B113">
        <v>1</v>
      </c>
      <c r="C113">
        <v>5</v>
      </c>
      <c r="D113">
        <v>551</v>
      </c>
      <c r="E113" s="1">
        <v>1</v>
      </c>
      <c r="F113">
        <f>VLOOKUP($G113,PanelID!$B$1:$C$4,2)</f>
        <v>1</v>
      </c>
      <c r="G113" t="s">
        <v>640</v>
      </c>
      <c r="H113">
        <v>0</v>
      </c>
      <c r="I113">
        <v>13</v>
      </c>
    </row>
    <row r="114" spans="1:9">
      <c r="A114">
        <v>13</v>
      </c>
      <c r="B114">
        <v>2</v>
      </c>
      <c r="C114">
        <v>1</v>
      </c>
      <c r="D114">
        <v>998</v>
      </c>
      <c r="E114" s="1">
        <v>1</v>
      </c>
      <c r="F114">
        <f>VLOOKUP($G114,PanelID!$B$1:$C$4,2)</f>
        <v>1</v>
      </c>
      <c r="G114" t="s">
        <v>640</v>
      </c>
      <c r="H114">
        <v>1</v>
      </c>
      <c r="I114">
        <v>0</v>
      </c>
    </row>
    <row r="115" spans="1:9">
      <c r="A115">
        <v>13</v>
      </c>
      <c r="B115">
        <v>2</v>
      </c>
      <c r="C115">
        <v>2</v>
      </c>
      <c r="D115">
        <v>999</v>
      </c>
      <c r="E115" s="1">
        <v>1</v>
      </c>
      <c r="F115">
        <f>VLOOKUP($G115,PanelID!$B$1:$C$4,2)</f>
        <v>1</v>
      </c>
      <c r="G115" t="s">
        <v>640</v>
      </c>
      <c r="H115">
        <v>1</v>
      </c>
      <c r="I115">
        <v>1</v>
      </c>
    </row>
    <row r="116" spans="1:9">
      <c r="A116">
        <v>13</v>
      </c>
      <c r="B116">
        <v>0</v>
      </c>
      <c r="C116">
        <v>3</v>
      </c>
      <c r="D116">
        <v>754</v>
      </c>
      <c r="E116" s="1">
        <v>1</v>
      </c>
      <c r="F116">
        <f>VLOOKUP($G116,PanelID!$B$1:$C$4,2)</f>
        <v>1</v>
      </c>
      <c r="G116" t="s">
        <v>640</v>
      </c>
      <c r="H116">
        <v>1</v>
      </c>
      <c r="I116">
        <v>2</v>
      </c>
    </row>
    <row r="117" spans="1:9">
      <c r="A117">
        <v>13</v>
      </c>
      <c r="B117">
        <v>0</v>
      </c>
      <c r="C117">
        <v>4</v>
      </c>
      <c r="D117">
        <v>755</v>
      </c>
      <c r="E117" s="1">
        <v>1</v>
      </c>
      <c r="F117">
        <f>VLOOKUP($G117,PanelID!$B$1:$C$4,2)</f>
        <v>1</v>
      </c>
      <c r="G117" t="s">
        <v>640</v>
      </c>
      <c r="H117">
        <v>1</v>
      </c>
      <c r="I117">
        <v>3</v>
      </c>
    </row>
    <row r="118" spans="1:9">
      <c r="A118">
        <v>13</v>
      </c>
      <c r="B118">
        <v>0</v>
      </c>
      <c r="C118">
        <v>5</v>
      </c>
      <c r="D118">
        <v>726</v>
      </c>
      <c r="E118" s="1">
        <v>1</v>
      </c>
      <c r="F118">
        <f>VLOOKUP($G118,PanelID!$B$1:$C$4,2)</f>
        <v>1</v>
      </c>
      <c r="G118" t="s">
        <v>640</v>
      </c>
      <c r="H118">
        <v>1</v>
      </c>
      <c r="I118">
        <v>4</v>
      </c>
    </row>
    <row r="119" spans="1:9">
      <c r="A119">
        <v>13</v>
      </c>
      <c r="B119">
        <v>1</v>
      </c>
      <c r="C119">
        <v>6</v>
      </c>
      <c r="D119">
        <v>727</v>
      </c>
      <c r="E119" s="1">
        <v>1</v>
      </c>
      <c r="F119">
        <f>VLOOKUP($G119,PanelID!$B$1:$C$4,2)</f>
        <v>1</v>
      </c>
      <c r="G119" t="s">
        <v>640</v>
      </c>
      <c r="H119">
        <v>1</v>
      </c>
      <c r="I119">
        <v>5</v>
      </c>
    </row>
    <row r="120" spans="1:9">
      <c r="A120">
        <v>13</v>
      </c>
      <c r="B120">
        <v>1</v>
      </c>
      <c r="C120">
        <v>7</v>
      </c>
      <c r="D120">
        <v>700</v>
      </c>
      <c r="E120" s="1">
        <v>1</v>
      </c>
      <c r="F120">
        <f>VLOOKUP($G120,PanelID!$B$1:$C$4,2)</f>
        <v>1</v>
      </c>
      <c r="G120" t="s">
        <v>640</v>
      </c>
      <c r="H120">
        <v>1</v>
      </c>
      <c r="I120">
        <v>6</v>
      </c>
    </row>
    <row r="121" spans="1:9">
      <c r="A121">
        <v>13</v>
      </c>
      <c r="B121">
        <v>1</v>
      </c>
      <c r="C121">
        <v>8</v>
      </c>
      <c r="D121">
        <v>701</v>
      </c>
      <c r="E121" s="1">
        <v>1</v>
      </c>
      <c r="F121">
        <f>VLOOKUP($G121,PanelID!$B$1:$C$4,2)</f>
        <v>1</v>
      </c>
      <c r="G121" t="s">
        <v>640</v>
      </c>
      <c r="H121">
        <v>1</v>
      </c>
      <c r="I121">
        <v>7</v>
      </c>
    </row>
    <row r="122" spans="1:9">
      <c r="A122">
        <v>13</v>
      </c>
      <c r="B122">
        <v>0</v>
      </c>
      <c r="C122">
        <v>8</v>
      </c>
      <c r="D122">
        <v>784</v>
      </c>
      <c r="E122" s="1">
        <v>1</v>
      </c>
      <c r="F122">
        <f>VLOOKUP($G122,PanelID!$B$1:$C$4,2)</f>
        <v>1</v>
      </c>
      <c r="G122" t="s">
        <v>640</v>
      </c>
      <c r="H122">
        <v>1</v>
      </c>
      <c r="I122">
        <v>8</v>
      </c>
    </row>
    <row r="123" spans="1:9">
      <c r="A123">
        <v>13</v>
      </c>
      <c r="B123">
        <v>0</v>
      </c>
      <c r="C123">
        <v>7</v>
      </c>
      <c r="D123">
        <v>785</v>
      </c>
      <c r="E123" s="1">
        <v>1</v>
      </c>
      <c r="F123">
        <f>VLOOKUP($G123,PanelID!$B$1:$C$4,2)</f>
        <v>1</v>
      </c>
      <c r="G123" t="s">
        <v>640</v>
      </c>
      <c r="H123">
        <v>1</v>
      </c>
      <c r="I123">
        <v>9</v>
      </c>
    </row>
    <row r="124" spans="1:9">
      <c r="A124">
        <v>13</v>
      </c>
      <c r="B124">
        <v>0</v>
      </c>
      <c r="C124">
        <v>6</v>
      </c>
      <c r="D124">
        <v>566</v>
      </c>
      <c r="E124" s="1">
        <v>1</v>
      </c>
      <c r="F124">
        <f>VLOOKUP($G124,PanelID!$B$1:$C$4,2)</f>
        <v>1</v>
      </c>
      <c r="G124" t="s">
        <v>640</v>
      </c>
      <c r="H124">
        <v>1</v>
      </c>
      <c r="I124">
        <v>10</v>
      </c>
    </row>
    <row r="125" spans="1:9">
      <c r="A125">
        <v>13</v>
      </c>
      <c r="B125">
        <v>0</v>
      </c>
      <c r="C125">
        <v>0</v>
      </c>
      <c r="D125">
        <v>567</v>
      </c>
      <c r="E125" s="1">
        <v>1</v>
      </c>
      <c r="F125">
        <f>VLOOKUP($G125,PanelID!$B$1:$C$4,2)</f>
        <v>1</v>
      </c>
      <c r="G125" t="s">
        <v>640</v>
      </c>
      <c r="H125">
        <v>1</v>
      </c>
      <c r="I125">
        <v>11</v>
      </c>
    </row>
    <row r="126" spans="1:9">
      <c r="A126">
        <v>13</v>
      </c>
      <c r="B126">
        <v>0</v>
      </c>
      <c r="C126">
        <v>1</v>
      </c>
      <c r="D126">
        <v>668</v>
      </c>
      <c r="E126" s="1">
        <v>1</v>
      </c>
      <c r="F126">
        <f>VLOOKUP($G126,PanelID!$B$1:$C$4,2)</f>
        <v>1</v>
      </c>
      <c r="G126" t="s">
        <v>640</v>
      </c>
      <c r="H126">
        <v>1</v>
      </c>
      <c r="I126">
        <v>12</v>
      </c>
    </row>
    <row r="127" spans="1:9">
      <c r="A127">
        <v>13</v>
      </c>
      <c r="B127">
        <v>0</v>
      </c>
      <c r="C127">
        <v>2</v>
      </c>
      <c r="D127">
        <v>669</v>
      </c>
      <c r="E127" s="1">
        <v>1</v>
      </c>
      <c r="F127">
        <f>VLOOKUP($G127,PanelID!$B$1:$C$4,2)</f>
        <v>1</v>
      </c>
      <c r="G127" t="s">
        <v>640</v>
      </c>
      <c r="H127">
        <v>1</v>
      </c>
      <c r="I127">
        <v>13</v>
      </c>
    </row>
    <row r="128" spans="1:9">
      <c r="A128">
        <v>20</v>
      </c>
      <c r="B128">
        <v>3</v>
      </c>
      <c r="C128">
        <v>0</v>
      </c>
      <c r="D128">
        <v>990</v>
      </c>
      <c r="E128" s="1">
        <v>1</v>
      </c>
      <c r="F128">
        <f>VLOOKUP($G128,PanelID!$B$1:$C$4,2)</f>
        <v>1</v>
      </c>
      <c r="G128" t="s">
        <v>640</v>
      </c>
      <c r="H128">
        <v>2</v>
      </c>
      <c r="I128">
        <v>0</v>
      </c>
    </row>
    <row r="129" spans="1:9">
      <c r="A129">
        <v>20</v>
      </c>
      <c r="B129">
        <v>3</v>
      </c>
      <c r="C129">
        <v>1</v>
      </c>
      <c r="D129">
        <v>991</v>
      </c>
      <c r="E129" s="1">
        <v>1</v>
      </c>
      <c r="F129">
        <f>VLOOKUP($G129,PanelID!$B$1:$C$4,2)</f>
        <v>1</v>
      </c>
      <c r="G129" t="s">
        <v>640</v>
      </c>
      <c r="H129">
        <v>2</v>
      </c>
      <c r="I129">
        <v>1</v>
      </c>
    </row>
    <row r="130" spans="1:9">
      <c r="A130">
        <v>18</v>
      </c>
      <c r="B130">
        <v>3</v>
      </c>
      <c r="C130">
        <v>0</v>
      </c>
      <c r="D130">
        <v>582</v>
      </c>
      <c r="E130" s="1">
        <v>1</v>
      </c>
      <c r="F130">
        <f>VLOOKUP($G130,PanelID!$B$1:$C$4,2)</f>
        <v>1</v>
      </c>
      <c r="G130" t="s">
        <v>640</v>
      </c>
      <c r="H130">
        <v>2</v>
      </c>
      <c r="I130">
        <v>2</v>
      </c>
    </row>
    <row r="131" spans="1:9">
      <c r="A131">
        <v>18</v>
      </c>
      <c r="B131">
        <v>3</v>
      </c>
      <c r="C131">
        <v>1</v>
      </c>
      <c r="D131">
        <v>583</v>
      </c>
      <c r="E131" s="1">
        <v>1</v>
      </c>
      <c r="F131">
        <f>VLOOKUP($G131,PanelID!$B$1:$C$4,2)</f>
        <v>1</v>
      </c>
      <c r="G131" t="s">
        <v>640</v>
      </c>
      <c r="H131">
        <v>2</v>
      </c>
      <c r="I131">
        <v>3</v>
      </c>
    </row>
    <row r="132" spans="1:9">
      <c r="A132">
        <v>18</v>
      </c>
      <c r="B132">
        <v>3</v>
      </c>
      <c r="C132">
        <v>2</v>
      </c>
      <c r="D132">
        <v>650</v>
      </c>
      <c r="E132" s="1">
        <v>1</v>
      </c>
      <c r="F132">
        <f>VLOOKUP($G132,PanelID!$B$1:$C$4,2)</f>
        <v>1</v>
      </c>
      <c r="G132" t="s">
        <v>640</v>
      </c>
      <c r="H132">
        <v>2</v>
      </c>
      <c r="I132">
        <v>4</v>
      </c>
    </row>
    <row r="133" spans="1:9">
      <c r="A133">
        <v>18</v>
      </c>
      <c r="B133">
        <v>3</v>
      </c>
      <c r="C133">
        <v>3</v>
      </c>
      <c r="D133">
        <v>651</v>
      </c>
      <c r="E133" s="1">
        <v>1</v>
      </c>
      <c r="F133">
        <f>VLOOKUP($G133,PanelID!$B$1:$C$4,2)</f>
        <v>1</v>
      </c>
      <c r="G133" t="s">
        <v>640</v>
      </c>
      <c r="H133">
        <v>2</v>
      </c>
      <c r="I133">
        <v>5</v>
      </c>
    </row>
    <row r="134" spans="1:9">
      <c r="A134">
        <v>18</v>
      </c>
      <c r="B134">
        <v>3</v>
      </c>
      <c r="C134">
        <v>4</v>
      </c>
      <c r="D134">
        <v>614</v>
      </c>
      <c r="E134" s="1">
        <v>1</v>
      </c>
      <c r="F134">
        <f>VLOOKUP($G134,PanelID!$B$1:$C$4,2)</f>
        <v>1</v>
      </c>
      <c r="G134" t="s">
        <v>640</v>
      </c>
      <c r="H134">
        <v>2</v>
      </c>
      <c r="I134">
        <v>6</v>
      </c>
    </row>
    <row r="135" spans="1:9">
      <c r="A135">
        <v>18</v>
      </c>
      <c r="B135">
        <v>3</v>
      </c>
      <c r="C135">
        <v>5</v>
      </c>
      <c r="D135">
        <v>615</v>
      </c>
      <c r="E135" s="1">
        <v>1</v>
      </c>
      <c r="F135">
        <f>VLOOKUP($G135,PanelID!$B$1:$C$4,2)</f>
        <v>1</v>
      </c>
      <c r="G135" t="s">
        <v>640</v>
      </c>
      <c r="H135">
        <v>2</v>
      </c>
      <c r="I135">
        <v>7</v>
      </c>
    </row>
    <row r="136" spans="1:9">
      <c r="A136">
        <v>18</v>
      </c>
      <c r="B136">
        <v>3</v>
      </c>
      <c r="C136">
        <v>6</v>
      </c>
      <c r="D136">
        <v>516</v>
      </c>
      <c r="E136" s="1">
        <v>1</v>
      </c>
      <c r="F136">
        <f>VLOOKUP($G136,PanelID!$B$1:$C$4,2)</f>
        <v>1</v>
      </c>
      <c r="G136" t="s">
        <v>640</v>
      </c>
      <c r="H136">
        <v>2</v>
      </c>
      <c r="I136">
        <v>8</v>
      </c>
    </row>
    <row r="137" spans="1:9">
      <c r="A137">
        <v>18</v>
      </c>
      <c r="B137">
        <v>3</v>
      </c>
      <c r="C137">
        <v>7</v>
      </c>
      <c r="D137">
        <v>517</v>
      </c>
      <c r="E137" s="1">
        <v>1</v>
      </c>
      <c r="F137">
        <f>VLOOKUP($G137,PanelID!$B$1:$C$4,2)</f>
        <v>1</v>
      </c>
      <c r="G137" t="s">
        <v>640</v>
      </c>
      <c r="H137">
        <v>2</v>
      </c>
      <c r="I137">
        <v>9</v>
      </c>
    </row>
    <row r="138" spans="1:9">
      <c r="A138">
        <v>18</v>
      </c>
      <c r="B138">
        <v>3</v>
      </c>
      <c r="C138">
        <v>8</v>
      </c>
      <c r="D138">
        <v>652</v>
      </c>
      <c r="E138" s="1">
        <v>1</v>
      </c>
      <c r="F138">
        <f>VLOOKUP($G138,PanelID!$B$1:$C$4,2)</f>
        <v>1</v>
      </c>
      <c r="G138" t="s">
        <v>640</v>
      </c>
      <c r="H138">
        <v>2</v>
      </c>
      <c r="I138">
        <v>10</v>
      </c>
    </row>
    <row r="139" spans="1:9">
      <c r="A139">
        <v>18</v>
      </c>
      <c r="B139">
        <v>2</v>
      </c>
      <c r="C139">
        <v>5</v>
      </c>
      <c r="D139">
        <v>653</v>
      </c>
      <c r="E139" s="1">
        <v>1</v>
      </c>
      <c r="F139">
        <f>VLOOKUP($G139,PanelID!$B$1:$C$4,2)</f>
        <v>1</v>
      </c>
      <c r="G139" t="s">
        <v>640</v>
      </c>
      <c r="H139">
        <v>2</v>
      </c>
      <c r="I139">
        <v>11</v>
      </c>
    </row>
    <row r="140" spans="1:9">
      <c r="A140">
        <v>18</v>
      </c>
      <c r="B140">
        <v>2</v>
      </c>
      <c r="C140">
        <v>4</v>
      </c>
      <c r="D140">
        <v>712</v>
      </c>
      <c r="E140" s="1">
        <v>1</v>
      </c>
      <c r="F140">
        <f>VLOOKUP($G140,PanelID!$B$1:$C$4,2)</f>
        <v>1</v>
      </c>
      <c r="G140" t="s">
        <v>640</v>
      </c>
      <c r="H140">
        <v>2</v>
      </c>
      <c r="I140">
        <v>12</v>
      </c>
    </row>
    <row r="141" spans="1:9">
      <c r="A141">
        <v>18</v>
      </c>
      <c r="B141">
        <v>2</v>
      </c>
      <c r="C141">
        <v>3</v>
      </c>
      <c r="D141">
        <v>713</v>
      </c>
      <c r="E141" s="1">
        <v>1</v>
      </c>
      <c r="F141">
        <f>VLOOKUP($G141,PanelID!$B$1:$C$4,2)</f>
        <v>1</v>
      </c>
      <c r="G141" t="s">
        <v>640</v>
      </c>
      <c r="H141">
        <v>2</v>
      </c>
      <c r="I141">
        <v>13</v>
      </c>
    </row>
    <row r="142" spans="1:9">
      <c r="A142">
        <v>20</v>
      </c>
      <c r="B142">
        <v>3</v>
      </c>
      <c r="C142">
        <v>2</v>
      </c>
      <c r="D142">
        <v>682</v>
      </c>
      <c r="E142" s="1">
        <v>1</v>
      </c>
      <c r="F142">
        <f>VLOOKUP($G142,PanelID!$B$1:$C$4,2)</f>
        <v>1</v>
      </c>
      <c r="G142" t="s">
        <v>640</v>
      </c>
      <c r="H142">
        <v>3</v>
      </c>
      <c r="I142">
        <v>0</v>
      </c>
    </row>
    <row r="143" spans="1:9">
      <c r="A143">
        <v>20</v>
      </c>
      <c r="B143">
        <v>3</v>
      </c>
      <c r="C143">
        <v>3</v>
      </c>
      <c r="D143">
        <v>683</v>
      </c>
      <c r="E143" s="1">
        <v>1</v>
      </c>
      <c r="F143">
        <f>VLOOKUP($G143,PanelID!$B$1:$C$4,2)</f>
        <v>1</v>
      </c>
      <c r="G143" t="s">
        <v>640</v>
      </c>
      <c r="H143">
        <v>3</v>
      </c>
      <c r="I143">
        <v>1</v>
      </c>
    </row>
    <row r="144" spans="1:9">
      <c r="A144">
        <v>17</v>
      </c>
      <c r="B144">
        <v>0</v>
      </c>
      <c r="C144">
        <v>3</v>
      </c>
      <c r="D144">
        <v>562</v>
      </c>
      <c r="E144" s="1">
        <v>1</v>
      </c>
      <c r="F144">
        <f>VLOOKUP($G144,PanelID!$B$1:$C$4,2)</f>
        <v>1</v>
      </c>
      <c r="G144" t="s">
        <v>640</v>
      </c>
      <c r="H144">
        <v>3</v>
      </c>
      <c r="I144">
        <v>2</v>
      </c>
    </row>
    <row r="145" spans="1:9">
      <c r="A145">
        <v>17</v>
      </c>
      <c r="B145">
        <v>0</v>
      </c>
      <c r="C145">
        <v>4</v>
      </c>
      <c r="D145">
        <v>563</v>
      </c>
      <c r="E145" s="1">
        <v>1</v>
      </c>
      <c r="F145">
        <f>VLOOKUP($G145,PanelID!$B$1:$C$4,2)</f>
        <v>1</v>
      </c>
      <c r="G145" t="s">
        <v>640</v>
      </c>
      <c r="H145">
        <v>3</v>
      </c>
      <c r="I145">
        <v>3</v>
      </c>
    </row>
    <row r="146" spans="1:9">
      <c r="A146">
        <v>17</v>
      </c>
      <c r="B146">
        <v>0</v>
      </c>
      <c r="C146">
        <v>5</v>
      </c>
      <c r="D146">
        <v>600</v>
      </c>
      <c r="E146" s="1">
        <v>1</v>
      </c>
      <c r="F146">
        <f>VLOOKUP($G146,PanelID!$B$1:$C$4,2)</f>
        <v>1</v>
      </c>
      <c r="G146" t="s">
        <v>640</v>
      </c>
      <c r="H146">
        <v>3</v>
      </c>
      <c r="I146">
        <v>4</v>
      </c>
    </row>
    <row r="147" spans="1:9">
      <c r="A147">
        <v>17</v>
      </c>
      <c r="B147">
        <v>1</v>
      </c>
      <c r="C147">
        <v>6</v>
      </c>
      <c r="D147">
        <v>601</v>
      </c>
      <c r="E147" s="1">
        <v>1</v>
      </c>
      <c r="F147">
        <f>VLOOKUP($G147,PanelID!$B$1:$C$4,2)</f>
        <v>1</v>
      </c>
      <c r="G147" t="s">
        <v>640</v>
      </c>
      <c r="H147">
        <v>3</v>
      </c>
      <c r="I147">
        <v>5</v>
      </c>
    </row>
    <row r="148" spans="1:9">
      <c r="A148">
        <v>17</v>
      </c>
      <c r="B148">
        <v>1</v>
      </c>
      <c r="C148">
        <v>7</v>
      </c>
      <c r="D148">
        <v>732</v>
      </c>
      <c r="E148" s="1">
        <v>1</v>
      </c>
      <c r="F148">
        <f>VLOOKUP($G148,PanelID!$B$1:$C$4,2)</f>
        <v>1</v>
      </c>
      <c r="G148" t="s">
        <v>640</v>
      </c>
      <c r="H148">
        <v>3</v>
      </c>
      <c r="I148">
        <v>6</v>
      </c>
    </row>
    <row r="149" spans="1:9">
      <c r="A149">
        <v>17</v>
      </c>
      <c r="B149">
        <v>1</v>
      </c>
      <c r="C149">
        <v>8</v>
      </c>
      <c r="D149">
        <v>733</v>
      </c>
      <c r="E149" s="1">
        <v>1</v>
      </c>
      <c r="F149">
        <f>VLOOKUP($G149,PanelID!$B$1:$C$4,2)</f>
        <v>1</v>
      </c>
      <c r="G149" t="s">
        <v>640</v>
      </c>
      <c r="H149">
        <v>3</v>
      </c>
      <c r="I149">
        <v>7</v>
      </c>
    </row>
    <row r="150" spans="1:9">
      <c r="A150">
        <v>17</v>
      </c>
      <c r="B150">
        <v>0</v>
      </c>
      <c r="C150">
        <v>8</v>
      </c>
      <c r="D150">
        <v>532</v>
      </c>
      <c r="E150" s="1">
        <v>1</v>
      </c>
      <c r="F150">
        <f>VLOOKUP($G150,PanelID!$B$1:$C$4,2)</f>
        <v>1</v>
      </c>
      <c r="G150" t="s">
        <v>640</v>
      </c>
      <c r="H150">
        <v>3</v>
      </c>
      <c r="I150">
        <v>8</v>
      </c>
    </row>
    <row r="151" spans="1:9">
      <c r="A151">
        <v>17</v>
      </c>
      <c r="B151">
        <v>0</v>
      </c>
      <c r="C151">
        <v>7</v>
      </c>
      <c r="D151">
        <v>533</v>
      </c>
      <c r="E151" s="1">
        <v>1</v>
      </c>
      <c r="F151">
        <f>VLOOKUP($G151,PanelID!$B$1:$C$4,2)</f>
        <v>1</v>
      </c>
      <c r="G151" t="s">
        <v>640</v>
      </c>
      <c r="H151">
        <v>3</v>
      </c>
      <c r="I151">
        <v>9</v>
      </c>
    </row>
    <row r="152" spans="1:9">
      <c r="A152">
        <v>17</v>
      </c>
      <c r="B152">
        <v>0</v>
      </c>
      <c r="C152">
        <v>6</v>
      </c>
      <c r="D152">
        <v>630</v>
      </c>
      <c r="E152" s="1">
        <v>1</v>
      </c>
      <c r="F152">
        <f>VLOOKUP($G152,PanelID!$B$1:$C$4,2)</f>
        <v>1</v>
      </c>
      <c r="G152" t="s">
        <v>640</v>
      </c>
      <c r="H152">
        <v>3</v>
      </c>
      <c r="I152">
        <v>10</v>
      </c>
    </row>
    <row r="153" spans="1:9">
      <c r="A153">
        <v>17</v>
      </c>
      <c r="B153">
        <v>0</v>
      </c>
      <c r="C153">
        <v>0</v>
      </c>
      <c r="D153">
        <v>631</v>
      </c>
      <c r="E153" s="1">
        <v>1</v>
      </c>
      <c r="F153">
        <f>VLOOKUP($G153,PanelID!$B$1:$C$4,2)</f>
        <v>1</v>
      </c>
      <c r="G153" t="s">
        <v>640</v>
      </c>
      <c r="H153">
        <v>3</v>
      </c>
      <c r="I153">
        <v>11</v>
      </c>
    </row>
    <row r="154" spans="1:9">
      <c r="A154">
        <v>17</v>
      </c>
      <c r="B154">
        <v>0</v>
      </c>
      <c r="C154">
        <v>1</v>
      </c>
      <c r="D154">
        <v>794</v>
      </c>
      <c r="E154" s="1">
        <v>1</v>
      </c>
      <c r="F154">
        <f>VLOOKUP($G154,PanelID!$B$1:$C$4,2)</f>
        <v>1</v>
      </c>
      <c r="G154" t="s">
        <v>640</v>
      </c>
      <c r="H154">
        <v>3</v>
      </c>
      <c r="I154">
        <v>12</v>
      </c>
    </row>
    <row r="155" spans="1:9">
      <c r="A155">
        <v>17</v>
      </c>
      <c r="B155">
        <v>0</v>
      </c>
      <c r="C155">
        <v>2</v>
      </c>
      <c r="D155">
        <v>795</v>
      </c>
      <c r="E155" s="1">
        <v>1</v>
      </c>
      <c r="F155">
        <f>VLOOKUP($G155,PanelID!$B$1:$C$4,2)</f>
        <v>1</v>
      </c>
      <c r="G155" t="s">
        <v>640</v>
      </c>
      <c r="H155">
        <v>3</v>
      </c>
      <c r="I155">
        <v>13</v>
      </c>
    </row>
    <row r="156" spans="1:9">
      <c r="A156">
        <v>13</v>
      </c>
      <c r="B156">
        <v>2</v>
      </c>
      <c r="C156">
        <v>8</v>
      </c>
      <c r="D156">
        <v>796</v>
      </c>
      <c r="E156" s="1">
        <v>1</v>
      </c>
      <c r="F156">
        <f>VLOOKUP($G156,PanelID!$B$1:$C$4,2)</f>
        <v>1</v>
      </c>
      <c r="G156" t="s">
        <v>640</v>
      </c>
      <c r="H156">
        <v>4</v>
      </c>
      <c r="I156">
        <v>0</v>
      </c>
    </row>
    <row r="157" spans="1:9">
      <c r="A157">
        <v>13</v>
      </c>
      <c r="B157">
        <v>2</v>
      </c>
      <c r="C157">
        <v>0</v>
      </c>
      <c r="D157">
        <v>797</v>
      </c>
      <c r="E157" s="1">
        <v>1</v>
      </c>
      <c r="F157">
        <f>VLOOKUP($G157,PanelID!$B$1:$C$4,2)</f>
        <v>1</v>
      </c>
      <c r="G157" t="s">
        <v>640</v>
      </c>
      <c r="H157">
        <v>4</v>
      </c>
      <c r="I157">
        <v>1</v>
      </c>
    </row>
    <row r="158" spans="1:9">
      <c r="A158">
        <v>18</v>
      </c>
      <c r="B158">
        <v>0</v>
      </c>
      <c r="C158">
        <v>3</v>
      </c>
      <c r="D158">
        <v>698</v>
      </c>
      <c r="E158" s="1">
        <v>1</v>
      </c>
      <c r="F158">
        <f>VLOOKUP($G158,PanelID!$B$1:$C$4,2)</f>
        <v>1</v>
      </c>
      <c r="G158" t="s">
        <v>640</v>
      </c>
      <c r="H158">
        <v>4</v>
      </c>
      <c r="I158">
        <v>2</v>
      </c>
    </row>
    <row r="159" spans="1:9">
      <c r="A159">
        <v>18</v>
      </c>
      <c r="B159">
        <v>0</v>
      </c>
      <c r="C159">
        <v>4</v>
      </c>
      <c r="D159">
        <v>699</v>
      </c>
      <c r="E159" s="1">
        <v>1</v>
      </c>
      <c r="F159">
        <f>VLOOKUP($G159,PanelID!$B$1:$C$4,2)</f>
        <v>1</v>
      </c>
      <c r="G159" t="s">
        <v>640</v>
      </c>
      <c r="H159">
        <v>4</v>
      </c>
      <c r="I159">
        <v>3</v>
      </c>
    </row>
    <row r="160" spans="1:9">
      <c r="A160">
        <v>18</v>
      </c>
      <c r="B160">
        <v>0</v>
      </c>
      <c r="C160">
        <v>5</v>
      </c>
      <c r="D160">
        <v>644</v>
      </c>
      <c r="E160" s="1">
        <v>1</v>
      </c>
      <c r="F160">
        <f>VLOOKUP($G160,PanelID!$B$1:$C$4,2)</f>
        <v>1</v>
      </c>
      <c r="G160" t="s">
        <v>640</v>
      </c>
      <c r="H160">
        <v>4</v>
      </c>
      <c r="I160">
        <v>4</v>
      </c>
    </row>
    <row r="161" spans="1:9">
      <c r="A161">
        <v>18</v>
      </c>
      <c r="B161">
        <v>1</v>
      </c>
      <c r="C161">
        <v>6</v>
      </c>
      <c r="D161">
        <v>645</v>
      </c>
      <c r="E161" s="1">
        <v>1</v>
      </c>
      <c r="F161">
        <f>VLOOKUP($G161,PanelID!$B$1:$C$4,2)</f>
        <v>1</v>
      </c>
      <c r="G161" t="s">
        <v>640</v>
      </c>
      <c r="H161">
        <v>4</v>
      </c>
      <c r="I161">
        <v>5</v>
      </c>
    </row>
    <row r="162" spans="1:9">
      <c r="A162">
        <v>18</v>
      </c>
      <c r="B162">
        <v>1</v>
      </c>
      <c r="C162">
        <v>7</v>
      </c>
      <c r="D162">
        <v>680</v>
      </c>
      <c r="E162" s="1">
        <v>1</v>
      </c>
      <c r="F162">
        <f>VLOOKUP($G162,PanelID!$B$1:$C$4,2)</f>
        <v>1</v>
      </c>
      <c r="G162" t="s">
        <v>640</v>
      </c>
      <c r="H162">
        <v>4</v>
      </c>
      <c r="I162">
        <v>6</v>
      </c>
    </row>
    <row r="163" spans="1:9">
      <c r="A163">
        <v>18</v>
      </c>
      <c r="B163">
        <v>1</v>
      </c>
      <c r="C163">
        <v>8</v>
      </c>
      <c r="D163">
        <v>681</v>
      </c>
      <c r="E163" s="1">
        <v>1</v>
      </c>
      <c r="F163">
        <f>VLOOKUP($G163,PanelID!$B$1:$C$4,2)</f>
        <v>1</v>
      </c>
      <c r="G163" t="s">
        <v>640</v>
      </c>
      <c r="H163">
        <v>4</v>
      </c>
      <c r="I163">
        <v>7</v>
      </c>
    </row>
    <row r="164" spans="1:9">
      <c r="A164">
        <v>18</v>
      </c>
      <c r="B164">
        <v>0</v>
      </c>
      <c r="C164">
        <v>8</v>
      </c>
      <c r="D164">
        <v>592</v>
      </c>
      <c r="E164" s="1">
        <v>1</v>
      </c>
      <c r="F164">
        <f>VLOOKUP($G164,PanelID!$B$1:$C$4,2)</f>
        <v>1</v>
      </c>
      <c r="G164" t="s">
        <v>640</v>
      </c>
      <c r="H164">
        <v>4</v>
      </c>
      <c r="I164">
        <v>8</v>
      </c>
    </row>
    <row r="165" spans="1:9">
      <c r="A165">
        <v>18</v>
      </c>
      <c r="B165">
        <v>0</v>
      </c>
      <c r="C165">
        <v>7</v>
      </c>
      <c r="D165">
        <v>593</v>
      </c>
      <c r="E165" s="1">
        <v>1</v>
      </c>
      <c r="F165">
        <f>VLOOKUP($G165,PanelID!$B$1:$C$4,2)</f>
        <v>1</v>
      </c>
      <c r="G165" t="s">
        <v>640</v>
      </c>
      <c r="H165">
        <v>4</v>
      </c>
      <c r="I165">
        <v>9</v>
      </c>
    </row>
    <row r="166" spans="1:9">
      <c r="A166">
        <v>18</v>
      </c>
      <c r="B166">
        <v>0</v>
      </c>
      <c r="C166">
        <v>6</v>
      </c>
      <c r="D166">
        <v>676</v>
      </c>
      <c r="E166" s="1">
        <v>1</v>
      </c>
      <c r="F166">
        <f>VLOOKUP($G166,PanelID!$B$1:$C$4,2)</f>
        <v>1</v>
      </c>
      <c r="G166" t="s">
        <v>640</v>
      </c>
      <c r="H166">
        <v>4</v>
      </c>
      <c r="I166">
        <v>10</v>
      </c>
    </row>
    <row r="167" spans="1:9">
      <c r="A167">
        <v>18</v>
      </c>
      <c r="B167">
        <v>0</v>
      </c>
      <c r="C167">
        <v>0</v>
      </c>
      <c r="D167">
        <v>677</v>
      </c>
      <c r="E167" s="1">
        <v>1</v>
      </c>
      <c r="F167">
        <f>VLOOKUP($G167,PanelID!$B$1:$C$4,2)</f>
        <v>1</v>
      </c>
      <c r="G167" t="s">
        <v>640</v>
      </c>
      <c r="H167">
        <v>4</v>
      </c>
      <c r="I167">
        <v>11</v>
      </c>
    </row>
    <row r="168" spans="1:9">
      <c r="A168">
        <v>18</v>
      </c>
      <c r="B168">
        <v>0</v>
      </c>
      <c r="C168">
        <v>1</v>
      </c>
      <c r="D168">
        <v>710</v>
      </c>
      <c r="E168" s="1">
        <v>1</v>
      </c>
      <c r="F168">
        <f>VLOOKUP($G168,PanelID!$B$1:$C$4,2)</f>
        <v>1</v>
      </c>
      <c r="G168" t="s">
        <v>640</v>
      </c>
      <c r="H168">
        <v>4</v>
      </c>
      <c r="I168">
        <v>12</v>
      </c>
    </row>
    <row r="169" spans="1:9">
      <c r="A169">
        <v>18</v>
      </c>
      <c r="B169">
        <v>0</v>
      </c>
      <c r="C169">
        <v>2</v>
      </c>
      <c r="D169">
        <v>711</v>
      </c>
      <c r="E169" s="1">
        <v>1</v>
      </c>
      <c r="F169">
        <f>VLOOKUP($G169,PanelID!$B$1:$C$4,2)</f>
        <v>1</v>
      </c>
      <c r="G169" t="s">
        <v>640</v>
      </c>
      <c r="H169">
        <v>4</v>
      </c>
      <c r="I169">
        <v>13</v>
      </c>
    </row>
    <row r="170" spans="1:9">
      <c r="A170">
        <v>17</v>
      </c>
      <c r="B170">
        <v>2</v>
      </c>
      <c r="C170">
        <v>6</v>
      </c>
      <c r="D170">
        <v>610</v>
      </c>
      <c r="E170" s="1">
        <v>1</v>
      </c>
      <c r="F170">
        <f>VLOOKUP($G170,PanelID!$B$1:$C$4,2)</f>
        <v>1</v>
      </c>
      <c r="G170" t="s">
        <v>640</v>
      </c>
      <c r="H170">
        <v>5</v>
      </c>
      <c r="I170">
        <v>0</v>
      </c>
    </row>
    <row r="171" spans="1:9">
      <c r="A171">
        <v>17</v>
      </c>
      <c r="B171">
        <v>2</v>
      </c>
      <c r="C171">
        <v>7</v>
      </c>
      <c r="D171">
        <v>611</v>
      </c>
      <c r="E171" s="1">
        <v>1</v>
      </c>
      <c r="F171">
        <f>VLOOKUP($G171,PanelID!$B$1:$C$4,2)</f>
        <v>1</v>
      </c>
      <c r="G171" t="s">
        <v>640</v>
      </c>
      <c r="H171">
        <v>5</v>
      </c>
      <c r="I171">
        <v>1</v>
      </c>
    </row>
    <row r="172" spans="1:9">
      <c r="A172">
        <v>16</v>
      </c>
      <c r="B172">
        <v>2</v>
      </c>
      <c r="C172">
        <v>6</v>
      </c>
      <c r="D172">
        <v>570</v>
      </c>
      <c r="E172" s="1">
        <v>1</v>
      </c>
      <c r="F172">
        <f>VLOOKUP($G172,PanelID!$B$1:$C$4,2)</f>
        <v>1</v>
      </c>
      <c r="G172" t="s">
        <v>640</v>
      </c>
      <c r="H172">
        <v>5</v>
      </c>
      <c r="I172">
        <v>2</v>
      </c>
    </row>
    <row r="173" spans="1:9">
      <c r="A173">
        <v>16</v>
      </c>
      <c r="B173">
        <v>2</v>
      </c>
      <c r="C173">
        <v>7</v>
      </c>
      <c r="D173">
        <v>571</v>
      </c>
      <c r="E173" s="1">
        <v>1</v>
      </c>
      <c r="F173">
        <f>VLOOKUP($G173,PanelID!$B$1:$C$4,2)</f>
        <v>1</v>
      </c>
      <c r="G173" t="s">
        <v>640</v>
      </c>
      <c r="H173">
        <v>5</v>
      </c>
      <c r="I173">
        <v>3</v>
      </c>
    </row>
    <row r="174" spans="1:9">
      <c r="A174">
        <v>16</v>
      </c>
      <c r="B174">
        <v>2</v>
      </c>
      <c r="C174">
        <v>8</v>
      </c>
      <c r="D174">
        <v>752</v>
      </c>
      <c r="E174" s="1">
        <v>1</v>
      </c>
      <c r="F174">
        <f>VLOOKUP($G174,PanelID!$B$1:$C$4,2)</f>
        <v>1</v>
      </c>
      <c r="G174" t="s">
        <v>640</v>
      </c>
      <c r="H174">
        <v>5</v>
      </c>
      <c r="I174">
        <v>4</v>
      </c>
    </row>
    <row r="175" spans="1:9">
      <c r="A175">
        <v>16</v>
      </c>
      <c r="B175">
        <v>2</v>
      </c>
      <c r="C175">
        <v>0</v>
      </c>
      <c r="D175">
        <v>753</v>
      </c>
      <c r="E175" s="1">
        <v>1</v>
      </c>
      <c r="F175">
        <f>VLOOKUP($G175,PanelID!$B$1:$C$4,2)</f>
        <v>1</v>
      </c>
      <c r="G175" t="s">
        <v>640</v>
      </c>
      <c r="H175">
        <v>5</v>
      </c>
      <c r="I175">
        <v>5</v>
      </c>
    </row>
    <row r="176" spans="1:9">
      <c r="A176">
        <v>16</v>
      </c>
      <c r="B176">
        <v>2</v>
      </c>
      <c r="C176">
        <v>1</v>
      </c>
      <c r="D176">
        <v>734</v>
      </c>
      <c r="E176" s="1">
        <v>1</v>
      </c>
      <c r="F176">
        <f>VLOOKUP($G176,PanelID!$B$1:$C$4,2)</f>
        <v>1</v>
      </c>
      <c r="G176" t="s">
        <v>640</v>
      </c>
      <c r="H176">
        <v>5</v>
      </c>
      <c r="I176">
        <v>6</v>
      </c>
    </row>
    <row r="177" spans="1:9">
      <c r="A177">
        <v>16</v>
      </c>
      <c r="B177">
        <v>2</v>
      </c>
      <c r="C177">
        <v>2</v>
      </c>
      <c r="D177">
        <v>735</v>
      </c>
      <c r="E177" s="1">
        <v>1</v>
      </c>
      <c r="F177">
        <f>VLOOKUP($G177,PanelID!$B$1:$C$4,2)</f>
        <v>1</v>
      </c>
      <c r="G177" t="s">
        <v>640</v>
      </c>
      <c r="H177">
        <v>5</v>
      </c>
      <c r="I177">
        <v>7</v>
      </c>
    </row>
    <row r="178" spans="1:9">
      <c r="A178">
        <v>16</v>
      </c>
      <c r="B178">
        <v>1</v>
      </c>
      <c r="C178">
        <v>2</v>
      </c>
      <c r="D178">
        <v>744</v>
      </c>
      <c r="E178" s="1">
        <v>1</v>
      </c>
      <c r="F178">
        <f>VLOOKUP($G178,PanelID!$B$1:$C$4,2)</f>
        <v>1</v>
      </c>
      <c r="G178" t="s">
        <v>640</v>
      </c>
      <c r="H178">
        <v>5</v>
      </c>
      <c r="I178">
        <v>8</v>
      </c>
    </row>
    <row r="179" spans="1:9">
      <c r="A179">
        <v>16</v>
      </c>
      <c r="B179">
        <v>1</v>
      </c>
      <c r="C179">
        <v>1</v>
      </c>
      <c r="D179">
        <v>745</v>
      </c>
      <c r="E179" s="1">
        <v>1</v>
      </c>
      <c r="F179">
        <f>VLOOKUP($G179,PanelID!$B$1:$C$4,2)</f>
        <v>1</v>
      </c>
      <c r="G179" t="s">
        <v>640</v>
      </c>
      <c r="H179">
        <v>5</v>
      </c>
      <c r="I179">
        <v>9</v>
      </c>
    </row>
    <row r="180" spans="1:9">
      <c r="A180">
        <v>16</v>
      </c>
      <c r="B180">
        <v>1</v>
      </c>
      <c r="C180">
        <v>0</v>
      </c>
      <c r="D180">
        <v>590</v>
      </c>
      <c r="E180" s="1">
        <v>1</v>
      </c>
      <c r="F180">
        <f>VLOOKUP($G180,PanelID!$B$1:$C$4,2)</f>
        <v>1</v>
      </c>
      <c r="G180" t="s">
        <v>640</v>
      </c>
      <c r="H180">
        <v>5</v>
      </c>
      <c r="I180">
        <v>10</v>
      </c>
    </row>
    <row r="181" spans="1:9">
      <c r="A181">
        <v>16</v>
      </c>
      <c r="B181">
        <v>1</v>
      </c>
      <c r="C181">
        <v>3</v>
      </c>
      <c r="D181">
        <v>591</v>
      </c>
      <c r="E181" s="1">
        <v>1</v>
      </c>
      <c r="F181">
        <f>VLOOKUP($G181,PanelID!$B$1:$C$4,2)</f>
        <v>1</v>
      </c>
      <c r="G181" t="s">
        <v>640</v>
      </c>
      <c r="H181">
        <v>5</v>
      </c>
      <c r="I181">
        <v>11</v>
      </c>
    </row>
    <row r="182" spans="1:9">
      <c r="A182">
        <v>16</v>
      </c>
      <c r="B182">
        <v>1</v>
      </c>
      <c r="C182">
        <v>4</v>
      </c>
      <c r="D182">
        <v>602</v>
      </c>
      <c r="E182" s="1">
        <v>1</v>
      </c>
      <c r="F182">
        <f>VLOOKUP($G182,PanelID!$B$1:$C$4,2)</f>
        <v>1</v>
      </c>
      <c r="G182" t="s">
        <v>640</v>
      </c>
      <c r="H182">
        <v>5</v>
      </c>
      <c r="I182">
        <v>12</v>
      </c>
    </row>
    <row r="183" spans="1:9">
      <c r="A183">
        <v>16</v>
      </c>
      <c r="B183">
        <v>1</v>
      </c>
      <c r="C183">
        <v>5</v>
      </c>
      <c r="D183">
        <v>603</v>
      </c>
      <c r="E183" s="1">
        <v>1</v>
      </c>
      <c r="F183">
        <f>VLOOKUP($G183,PanelID!$B$1:$C$4,2)</f>
        <v>1</v>
      </c>
      <c r="G183" t="s">
        <v>640</v>
      </c>
      <c r="H183">
        <v>5</v>
      </c>
      <c r="I183">
        <v>13</v>
      </c>
    </row>
    <row r="184" spans="1:9">
      <c r="A184">
        <v>17</v>
      </c>
      <c r="B184">
        <v>2</v>
      </c>
      <c r="C184">
        <v>8</v>
      </c>
      <c r="D184">
        <v>616</v>
      </c>
      <c r="E184" s="1">
        <v>1</v>
      </c>
      <c r="F184">
        <f>VLOOKUP($G184,PanelID!$B$1:$C$4,2)</f>
        <v>1</v>
      </c>
      <c r="G184" t="s">
        <v>640</v>
      </c>
      <c r="H184">
        <v>6</v>
      </c>
      <c r="I184">
        <v>0</v>
      </c>
    </row>
    <row r="185" spans="1:9">
      <c r="A185">
        <v>17</v>
      </c>
      <c r="B185">
        <v>2</v>
      </c>
      <c r="C185">
        <v>0</v>
      </c>
      <c r="D185">
        <v>617</v>
      </c>
      <c r="E185" s="1">
        <v>1</v>
      </c>
      <c r="F185">
        <f>VLOOKUP($G185,PanelID!$B$1:$C$4,2)</f>
        <v>1</v>
      </c>
      <c r="G185" t="s">
        <v>640</v>
      </c>
      <c r="H185">
        <v>6</v>
      </c>
      <c r="I185">
        <v>1</v>
      </c>
    </row>
    <row r="186" spans="1:9">
      <c r="A186">
        <v>14</v>
      </c>
      <c r="B186">
        <v>2</v>
      </c>
      <c r="C186">
        <v>6</v>
      </c>
      <c r="D186">
        <v>310</v>
      </c>
      <c r="E186" s="1">
        <v>1</v>
      </c>
      <c r="F186">
        <f>VLOOKUP($G186,PanelID!$B$1:$C$4,2)</f>
        <v>1</v>
      </c>
      <c r="G186" t="s">
        <v>640</v>
      </c>
      <c r="H186">
        <v>6</v>
      </c>
      <c r="I186">
        <v>2</v>
      </c>
    </row>
    <row r="187" spans="1:9">
      <c r="A187">
        <v>14</v>
      </c>
      <c r="B187">
        <v>2</v>
      </c>
      <c r="C187">
        <v>7</v>
      </c>
      <c r="D187">
        <v>311</v>
      </c>
      <c r="E187" s="1">
        <v>1</v>
      </c>
      <c r="F187">
        <f>VLOOKUP($G187,PanelID!$B$1:$C$4,2)</f>
        <v>1</v>
      </c>
      <c r="G187" t="s">
        <v>640</v>
      </c>
      <c r="H187">
        <v>6</v>
      </c>
      <c r="I187">
        <v>3</v>
      </c>
    </row>
    <row r="188" spans="1:9">
      <c r="A188">
        <v>14</v>
      </c>
      <c r="B188">
        <v>2</v>
      </c>
      <c r="C188">
        <v>8</v>
      </c>
      <c r="D188">
        <v>634</v>
      </c>
      <c r="E188" s="1">
        <v>1</v>
      </c>
      <c r="F188">
        <f>VLOOKUP($G188,PanelID!$B$1:$C$4,2)</f>
        <v>1</v>
      </c>
      <c r="G188" t="s">
        <v>640</v>
      </c>
      <c r="H188">
        <v>6</v>
      </c>
      <c r="I188">
        <v>4</v>
      </c>
    </row>
    <row r="189" spans="1:9">
      <c r="A189">
        <v>14</v>
      </c>
      <c r="B189">
        <v>2</v>
      </c>
      <c r="C189">
        <v>0</v>
      </c>
      <c r="D189">
        <v>635</v>
      </c>
      <c r="E189" s="1">
        <v>1</v>
      </c>
      <c r="F189">
        <f>VLOOKUP($G189,PanelID!$B$1:$C$4,2)</f>
        <v>1</v>
      </c>
      <c r="G189" t="s">
        <v>640</v>
      </c>
      <c r="H189">
        <v>6</v>
      </c>
      <c r="I189">
        <v>5</v>
      </c>
    </row>
    <row r="190" spans="1:9">
      <c r="A190">
        <v>14</v>
      </c>
      <c r="B190">
        <v>2</v>
      </c>
      <c r="C190">
        <v>1</v>
      </c>
      <c r="D190">
        <v>632</v>
      </c>
      <c r="E190" s="1">
        <v>1</v>
      </c>
      <c r="F190">
        <f>VLOOKUP($G190,PanelID!$B$1:$C$4,2)</f>
        <v>1</v>
      </c>
      <c r="G190" t="s">
        <v>640</v>
      </c>
      <c r="H190">
        <v>6</v>
      </c>
      <c r="I190">
        <v>6</v>
      </c>
    </row>
    <row r="191" spans="1:9">
      <c r="A191">
        <v>14</v>
      </c>
      <c r="B191">
        <v>2</v>
      </c>
      <c r="C191">
        <v>2</v>
      </c>
      <c r="D191">
        <v>633</v>
      </c>
      <c r="E191" s="1">
        <v>1</v>
      </c>
      <c r="F191">
        <f>VLOOKUP($G191,PanelID!$B$1:$C$4,2)</f>
        <v>1</v>
      </c>
      <c r="G191" t="s">
        <v>640</v>
      </c>
      <c r="H191">
        <v>6</v>
      </c>
      <c r="I191">
        <v>7</v>
      </c>
    </row>
    <row r="192" spans="1:9">
      <c r="A192">
        <v>14</v>
      </c>
      <c r="B192">
        <v>1</v>
      </c>
      <c r="C192">
        <v>2</v>
      </c>
      <c r="D192">
        <v>770</v>
      </c>
      <c r="E192" s="1">
        <v>1</v>
      </c>
      <c r="F192">
        <f>VLOOKUP($G192,PanelID!$B$1:$C$4,2)</f>
        <v>1</v>
      </c>
      <c r="G192" t="s">
        <v>640</v>
      </c>
      <c r="H192">
        <v>6</v>
      </c>
      <c r="I192">
        <v>8</v>
      </c>
    </row>
    <row r="193" spans="1:9">
      <c r="A193">
        <v>14</v>
      </c>
      <c r="B193">
        <v>1</v>
      </c>
      <c r="C193">
        <v>1</v>
      </c>
      <c r="D193">
        <v>771</v>
      </c>
      <c r="E193" s="1">
        <v>1</v>
      </c>
      <c r="F193">
        <f>VLOOKUP($G193,PanelID!$B$1:$C$4,2)</f>
        <v>1</v>
      </c>
      <c r="G193" t="s">
        <v>640</v>
      </c>
      <c r="H193">
        <v>6</v>
      </c>
      <c r="I193">
        <v>9</v>
      </c>
    </row>
    <row r="194" spans="1:9">
      <c r="A194">
        <v>14</v>
      </c>
      <c r="B194">
        <v>1</v>
      </c>
      <c r="C194">
        <v>0</v>
      </c>
      <c r="D194">
        <v>1004</v>
      </c>
      <c r="E194" s="1">
        <v>1</v>
      </c>
      <c r="F194">
        <f>VLOOKUP($G194,PanelID!$B$1:$C$4,2)</f>
        <v>1</v>
      </c>
      <c r="G194" t="s">
        <v>640</v>
      </c>
      <c r="H194">
        <v>6</v>
      </c>
      <c r="I194">
        <v>10</v>
      </c>
    </row>
    <row r="195" spans="1:9">
      <c r="A195">
        <v>14</v>
      </c>
      <c r="B195">
        <v>1</v>
      </c>
      <c r="C195">
        <v>3</v>
      </c>
      <c r="D195">
        <v>1005</v>
      </c>
      <c r="E195" s="1">
        <v>1</v>
      </c>
      <c r="F195">
        <f>VLOOKUP($G195,PanelID!$B$1:$C$4,2)</f>
        <v>1</v>
      </c>
      <c r="G195" t="s">
        <v>640</v>
      </c>
      <c r="H195">
        <v>6</v>
      </c>
      <c r="I195">
        <v>11</v>
      </c>
    </row>
    <row r="196" spans="1:9">
      <c r="A196">
        <v>14</v>
      </c>
      <c r="B196">
        <v>1</v>
      </c>
      <c r="C196">
        <v>4</v>
      </c>
      <c r="D196">
        <v>988</v>
      </c>
      <c r="E196" s="1">
        <v>1</v>
      </c>
      <c r="F196">
        <f>VLOOKUP($G196,PanelID!$B$1:$C$4,2)</f>
        <v>1</v>
      </c>
      <c r="G196" t="s">
        <v>640</v>
      </c>
      <c r="H196">
        <v>6</v>
      </c>
      <c r="I196">
        <v>12</v>
      </c>
    </row>
    <row r="197" spans="1:9">
      <c r="A197">
        <v>14</v>
      </c>
      <c r="B197">
        <v>1</v>
      </c>
      <c r="C197">
        <v>5</v>
      </c>
      <c r="D197">
        <v>989</v>
      </c>
      <c r="E197" s="1">
        <v>1</v>
      </c>
      <c r="F197">
        <f>VLOOKUP($G197,PanelID!$B$1:$C$4,2)</f>
        <v>1</v>
      </c>
      <c r="G197" t="s">
        <v>640</v>
      </c>
      <c r="H197">
        <v>6</v>
      </c>
      <c r="I197">
        <v>13</v>
      </c>
    </row>
    <row r="198" spans="1:9">
      <c r="A198">
        <v>4</v>
      </c>
      <c r="B198">
        <v>3</v>
      </c>
      <c r="C198">
        <v>0</v>
      </c>
      <c r="D198">
        <v>100</v>
      </c>
      <c r="E198" s="1">
        <v>2</v>
      </c>
      <c r="F198" t="e">
        <f>VLOOKUP($G198,PanelID!$B$1:$C$4,2)</f>
        <v>#N/A</v>
      </c>
      <c r="G198" t="s">
        <v>6</v>
      </c>
      <c r="H198">
        <v>0</v>
      </c>
      <c r="I198">
        <v>0</v>
      </c>
    </row>
    <row r="199" spans="1:9">
      <c r="A199">
        <v>4</v>
      </c>
      <c r="B199">
        <v>3</v>
      </c>
      <c r="C199">
        <v>1</v>
      </c>
      <c r="D199">
        <v>101</v>
      </c>
      <c r="E199" s="1">
        <v>2</v>
      </c>
      <c r="F199" t="e">
        <f>VLOOKUP($G199,PanelID!$B$1:$C$4,2)</f>
        <v>#N/A</v>
      </c>
      <c r="G199" t="s">
        <v>6</v>
      </c>
      <c r="H199">
        <v>0</v>
      </c>
      <c r="I199">
        <v>1</v>
      </c>
    </row>
    <row r="200" spans="1:9">
      <c r="A200">
        <v>4</v>
      </c>
      <c r="B200">
        <v>3</v>
      </c>
      <c r="C200">
        <v>2</v>
      </c>
      <c r="D200">
        <v>150</v>
      </c>
      <c r="E200" s="1">
        <v>2</v>
      </c>
      <c r="F200" t="e">
        <f>VLOOKUP($G200,PanelID!$B$1:$C$4,2)</f>
        <v>#N/A</v>
      </c>
      <c r="G200" t="s">
        <v>6</v>
      </c>
      <c r="H200">
        <v>0</v>
      </c>
      <c r="I200">
        <v>2</v>
      </c>
    </row>
    <row r="201" spans="1:9">
      <c r="A201">
        <v>4</v>
      </c>
      <c r="B201">
        <v>3</v>
      </c>
      <c r="C201">
        <v>3</v>
      </c>
      <c r="D201">
        <v>151</v>
      </c>
      <c r="E201" s="1">
        <v>2</v>
      </c>
      <c r="F201" t="e">
        <f>VLOOKUP($G201,PanelID!$B$1:$C$4,2)</f>
        <v>#N/A</v>
      </c>
      <c r="G201" t="s">
        <v>6</v>
      </c>
      <c r="H201">
        <v>0</v>
      </c>
      <c r="I201">
        <v>3</v>
      </c>
    </row>
    <row r="202" spans="1:9">
      <c r="A202">
        <v>12</v>
      </c>
      <c r="B202">
        <v>0</v>
      </c>
      <c r="C202">
        <v>3</v>
      </c>
      <c r="D202">
        <v>76</v>
      </c>
      <c r="E202" s="1">
        <v>2</v>
      </c>
      <c r="F202" t="e">
        <f>VLOOKUP($G202,PanelID!$B$1:$C$4,2)</f>
        <v>#N/A</v>
      </c>
      <c r="G202" t="s">
        <v>6</v>
      </c>
      <c r="H202">
        <v>0</v>
      </c>
      <c r="I202">
        <v>4</v>
      </c>
    </row>
    <row r="203" spans="1:9">
      <c r="A203">
        <v>12</v>
      </c>
      <c r="B203">
        <v>0</v>
      </c>
      <c r="C203">
        <v>4</v>
      </c>
      <c r="D203">
        <v>77</v>
      </c>
      <c r="E203" s="1">
        <v>2</v>
      </c>
      <c r="F203" t="e">
        <f>VLOOKUP($G203,PanelID!$B$1:$C$4,2)</f>
        <v>#N/A</v>
      </c>
      <c r="G203" t="s">
        <v>6</v>
      </c>
      <c r="H203">
        <v>0</v>
      </c>
      <c r="I203">
        <v>5</v>
      </c>
    </row>
    <row r="204" spans="1:9">
      <c r="A204">
        <v>12</v>
      </c>
      <c r="B204">
        <v>0</v>
      </c>
      <c r="C204">
        <v>5</v>
      </c>
      <c r="D204">
        <v>116</v>
      </c>
      <c r="E204" s="1">
        <v>2</v>
      </c>
      <c r="F204" t="e">
        <f>VLOOKUP($G204,PanelID!$B$1:$C$4,2)</f>
        <v>#N/A</v>
      </c>
      <c r="G204" t="s">
        <v>6</v>
      </c>
      <c r="H204">
        <v>0</v>
      </c>
      <c r="I204">
        <v>6</v>
      </c>
    </row>
    <row r="205" spans="1:9">
      <c r="A205">
        <v>12</v>
      </c>
      <c r="B205">
        <v>1</v>
      </c>
      <c r="C205">
        <v>6</v>
      </c>
      <c r="D205">
        <v>117</v>
      </c>
      <c r="E205" s="1">
        <v>2</v>
      </c>
      <c r="F205" t="e">
        <f>VLOOKUP($G205,PanelID!$B$1:$C$4,2)</f>
        <v>#N/A</v>
      </c>
      <c r="G205" t="s">
        <v>6</v>
      </c>
      <c r="H205">
        <v>0</v>
      </c>
      <c r="I205">
        <v>7</v>
      </c>
    </row>
    <row r="206" spans="1:9">
      <c r="A206">
        <v>12</v>
      </c>
      <c r="B206">
        <v>1</v>
      </c>
      <c r="C206">
        <v>7</v>
      </c>
      <c r="D206">
        <v>88</v>
      </c>
      <c r="E206" s="1">
        <v>2</v>
      </c>
      <c r="F206" t="e">
        <f>VLOOKUP($G206,PanelID!$B$1:$C$4,2)</f>
        <v>#N/A</v>
      </c>
      <c r="G206" t="s">
        <v>6</v>
      </c>
      <c r="H206">
        <v>0</v>
      </c>
      <c r="I206">
        <v>8</v>
      </c>
    </row>
    <row r="207" spans="1:9">
      <c r="A207">
        <v>12</v>
      </c>
      <c r="B207">
        <v>1</v>
      </c>
      <c r="C207">
        <v>8</v>
      </c>
      <c r="D207">
        <v>89</v>
      </c>
      <c r="E207" s="1">
        <v>2</v>
      </c>
      <c r="F207" t="e">
        <f>VLOOKUP($G207,PanelID!$B$1:$C$4,2)</f>
        <v>#N/A</v>
      </c>
      <c r="G207" t="s">
        <v>6</v>
      </c>
      <c r="H207">
        <v>0</v>
      </c>
      <c r="I207">
        <v>9</v>
      </c>
    </row>
    <row r="208" spans="1:9">
      <c r="A208">
        <v>12</v>
      </c>
      <c r="B208">
        <v>0</v>
      </c>
      <c r="C208">
        <v>8</v>
      </c>
      <c r="D208">
        <v>996</v>
      </c>
      <c r="E208" s="1">
        <v>2</v>
      </c>
      <c r="F208" t="e">
        <f>VLOOKUP($G208,PanelID!$B$1:$C$4,2)</f>
        <v>#N/A</v>
      </c>
      <c r="G208" t="s">
        <v>6</v>
      </c>
      <c r="H208">
        <v>0</v>
      </c>
      <c r="I208">
        <v>10</v>
      </c>
    </row>
    <row r="209" spans="1:9">
      <c r="A209">
        <v>12</v>
      </c>
      <c r="B209">
        <v>0</v>
      </c>
      <c r="C209">
        <v>7</v>
      </c>
      <c r="D209">
        <v>997</v>
      </c>
      <c r="E209" s="1">
        <v>2</v>
      </c>
      <c r="F209" t="e">
        <f>VLOOKUP($G209,PanelID!$B$1:$C$4,2)</f>
        <v>#N/A</v>
      </c>
      <c r="G209" t="s">
        <v>6</v>
      </c>
      <c r="H209">
        <v>0</v>
      </c>
      <c r="I209">
        <v>11</v>
      </c>
    </row>
    <row r="210" spans="1:9">
      <c r="A210">
        <v>12</v>
      </c>
      <c r="B210">
        <v>0</v>
      </c>
      <c r="C210">
        <v>6</v>
      </c>
      <c r="D210">
        <v>166</v>
      </c>
      <c r="E210" s="1">
        <v>2</v>
      </c>
      <c r="F210" t="e">
        <f>VLOOKUP($G210,PanelID!$B$1:$C$4,2)</f>
        <v>#N/A</v>
      </c>
      <c r="G210" t="s">
        <v>6</v>
      </c>
      <c r="H210">
        <v>0</v>
      </c>
      <c r="I210">
        <v>12</v>
      </c>
    </row>
    <row r="211" spans="1:9">
      <c r="A211">
        <v>12</v>
      </c>
      <c r="B211">
        <v>0</v>
      </c>
      <c r="C211">
        <v>0</v>
      </c>
      <c r="D211">
        <v>167</v>
      </c>
      <c r="E211" s="1">
        <v>2</v>
      </c>
      <c r="F211" t="e">
        <f>VLOOKUP($G211,PanelID!$B$1:$C$4,2)</f>
        <v>#N/A</v>
      </c>
      <c r="G211" t="s">
        <v>6</v>
      </c>
      <c r="H211">
        <v>0</v>
      </c>
      <c r="I211">
        <v>13</v>
      </c>
    </row>
    <row r="212" spans="1:9">
      <c r="A212">
        <v>12</v>
      </c>
      <c r="B212">
        <v>0</v>
      </c>
      <c r="C212">
        <v>1</v>
      </c>
      <c r="D212">
        <v>60</v>
      </c>
      <c r="E212" s="1">
        <v>2</v>
      </c>
      <c r="F212" t="e">
        <f>VLOOKUP($G212,PanelID!$B$1:$C$4,2)</f>
        <v>#N/A</v>
      </c>
      <c r="G212" t="s">
        <v>6</v>
      </c>
      <c r="H212">
        <v>0</v>
      </c>
      <c r="I212">
        <v>14</v>
      </c>
    </row>
    <row r="213" spans="1:9">
      <c r="A213">
        <v>12</v>
      </c>
      <c r="B213">
        <v>0</v>
      </c>
      <c r="C213">
        <v>2</v>
      </c>
      <c r="D213">
        <v>61</v>
      </c>
      <c r="E213" s="1">
        <v>2</v>
      </c>
      <c r="F213" t="e">
        <f>VLOOKUP($G213,PanelID!$B$1:$C$4,2)</f>
        <v>#N/A</v>
      </c>
      <c r="G213" t="s">
        <v>6</v>
      </c>
      <c r="H213">
        <v>0</v>
      </c>
      <c r="I213">
        <v>15</v>
      </c>
    </row>
    <row r="214" spans="1:9">
      <c r="A214">
        <v>4</v>
      </c>
      <c r="B214">
        <v>3</v>
      </c>
      <c r="C214">
        <v>4</v>
      </c>
      <c r="D214">
        <v>196</v>
      </c>
      <c r="E214" s="1">
        <v>2</v>
      </c>
      <c r="F214" t="e">
        <f>VLOOKUP($G214,PanelID!$B$1:$C$4,2)</f>
        <v>#N/A</v>
      </c>
      <c r="G214" t="s">
        <v>6</v>
      </c>
      <c r="H214">
        <v>1</v>
      </c>
      <c r="I214">
        <v>0</v>
      </c>
    </row>
    <row r="215" spans="1:9">
      <c r="A215">
        <v>4</v>
      </c>
      <c r="B215">
        <v>3</v>
      </c>
      <c r="C215">
        <v>5</v>
      </c>
      <c r="D215">
        <v>197</v>
      </c>
      <c r="E215" s="1">
        <v>2</v>
      </c>
      <c r="F215" t="e">
        <f>VLOOKUP($G215,PanelID!$B$1:$C$4,2)</f>
        <v>#N/A</v>
      </c>
      <c r="G215" t="s">
        <v>6</v>
      </c>
      <c r="H215">
        <v>1</v>
      </c>
      <c r="I215">
        <v>1</v>
      </c>
    </row>
    <row r="216" spans="1:9">
      <c r="A216">
        <v>4</v>
      </c>
      <c r="B216">
        <v>3</v>
      </c>
      <c r="C216">
        <v>6</v>
      </c>
      <c r="D216">
        <v>270</v>
      </c>
      <c r="E216" s="1">
        <v>2</v>
      </c>
      <c r="F216" t="e">
        <f>VLOOKUP($G216,PanelID!$B$1:$C$4,2)</f>
        <v>#N/A</v>
      </c>
      <c r="G216" t="s">
        <v>6</v>
      </c>
      <c r="H216">
        <v>1</v>
      </c>
      <c r="I216">
        <v>2</v>
      </c>
    </row>
    <row r="217" spans="1:9">
      <c r="A217">
        <v>4</v>
      </c>
      <c r="B217">
        <v>3</v>
      </c>
      <c r="C217">
        <v>7</v>
      </c>
      <c r="D217">
        <v>271</v>
      </c>
      <c r="E217" s="1">
        <v>2</v>
      </c>
      <c r="F217" t="e">
        <f>VLOOKUP($G217,PanelID!$B$1:$C$4,2)</f>
        <v>#N/A</v>
      </c>
      <c r="G217" t="s">
        <v>6</v>
      </c>
      <c r="H217">
        <v>1</v>
      </c>
      <c r="I217">
        <v>3</v>
      </c>
    </row>
    <row r="218" spans="1:9">
      <c r="A218">
        <v>12</v>
      </c>
      <c r="B218">
        <v>2</v>
      </c>
      <c r="C218">
        <v>6</v>
      </c>
      <c r="D218">
        <v>258</v>
      </c>
      <c r="E218" s="1">
        <v>2</v>
      </c>
      <c r="F218" t="e">
        <f>VLOOKUP($G218,PanelID!$B$1:$C$4,2)</f>
        <v>#N/A</v>
      </c>
      <c r="G218" t="s">
        <v>6</v>
      </c>
      <c r="H218">
        <v>1</v>
      </c>
      <c r="I218">
        <v>4</v>
      </c>
    </row>
    <row r="219" spans="1:9">
      <c r="A219">
        <v>12</v>
      </c>
      <c r="B219">
        <v>2</v>
      </c>
      <c r="C219">
        <v>7</v>
      </c>
      <c r="D219">
        <v>259</v>
      </c>
      <c r="E219" s="1">
        <v>2</v>
      </c>
      <c r="F219" t="e">
        <f>VLOOKUP($G219,PanelID!$B$1:$C$4,2)</f>
        <v>#N/A</v>
      </c>
      <c r="G219" t="s">
        <v>6</v>
      </c>
      <c r="H219">
        <v>1</v>
      </c>
      <c r="I219">
        <v>5</v>
      </c>
    </row>
    <row r="220" spans="1:9">
      <c r="A220">
        <v>12</v>
      </c>
      <c r="B220">
        <v>2</v>
      </c>
      <c r="C220">
        <v>8</v>
      </c>
      <c r="D220">
        <v>234</v>
      </c>
      <c r="E220" s="1">
        <v>2</v>
      </c>
      <c r="F220" t="e">
        <f>VLOOKUP($G220,PanelID!$B$1:$C$4,2)</f>
        <v>#N/A</v>
      </c>
      <c r="G220" t="s">
        <v>6</v>
      </c>
      <c r="H220">
        <v>1</v>
      </c>
      <c r="I220">
        <v>6</v>
      </c>
    </row>
    <row r="221" spans="1:9">
      <c r="A221">
        <v>12</v>
      </c>
      <c r="B221">
        <v>2</v>
      </c>
      <c r="C221">
        <v>0</v>
      </c>
      <c r="D221">
        <v>235</v>
      </c>
      <c r="E221" s="1">
        <v>2</v>
      </c>
      <c r="F221" t="e">
        <f>VLOOKUP($G221,PanelID!$B$1:$C$4,2)</f>
        <v>#N/A</v>
      </c>
      <c r="G221" t="s">
        <v>6</v>
      </c>
      <c r="H221">
        <v>1</v>
      </c>
      <c r="I221">
        <v>7</v>
      </c>
    </row>
    <row r="222" spans="1:9">
      <c r="A222">
        <v>12</v>
      </c>
      <c r="B222">
        <v>2</v>
      </c>
      <c r="C222">
        <v>1</v>
      </c>
      <c r="D222">
        <v>246</v>
      </c>
      <c r="E222" s="1">
        <v>2</v>
      </c>
      <c r="F222" t="e">
        <f>VLOOKUP($G222,PanelID!$B$1:$C$4,2)</f>
        <v>#N/A</v>
      </c>
      <c r="G222" t="s">
        <v>6</v>
      </c>
      <c r="H222">
        <v>1</v>
      </c>
      <c r="I222">
        <v>8</v>
      </c>
    </row>
    <row r="223" spans="1:9">
      <c r="A223">
        <v>12</v>
      </c>
      <c r="B223">
        <v>2</v>
      </c>
      <c r="C223">
        <v>2</v>
      </c>
      <c r="D223">
        <v>247</v>
      </c>
      <c r="E223" s="1">
        <v>2</v>
      </c>
      <c r="F223" t="e">
        <f>VLOOKUP($G223,PanelID!$B$1:$C$4,2)</f>
        <v>#N/A</v>
      </c>
      <c r="G223" t="s">
        <v>6</v>
      </c>
      <c r="H223">
        <v>1</v>
      </c>
      <c r="I223">
        <v>9</v>
      </c>
    </row>
    <row r="224" spans="1:9">
      <c r="A224">
        <v>12</v>
      </c>
      <c r="B224">
        <v>1</v>
      </c>
      <c r="C224">
        <v>2</v>
      </c>
      <c r="D224">
        <v>212</v>
      </c>
      <c r="E224" s="1">
        <v>2</v>
      </c>
      <c r="F224" t="e">
        <f>VLOOKUP($G224,PanelID!$B$1:$C$4,2)</f>
        <v>#N/A</v>
      </c>
      <c r="G224" t="s">
        <v>6</v>
      </c>
      <c r="H224">
        <v>1</v>
      </c>
      <c r="I224">
        <v>10</v>
      </c>
    </row>
    <row r="225" spans="1:9">
      <c r="A225">
        <v>12</v>
      </c>
      <c r="B225">
        <v>1</v>
      </c>
      <c r="C225">
        <v>1</v>
      </c>
      <c r="D225">
        <v>213</v>
      </c>
      <c r="E225" s="1">
        <v>2</v>
      </c>
      <c r="F225" t="e">
        <f>VLOOKUP($G225,PanelID!$B$1:$C$4,2)</f>
        <v>#N/A</v>
      </c>
      <c r="G225" t="s">
        <v>6</v>
      </c>
      <c r="H225">
        <v>1</v>
      </c>
      <c r="I225">
        <v>11</v>
      </c>
    </row>
    <row r="226" spans="1:9">
      <c r="A226">
        <v>12</v>
      </c>
      <c r="B226">
        <v>1</v>
      </c>
      <c r="C226">
        <v>0</v>
      </c>
      <c r="D226">
        <v>220</v>
      </c>
      <c r="E226" s="1">
        <v>2</v>
      </c>
      <c r="F226" t="e">
        <f>VLOOKUP($G226,PanelID!$B$1:$C$4,2)</f>
        <v>#N/A</v>
      </c>
      <c r="G226" t="s">
        <v>6</v>
      </c>
      <c r="H226">
        <v>1</v>
      </c>
      <c r="I226">
        <v>12</v>
      </c>
    </row>
    <row r="227" spans="1:9">
      <c r="A227">
        <v>12</v>
      </c>
      <c r="B227">
        <v>1</v>
      </c>
      <c r="C227">
        <v>3</v>
      </c>
      <c r="D227">
        <v>221</v>
      </c>
      <c r="E227" s="1">
        <v>2</v>
      </c>
      <c r="F227" t="e">
        <f>VLOOKUP($G227,PanelID!$B$1:$C$4,2)</f>
        <v>#N/A</v>
      </c>
      <c r="G227" t="s">
        <v>6</v>
      </c>
      <c r="H227">
        <v>1</v>
      </c>
      <c r="I227">
        <v>13</v>
      </c>
    </row>
    <row r="228" spans="1:9">
      <c r="A228">
        <v>12</v>
      </c>
      <c r="B228">
        <v>1</v>
      </c>
      <c r="C228">
        <v>4</v>
      </c>
      <c r="D228">
        <v>180</v>
      </c>
      <c r="E228" s="1">
        <v>2</v>
      </c>
      <c r="F228" t="e">
        <f>VLOOKUP($G228,PanelID!$B$1:$C$4,2)</f>
        <v>#N/A</v>
      </c>
      <c r="G228" t="s">
        <v>6</v>
      </c>
      <c r="H228">
        <v>1</v>
      </c>
      <c r="I228">
        <v>14</v>
      </c>
    </row>
    <row r="229" spans="1:9">
      <c r="A229">
        <v>12</v>
      </c>
      <c r="B229">
        <v>1</v>
      </c>
      <c r="C229">
        <v>5</v>
      </c>
      <c r="D229">
        <v>181</v>
      </c>
      <c r="E229" s="1">
        <v>2</v>
      </c>
      <c r="F229" t="e">
        <f>VLOOKUP($G229,PanelID!$B$1:$C$4,2)</f>
        <v>#N/A</v>
      </c>
      <c r="G229" t="s">
        <v>6</v>
      </c>
      <c r="H229">
        <v>1</v>
      </c>
      <c r="I229">
        <v>15</v>
      </c>
    </row>
    <row r="230" spans="1:9">
      <c r="A230">
        <v>4</v>
      </c>
      <c r="B230">
        <v>3</v>
      </c>
      <c r="C230">
        <v>8</v>
      </c>
      <c r="D230">
        <v>354</v>
      </c>
      <c r="E230" s="1">
        <v>2</v>
      </c>
      <c r="F230" t="e">
        <f>VLOOKUP($G230,PanelID!$B$1:$C$4,2)</f>
        <v>#N/A</v>
      </c>
      <c r="G230" t="s">
        <v>6</v>
      </c>
      <c r="H230">
        <v>2</v>
      </c>
      <c r="I230">
        <v>0</v>
      </c>
    </row>
    <row r="231" spans="1:9">
      <c r="A231">
        <v>4</v>
      </c>
      <c r="B231">
        <v>2</v>
      </c>
      <c r="C231">
        <v>5</v>
      </c>
      <c r="D231">
        <v>355</v>
      </c>
      <c r="E231" s="1">
        <v>2</v>
      </c>
      <c r="F231" t="e">
        <f>VLOOKUP($G231,PanelID!$B$1:$C$4,2)</f>
        <v>#N/A</v>
      </c>
      <c r="G231" t="s">
        <v>6</v>
      </c>
      <c r="H231">
        <v>2</v>
      </c>
      <c r="I231">
        <v>1</v>
      </c>
    </row>
    <row r="232" spans="1:9">
      <c r="A232">
        <v>4</v>
      </c>
      <c r="B232">
        <v>2</v>
      </c>
      <c r="C232">
        <v>4</v>
      </c>
      <c r="D232">
        <v>240</v>
      </c>
      <c r="E232" s="1">
        <v>2</v>
      </c>
      <c r="F232" t="e">
        <f>VLOOKUP($G232,PanelID!$B$1:$C$4,2)</f>
        <v>#N/A</v>
      </c>
      <c r="G232" t="s">
        <v>6</v>
      </c>
      <c r="H232">
        <v>2</v>
      </c>
      <c r="I232">
        <v>2</v>
      </c>
    </row>
    <row r="233" spans="1:9">
      <c r="A233">
        <v>4</v>
      </c>
      <c r="B233">
        <v>2</v>
      </c>
      <c r="C233">
        <v>3</v>
      </c>
      <c r="D233">
        <v>241</v>
      </c>
      <c r="E233" s="1">
        <v>2</v>
      </c>
      <c r="F233" t="e">
        <f>VLOOKUP($G233,PanelID!$B$1:$C$4,2)</f>
        <v>#N/A</v>
      </c>
      <c r="G233" t="s">
        <v>6</v>
      </c>
      <c r="H233">
        <v>2</v>
      </c>
      <c r="I233">
        <v>3</v>
      </c>
    </row>
    <row r="234" spans="1:9">
      <c r="A234">
        <v>12</v>
      </c>
      <c r="B234">
        <v>3</v>
      </c>
      <c r="C234">
        <v>0</v>
      </c>
      <c r="D234">
        <v>182</v>
      </c>
      <c r="E234" s="1">
        <v>2</v>
      </c>
      <c r="F234" t="e">
        <f>VLOOKUP($G234,PanelID!$B$1:$C$4,2)</f>
        <v>#N/A</v>
      </c>
      <c r="G234" t="s">
        <v>6</v>
      </c>
      <c r="H234">
        <v>2</v>
      </c>
      <c r="I234">
        <v>4</v>
      </c>
    </row>
    <row r="235" spans="1:9">
      <c r="A235">
        <v>12</v>
      </c>
      <c r="B235">
        <v>3</v>
      </c>
      <c r="C235">
        <v>1</v>
      </c>
      <c r="D235">
        <v>183</v>
      </c>
      <c r="E235" s="1">
        <v>2</v>
      </c>
      <c r="F235" t="e">
        <f>VLOOKUP($G235,PanelID!$B$1:$C$4,2)</f>
        <v>#N/A</v>
      </c>
      <c r="G235" t="s">
        <v>6</v>
      </c>
      <c r="H235">
        <v>2</v>
      </c>
      <c r="I235">
        <v>5</v>
      </c>
    </row>
    <row r="236" spans="1:9">
      <c r="A236">
        <v>12</v>
      </c>
      <c r="B236">
        <v>3</v>
      </c>
      <c r="C236">
        <v>2</v>
      </c>
      <c r="D236">
        <v>290</v>
      </c>
      <c r="E236" s="1">
        <v>2</v>
      </c>
      <c r="F236" t="e">
        <f>VLOOKUP($G236,PanelID!$B$1:$C$4,2)</f>
        <v>#N/A</v>
      </c>
      <c r="G236" t="s">
        <v>6</v>
      </c>
      <c r="H236">
        <v>2</v>
      </c>
      <c r="I236">
        <v>6</v>
      </c>
    </row>
    <row r="237" spans="1:9">
      <c r="A237">
        <v>12</v>
      </c>
      <c r="B237">
        <v>3</v>
      </c>
      <c r="C237">
        <v>3</v>
      </c>
      <c r="D237">
        <v>291</v>
      </c>
      <c r="E237" s="1">
        <v>2</v>
      </c>
      <c r="F237" t="e">
        <f>VLOOKUP($G237,PanelID!$B$1:$C$4,2)</f>
        <v>#N/A</v>
      </c>
      <c r="G237" t="s">
        <v>6</v>
      </c>
      <c r="H237">
        <v>2</v>
      </c>
      <c r="I237">
        <v>7</v>
      </c>
    </row>
    <row r="238" spans="1:9">
      <c r="A238">
        <v>12</v>
      </c>
      <c r="B238">
        <v>3</v>
      </c>
      <c r="C238">
        <v>4</v>
      </c>
      <c r="D238">
        <v>332</v>
      </c>
      <c r="E238" s="1">
        <v>2</v>
      </c>
      <c r="F238" t="e">
        <f>VLOOKUP($G238,PanelID!$B$1:$C$4,2)</f>
        <v>#N/A</v>
      </c>
      <c r="G238" t="s">
        <v>6</v>
      </c>
      <c r="H238">
        <v>2</v>
      </c>
      <c r="I238">
        <v>8</v>
      </c>
    </row>
    <row r="239" spans="1:9">
      <c r="A239">
        <v>12</v>
      </c>
      <c r="B239">
        <v>3</v>
      </c>
      <c r="C239">
        <v>5</v>
      </c>
      <c r="D239">
        <v>333</v>
      </c>
      <c r="E239" s="1">
        <v>2</v>
      </c>
      <c r="F239" t="e">
        <f>VLOOKUP($G239,PanelID!$B$1:$C$4,2)</f>
        <v>#N/A</v>
      </c>
      <c r="G239" t="s">
        <v>6</v>
      </c>
      <c r="H239">
        <v>2</v>
      </c>
      <c r="I239">
        <v>9</v>
      </c>
    </row>
    <row r="240" spans="1:9">
      <c r="A240">
        <v>12</v>
      </c>
      <c r="B240">
        <v>3</v>
      </c>
      <c r="C240">
        <v>6</v>
      </c>
      <c r="D240">
        <v>352</v>
      </c>
      <c r="E240" s="1">
        <v>2</v>
      </c>
      <c r="F240" t="e">
        <f>VLOOKUP($G240,PanelID!$B$1:$C$4,2)</f>
        <v>#N/A</v>
      </c>
      <c r="G240" t="s">
        <v>6</v>
      </c>
      <c r="H240">
        <v>2</v>
      </c>
      <c r="I240">
        <v>10</v>
      </c>
    </row>
    <row r="241" spans="1:9">
      <c r="A241">
        <v>12</v>
      </c>
      <c r="B241">
        <v>3</v>
      </c>
      <c r="C241">
        <v>7</v>
      </c>
      <c r="D241">
        <v>353</v>
      </c>
      <c r="E241" s="1">
        <v>2</v>
      </c>
      <c r="F241" t="e">
        <f>VLOOKUP($G241,PanelID!$B$1:$C$4,2)</f>
        <v>#N/A</v>
      </c>
      <c r="G241" t="s">
        <v>6</v>
      </c>
      <c r="H241">
        <v>2</v>
      </c>
      <c r="I241">
        <v>11</v>
      </c>
    </row>
    <row r="242" spans="1:9">
      <c r="A242">
        <v>12</v>
      </c>
      <c r="B242">
        <v>3</v>
      </c>
      <c r="C242">
        <v>8</v>
      </c>
      <c r="D242">
        <v>316</v>
      </c>
      <c r="E242" s="1">
        <v>2</v>
      </c>
      <c r="F242" t="e">
        <f>VLOOKUP($G242,PanelID!$B$1:$C$4,2)</f>
        <v>#N/A</v>
      </c>
      <c r="G242" t="s">
        <v>6</v>
      </c>
      <c r="H242">
        <v>2</v>
      </c>
      <c r="I242">
        <v>12</v>
      </c>
    </row>
    <row r="243" spans="1:9">
      <c r="A243">
        <v>12</v>
      </c>
      <c r="B243">
        <v>2</v>
      </c>
      <c r="C243">
        <v>5</v>
      </c>
      <c r="D243">
        <v>317</v>
      </c>
      <c r="E243" s="1">
        <v>2</v>
      </c>
      <c r="F243" t="e">
        <f>VLOOKUP($G243,PanelID!$B$1:$C$4,2)</f>
        <v>#N/A</v>
      </c>
      <c r="G243" t="s">
        <v>6</v>
      </c>
      <c r="H243">
        <v>2</v>
      </c>
      <c r="I243">
        <v>13</v>
      </c>
    </row>
    <row r="244" spans="1:9">
      <c r="A244">
        <v>12</v>
      </c>
      <c r="B244">
        <v>2</v>
      </c>
      <c r="C244">
        <v>4</v>
      </c>
      <c r="D244">
        <v>298</v>
      </c>
      <c r="E244" s="1">
        <v>2</v>
      </c>
      <c r="F244" t="e">
        <f>VLOOKUP($G244,PanelID!$B$1:$C$4,2)</f>
        <v>#N/A</v>
      </c>
      <c r="G244" t="s">
        <v>6</v>
      </c>
      <c r="H244">
        <v>2</v>
      </c>
      <c r="I244">
        <v>14</v>
      </c>
    </row>
    <row r="245" spans="1:9">
      <c r="A245">
        <v>12</v>
      </c>
      <c r="B245">
        <v>2</v>
      </c>
      <c r="C245">
        <v>3</v>
      </c>
      <c r="D245">
        <v>299</v>
      </c>
      <c r="E245" s="1">
        <v>2</v>
      </c>
      <c r="F245" t="e">
        <f>VLOOKUP($G245,PanelID!$B$1:$C$4,2)</f>
        <v>#N/A</v>
      </c>
      <c r="G245" t="s">
        <v>6</v>
      </c>
      <c r="H245">
        <v>2</v>
      </c>
      <c r="I245">
        <v>15</v>
      </c>
    </row>
    <row r="246" spans="1:9">
      <c r="A246">
        <v>5</v>
      </c>
      <c r="B246">
        <v>0</v>
      </c>
      <c r="C246">
        <v>3</v>
      </c>
      <c r="D246">
        <v>272</v>
      </c>
      <c r="E246" s="1">
        <v>2</v>
      </c>
      <c r="F246" t="e">
        <f>VLOOKUP($G246,PanelID!$B$1:$C$4,2)</f>
        <v>#N/A</v>
      </c>
      <c r="G246" t="s">
        <v>6</v>
      </c>
      <c r="H246">
        <v>3</v>
      </c>
      <c r="I246">
        <v>0</v>
      </c>
    </row>
    <row r="247" spans="1:9">
      <c r="A247">
        <v>5</v>
      </c>
      <c r="B247">
        <v>0</v>
      </c>
      <c r="C247">
        <v>4</v>
      </c>
      <c r="D247">
        <v>273</v>
      </c>
      <c r="E247" s="1">
        <v>2</v>
      </c>
      <c r="F247" t="e">
        <f>VLOOKUP($G247,PanelID!$B$1:$C$4,2)</f>
        <v>#N/A</v>
      </c>
      <c r="G247" t="s">
        <v>6</v>
      </c>
      <c r="H247">
        <v>3</v>
      </c>
      <c r="I247">
        <v>1</v>
      </c>
    </row>
    <row r="248" spans="1:9">
      <c r="A248">
        <v>5</v>
      </c>
      <c r="B248">
        <v>0</v>
      </c>
      <c r="C248">
        <v>5</v>
      </c>
      <c r="D248">
        <v>348</v>
      </c>
      <c r="E248" s="1">
        <v>2</v>
      </c>
      <c r="F248" t="e">
        <f>VLOOKUP($G248,PanelID!$B$1:$C$4,2)</f>
        <v>#N/A</v>
      </c>
      <c r="G248" t="s">
        <v>6</v>
      </c>
      <c r="H248">
        <v>3</v>
      </c>
      <c r="I248">
        <v>2</v>
      </c>
    </row>
    <row r="249" spans="1:9">
      <c r="A249">
        <v>5</v>
      </c>
      <c r="B249">
        <v>1</v>
      </c>
      <c r="C249">
        <v>6</v>
      </c>
      <c r="D249">
        <v>349</v>
      </c>
      <c r="E249" s="1">
        <v>2</v>
      </c>
      <c r="F249" t="e">
        <f>VLOOKUP($G249,PanelID!$B$1:$C$4,2)</f>
        <v>#N/A</v>
      </c>
      <c r="G249" t="s">
        <v>6</v>
      </c>
      <c r="H249">
        <v>3</v>
      </c>
      <c r="I249">
        <v>3</v>
      </c>
    </row>
    <row r="250" spans="1:9">
      <c r="A250">
        <v>4</v>
      </c>
      <c r="B250">
        <v>0</v>
      </c>
      <c r="C250">
        <v>3</v>
      </c>
      <c r="D250">
        <v>284</v>
      </c>
      <c r="E250" s="1">
        <v>2</v>
      </c>
      <c r="F250" t="e">
        <f>VLOOKUP($G250,PanelID!$B$1:$C$4,2)</f>
        <v>#N/A</v>
      </c>
      <c r="G250" t="s">
        <v>6</v>
      </c>
      <c r="H250">
        <v>3</v>
      </c>
      <c r="I250">
        <v>4</v>
      </c>
    </row>
    <row r="251" spans="1:9">
      <c r="A251">
        <v>4</v>
      </c>
      <c r="B251">
        <v>0</v>
      </c>
      <c r="C251">
        <v>4</v>
      </c>
      <c r="D251">
        <v>285</v>
      </c>
      <c r="E251" s="1">
        <v>2</v>
      </c>
      <c r="F251" t="e">
        <f>VLOOKUP($G251,PanelID!$B$1:$C$4,2)</f>
        <v>#N/A</v>
      </c>
      <c r="G251" t="s">
        <v>6</v>
      </c>
      <c r="H251">
        <v>3</v>
      </c>
      <c r="I251">
        <v>5</v>
      </c>
    </row>
    <row r="252" spans="1:9">
      <c r="A252">
        <v>4</v>
      </c>
      <c r="B252">
        <v>0</v>
      </c>
      <c r="C252">
        <v>5</v>
      </c>
      <c r="D252">
        <v>318</v>
      </c>
      <c r="E252" s="1">
        <v>2</v>
      </c>
      <c r="F252" t="e">
        <f>VLOOKUP($G252,PanelID!$B$1:$C$4,2)</f>
        <v>#N/A</v>
      </c>
      <c r="G252" t="s">
        <v>6</v>
      </c>
      <c r="H252">
        <v>3</v>
      </c>
      <c r="I252">
        <v>6</v>
      </c>
    </row>
    <row r="253" spans="1:9">
      <c r="A253">
        <v>4</v>
      </c>
      <c r="B253">
        <v>1</v>
      </c>
      <c r="C253">
        <v>6</v>
      </c>
      <c r="D253">
        <v>319</v>
      </c>
      <c r="E253" s="1">
        <v>2</v>
      </c>
      <c r="F253" t="e">
        <f>VLOOKUP($G253,PanelID!$B$1:$C$4,2)</f>
        <v>#N/A</v>
      </c>
      <c r="G253" t="s">
        <v>6</v>
      </c>
      <c r="H253">
        <v>3</v>
      </c>
      <c r="I253">
        <v>7</v>
      </c>
    </row>
    <row r="254" spans="1:9">
      <c r="A254">
        <v>4</v>
      </c>
      <c r="B254">
        <v>1</v>
      </c>
      <c r="C254">
        <v>7</v>
      </c>
      <c r="D254">
        <v>368</v>
      </c>
      <c r="E254" s="1">
        <v>2</v>
      </c>
      <c r="F254" t="e">
        <f>VLOOKUP($G254,PanelID!$B$1:$C$4,2)</f>
        <v>#N/A</v>
      </c>
      <c r="G254" t="s">
        <v>6</v>
      </c>
      <c r="H254">
        <v>3</v>
      </c>
      <c r="I254">
        <v>8</v>
      </c>
    </row>
    <row r="255" spans="1:9">
      <c r="A255">
        <v>4</v>
      </c>
      <c r="B255">
        <v>1</v>
      </c>
      <c r="C255">
        <v>8</v>
      </c>
      <c r="D255">
        <v>369</v>
      </c>
      <c r="E255" s="1">
        <v>2</v>
      </c>
      <c r="F255" t="e">
        <f>VLOOKUP($G255,PanelID!$B$1:$C$4,2)</f>
        <v>#N/A</v>
      </c>
      <c r="G255" t="s">
        <v>6</v>
      </c>
      <c r="H255">
        <v>3</v>
      </c>
      <c r="I255">
        <v>9</v>
      </c>
    </row>
    <row r="256" spans="1:9">
      <c r="A256">
        <v>4</v>
      </c>
      <c r="B256">
        <v>0</v>
      </c>
      <c r="C256">
        <v>8</v>
      </c>
      <c r="D256">
        <v>984</v>
      </c>
      <c r="E256" s="1">
        <v>2</v>
      </c>
      <c r="F256" t="e">
        <f>VLOOKUP($G256,PanelID!$B$1:$C$4,2)</f>
        <v>#N/A</v>
      </c>
      <c r="G256" t="s">
        <v>6</v>
      </c>
      <c r="H256">
        <v>3</v>
      </c>
      <c r="I256">
        <v>10</v>
      </c>
    </row>
    <row r="257" spans="1:9">
      <c r="A257">
        <v>4</v>
      </c>
      <c r="B257">
        <v>0</v>
      </c>
      <c r="C257">
        <v>7</v>
      </c>
      <c r="D257">
        <v>985</v>
      </c>
      <c r="E257" s="1">
        <v>2</v>
      </c>
      <c r="F257" t="e">
        <f>VLOOKUP($G257,PanelID!$B$1:$C$4,2)</f>
        <v>#N/A</v>
      </c>
      <c r="G257" t="s">
        <v>6</v>
      </c>
      <c r="H257">
        <v>3</v>
      </c>
      <c r="I257">
        <v>11</v>
      </c>
    </row>
    <row r="258" spans="1:9">
      <c r="A258">
        <v>4</v>
      </c>
      <c r="B258">
        <v>0</v>
      </c>
      <c r="C258">
        <v>6</v>
      </c>
      <c r="D258">
        <v>144</v>
      </c>
      <c r="E258" s="1">
        <v>2</v>
      </c>
      <c r="F258" t="e">
        <f>VLOOKUP($G258,PanelID!$B$1:$C$4,2)</f>
        <v>#N/A</v>
      </c>
      <c r="G258" t="s">
        <v>6</v>
      </c>
      <c r="H258">
        <v>3</v>
      </c>
      <c r="I258">
        <v>12</v>
      </c>
    </row>
    <row r="259" spans="1:9">
      <c r="A259">
        <v>4</v>
      </c>
      <c r="B259">
        <v>0</v>
      </c>
      <c r="C259">
        <v>0</v>
      </c>
      <c r="D259">
        <v>145</v>
      </c>
      <c r="E259" s="1">
        <v>2</v>
      </c>
      <c r="F259" t="e">
        <f>VLOOKUP($G259,PanelID!$B$1:$C$4,2)</f>
        <v>#N/A</v>
      </c>
      <c r="G259" t="s">
        <v>6</v>
      </c>
      <c r="H259">
        <v>3</v>
      </c>
      <c r="I259">
        <v>13</v>
      </c>
    </row>
    <row r="260" spans="1:9">
      <c r="A260">
        <v>4</v>
      </c>
      <c r="B260">
        <v>0</v>
      </c>
      <c r="C260">
        <v>1</v>
      </c>
      <c r="D260">
        <v>378</v>
      </c>
      <c r="E260" s="1">
        <v>2</v>
      </c>
      <c r="F260" t="e">
        <f>VLOOKUP($G260,PanelID!$B$1:$C$4,2)</f>
        <v>#N/A</v>
      </c>
      <c r="G260" t="s">
        <v>6</v>
      </c>
      <c r="H260">
        <v>3</v>
      </c>
      <c r="I260">
        <v>14</v>
      </c>
    </row>
    <row r="261" spans="1:9">
      <c r="A261">
        <v>4</v>
      </c>
      <c r="B261">
        <v>0</v>
      </c>
      <c r="C261">
        <v>2</v>
      </c>
      <c r="D261">
        <v>379</v>
      </c>
      <c r="E261" s="1">
        <v>2</v>
      </c>
      <c r="F261" t="e">
        <f>VLOOKUP($G261,PanelID!$B$1:$C$4,2)</f>
        <v>#N/A</v>
      </c>
      <c r="G261" t="s">
        <v>6</v>
      </c>
      <c r="H261">
        <v>3</v>
      </c>
      <c r="I261">
        <v>15</v>
      </c>
    </row>
    <row r="262" spans="1:9">
      <c r="A262">
        <v>5</v>
      </c>
      <c r="B262">
        <v>1</v>
      </c>
      <c r="C262">
        <v>7</v>
      </c>
      <c r="D262">
        <v>386</v>
      </c>
      <c r="E262" s="1">
        <v>2</v>
      </c>
      <c r="F262" t="e">
        <f>VLOOKUP($G262,PanelID!$B$1:$C$4,2)</f>
        <v>#N/A</v>
      </c>
      <c r="G262" t="s">
        <v>6</v>
      </c>
      <c r="H262">
        <v>4</v>
      </c>
      <c r="I262">
        <v>0</v>
      </c>
    </row>
    <row r="263" spans="1:9">
      <c r="A263">
        <v>5</v>
      </c>
      <c r="B263">
        <v>1</v>
      </c>
      <c r="C263">
        <v>8</v>
      </c>
      <c r="D263">
        <v>387</v>
      </c>
      <c r="E263" s="1">
        <v>2</v>
      </c>
      <c r="F263" t="e">
        <f>VLOOKUP($G263,PanelID!$B$1:$C$4,2)</f>
        <v>#N/A</v>
      </c>
      <c r="G263" t="s">
        <v>6</v>
      </c>
      <c r="H263">
        <v>4</v>
      </c>
      <c r="I263">
        <v>1</v>
      </c>
    </row>
    <row r="264" spans="1:9">
      <c r="A264">
        <v>5</v>
      </c>
      <c r="B264">
        <v>0</v>
      </c>
      <c r="C264">
        <v>8</v>
      </c>
      <c r="D264">
        <v>302</v>
      </c>
      <c r="E264" s="1">
        <v>2</v>
      </c>
      <c r="F264" t="e">
        <f>VLOOKUP($G264,PanelID!$B$1:$C$4,2)</f>
        <v>#N/A</v>
      </c>
      <c r="G264" t="s">
        <v>6</v>
      </c>
      <c r="H264">
        <v>4</v>
      </c>
      <c r="I264">
        <v>2</v>
      </c>
    </row>
    <row r="265" spans="1:9">
      <c r="A265">
        <v>5</v>
      </c>
      <c r="B265">
        <v>0</v>
      </c>
      <c r="C265">
        <v>7</v>
      </c>
      <c r="D265">
        <v>303</v>
      </c>
      <c r="E265" s="1">
        <v>2</v>
      </c>
      <c r="F265" t="e">
        <f>VLOOKUP($G265,PanelID!$B$1:$C$4,2)</f>
        <v>#N/A</v>
      </c>
      <c r="G265" t="s">
        <v>6</v>
      </c>
      <c r="H265">
        <v>4</v>
      </c>
      <c r="I265">
        <v>3</v>
      </c>
    </row>
    <row r="266" spans="1:9">
      <c r="A266">
        <v>4</v>
      </c>
      <c r="B266">
        <v>2</v>
      </c>
      <c r="C266">
        <v>6</v>
      </c>
      <c r="D266">
        <v>776</v>
      </c>
      <c r="E266" s="1">
        <v>2</v>
      </c>
      <c r="F266" t="e">
        <f>VLOOKUP($G266,PanelID!$B$1:$C$4,2)</f>
        <v>#N/A</v>
      </c>
      <c r="G266" t="s">
        <v>6</v>
      </c>
      <c r="H266">
        <v>4</v>
      </c>
      <c r="I266">
        <v>4</v>
      </c>
    </row>
    <row r="267" spans="1:9">
      <c r="A267">
        <v>4</v>
      </c>
      <c r="B267">
        <v>2</v>
      </c>
      <c r="C267">
        <v>7</v>
      </c>
      <c r="D267">
        <v>777</v>
      </c>
      <c r="E267" s="1">
        <v>2</v>
      </c>
      <c r="F267" t="e">
        <f>VLOOKUP($G267,PanelID!$B$1:$C$4,2)</f>
        <v>#N/A</v>
      </c>
      <c r="G267" t="s">
        <v>6</v>
      </c>
      <c r="H267">
        <v>4</v>
      </c>
      <c r="I267">
        <v>5</v>
      </c>
    </row>
    <row r="268" spans="1:9">
      <c r="A268">
        <v>4</v>
      </c>
      <c r="B268">
        <v>2</v>
      </c>
      <c r="C268">
        <v>8</v>
      </c>
      <c r="D268">
        <v>982</v>
      </c>
      <c r="E268" s="1">
        <v>2</v>
      </c>
      <c r="F268" t="e">
        <f>VLOOKUP($G268,PanelID!$B$1:$C$4,2)</f>
        <v>#N/A</v>
      </c>
      <c r="G268" t="s">
        <v>6</v>
      </c>
      <c r="H268">
        <v>4</v>
      </c>
      <c r="I268">
        <v>6</v>
      </c>
    </row>
    <row r="269" spans="1:9">
      <c r="A269">
        <v>4</v>
      </c>
      <c r="B269">
        <v>2</v>
      </c>
      <c r="C269">
        <v>0</v>
      </c>
      <c r="D269">
        <v>983</v>
      </c>
      <c r="E269" s="1">
        <v>2</v>
      </c>
      <c r="F269" t="e">
        <f>VLOOKUP($G269,PanelID!$B$1:$C$4,2)</f>
        <v>#N/A</v>
      </c>
      <c r="G269" t="s">
        <v>6</v>
      </c>
      <c r="H269">
        <v>4</v>
      </c>
      <c r="I269">
        <v>7</v>
      </c>
    </row>
    <row r="270" spans="1:9">
      <c r="A270">
        <v>4</v>
      </c>
      <c r="B270">
        <v>2</v>
      </c>
      <c r="C270">
        <v>1</v>
      </c>
      <c r="D270">
        <v>538</v>
      </c>
      <c r="E270" s="1">
        <v>2</v>
      </c>
      <c r="F270" t="e">
        <f>VLOOKUP($G270,PanelID!$B$1:$C$4,2)</f>
        <v>#N/A</v>
      </c>
      <c r="G270" t="s">
        <v>6</v>
      </c>
      <c r="H270">
        <v>4</v>
      </c>
      <c r="I270">
        <v>8</v>
      </c>
    </row>
    <row r="271" spans="1:9">
      <c r="A271">
        <v>4</v>
      </c>
      <c r="B271">
        <v>2</v>
      </c>
      <c r="C271">
        <v>2</v>
      </c>
      <c r="D271">
        <v>539</v>
      </c>
      <c r="E271" s="1">
        <v>2</v>
      </c>
      <c r="F271" t="e">
        <f>VLOOKUP($G271,PanelID!$B$1:$C$4,2)</f>
        <v>#N/A</v>
      </c>
      <c r="G271" t="s">
        <v>6</v>
      </c>
      <c r="H271">
        <v>4</v>
      </c>
      <c r="I271">
        <v>9</v>
      </c>
    </row>
    <row r="272" spans="1:9">
      <c r="A272">
        <v>4</v>
      </c>
      <c r="B272">
        <v>1</v>
      </c>
      <c r="C272">
        <v>2</v>
      </c>
      <c r="D272">
        <v>766</v>
      </c>
      <c r="E272" s="1">
        <v>2</v>
      </c>
      <c r="F272" t="e">
        <f>VLOOKUP($G272,PanelID!$B$1:$C$4,2)</f>
        <v>#N/A</v>
      </c>
      <c r="G272" t="s">
        <v>6</v>
      </c>
      <c r="H272">
        <v>4</v>
      </c>
      <c r="I272">
        <v>10</v>
      </c>
    </row>
    <row r="273" spans="1:9">
      <c r="A273">
        <v>4</v>
      </c>
      <c r="B273">
        <v>1</v>
      </c>
      <c r="C273">
        <v>1</v>
      </c>
      <c r="D273">
        <v>767</v>
      </c>
      <c r="E273" s="1">
        <v>2</v>
      </c>
      <c r="F273" t="e">
        <f>VLOOKUP($G273,PanelID!$B$1:$C$4,2)</f>
        <v>#N/A</v>
      </c>
      <c r="G273" t="s">
        <v>6</v>
      </c>
      <c r="H273">
        <v>4</v>
      </c>
      <c r="I273">
        <v>11</v>
      </c>
    </row>
    <row r="274" spans="1:9">
      <c r="A274">
        <v>4</v>
      </c>
      <c r="B274">
        <v>1</v>
      </c>
      <c r="C274">
        <v>0</v>
      </c>
      <c r="D274">
        <v>1006</v>
      </c>
      <c r="E274" s="1">
        <v>2</v>
      </c>
      <c r="F274" t="e">
        <f>VLOOKUP($G274,PanelID!$B$1:$C$4,2)</f>
        <v>#N/A</v>
      </c>
      <c r="G274" t="s">
        <v>6</v>
      </c>
      <c r="H274">
        <v>4</v>
      </c>
      <c r="I274">
        <v>12</v>
      </c>
    </row>
    <row r="275" spans="1:9">
      <c r="A275">
        <v>4</v>
      </c>
      <c r="B275">
        <v>1</v>
      </c>
      <c r="C275">
        <v>3</v>
      </c>
      <c r="D275">
        <v>1007</v>
      </c>
      <c r="E275" s="1">
        <v>2</v>
      </c>
      <c r="F275" t="e">
        <f>VLOOKUP($G275,PanelID!$B$1:$C$4,2)</f>
        <v>#N/A</v>
      </c>
      <c r="G275" t="s">
        <v>6</v>
      </c>
      <c r="H275">
        <v>4</v>
      </c>
      <c r="I275">
        <v>13</v>
      </c>
    </row>
    <row r="276" spans="1:9">
      <c r="A276">
        <v>4</v>
      </c>
      <c r="B276">
        <v>1</v>
      </c>
      <c r="C276">
        <v>4</v>
      </c>
      <c r="D276">
        <v>620</v>
      </c>
      <c r="E276" s="1">
        <v>2</v>
      </c>
      <c r="F276" t="e">
        <f>VLOOKUP($G276,PanelID!$B$1:$C$4,2)</f>
        <v>#N/A</v>
      </c>
      <c r="G276" t="s">
        <v>6</v>
      </c>
      <c r="H276">
        <v>4</v>
      </c>
      <c r="I276">
        <v>14</v>
      </c>
    </row>
    <row r="277" spans="1:9">
      <c r="A277">
        <v>4</v>
      </c>
      <c r="B277">
        <v>1</v>
      </c>
      <c r="C277">
        <v>5</v>
      </c>
      <c r="D277">
        <v>621</v>
      </c>
      <c r="E277" s="1">
        <v>2</v>
      </c>
      <c r="F277" t="e">
        <f>VLOOKUP($G277,PanelID!$B$1:$C$4,2)</f>
        <v>#N/A</v>
      </c>
      <c r="G277" t="s">
        <v>6</v>
      </c>
      <c r="H277">
        <v>4</v>
      </c>
      <c r="I277">
        <v>15</v>
      </c>
    </row>
    <row r="278" spans="1:9">
      <c r="A278">
        <v>1</v>
      </c>
      <c r="B278">
        <v>3</v>
      </c>
      <c r="C278">
        <v>0</v>
      </c>
      <c r="D278">
        <v>324</v>
      </c>
      <c r="E278" s="1">
        <v>2</v>
      </c>
      <c r="F278" t="e">
        <f>VLOOKUP($G278,PanelID!$B$1:$C$4,2)</f>
        <v>#N/A</v>
      </c>
      <c r="G278" t="s">
        <v>6</v>
      </c>
      <c r="H278">
        <v>5</v>
      </c>
      <c r="I278">
        <v>0</v>
      </c>
    </row>
    <row r="279" spans="1:9">
      <c r="A279">
        <v>1</v>
      </c>
      <c r="B279">
        <v>3</v>
      </c>
      <c r="C279">
        <v>1</v>
      </c>
      <c r="D279">
        <v>325</v>
      </c>
      <c r="E279" s="1">
        <v>2</v>
      </c>
      <c r="F279" t="e">
        <f>VLOOKUP($G279,PanelID!$B$1:$C$4,2)</f>
        <v>#N/A</v>
      </c>
      <c r="G279" t="s">
        <v>6</v>
      </c>
      <c r="H279">
        <v>5</v>
      </c>
      <c r="I279">
        <v>1</v>
      </c>
    </row>
    <row r="280" spans="1:9">
      <c r="A280">
        <v>1</v>
      </c>
      <c r="B280">
        <v>3</v>
      </c>
      <c r="C280">
        <v>2</v>
      </c>
      <c r="D280">
        <v>522</v>
      </c>
      <c r="E280" s="1">
        <v>2</v>
      </c>
      <c r="F280" t="e">
        <f>VLOOKUP($G280,PanelID!$B$1:$C$4,2)</f>
        <v>#N/A</v>
      </c>
      <c r="G280" t="s">
        <v>6</v>
      </c>
      <c r="H280">
        <v>5</v>
      </c>
      <c r="I280">
        <v>2</v>
      </c>
    </row>
    <row r="281" spans="1:9">
      <c r="A281">
        <v>1</v>
      </c>
      <c r="B281">
        <v>3</v>
      </c>
      <c r="C281">
        <v>3</v>
      </c>
      <c r="D281">
        <v>523</v>
      </c>
      <c r="E281" s="1">
        <v>2</v>
      </c>
      <c r="F281" t="e">
        <f>VLOOKUP($G281,PanelID!$B$1:$C$4,2)</f>
        <v>#N/A</v>
      </c>
      <c r="G281" t="s">
        <v>6</v>
      </c>
      <c r="H281">
        <v>5</v>
      </c>
      <c r="I281">
        <v>3</v>
      </c>
    </row>
    <row r="282" spans="1:9">
      <c r="A282">
        <v>5</v>
      </c>
      <c r="B282">
        <v>2</v>
      </c>
      <c r="C282">
        <v>6</v>
      </c>
      <c r="D282">
        <v>768</v>
      </c>
      <c r="E282" s="1">
        <v>2</v>
      </c>
      <c r="F282" t="e">
        <f>VLOOKUP($G282,PanelID!$B$1:$C$4,2)</f>
        <v>#N/A</v>
      </c>
      <c r="G282" t="s">
        <v>6</v>
      </c>
      <c r="H282">
        <v>5</v>
      </c>
      <c r="I282">
        <v>4</v>
      </c>
    </row>
    <row r="283" spans="1:9">
      <c r="A283">
        <v>5</v>
      </c>
      <c r="B283">
        <v>2</v>
      </c>
      <c r="C283">
        <v>7</v>
      </c>
      <c r="D283">
        <v>769</v>
      </c>
      <c r="E283" s="1">
        <v>2</v>
      </c>
      <c r="F283" t="e">
        <f>VLOOKUP($G283,PanelID!$B$1:$C$4,2)</f>
        <v>#N/A</v>
      </c>
      <c r="G283" t="s">
        <v>6</v>
      </c>
      <c r="H283">
        <v>5</v>
      </c>
      <c r="I283">
        <v>5</v>
      </c>
    </row>
    <row r="284" spans="1:9">
      <c r="A284">
        <v>5</v>
      </c>
      <c r="B284">
        <v>2</v>
      </c>
      <c r="C284">
        <v>8</v>
      </c>
      <c r="D284">
        <v>606</v>
      </c>
      <c r="E284" s="1">
        <v>2</v>
      </c>
      <c r="F284" t="e">
        <f>VLOOKUP($G284,PanelID!$B$1:$C$4,2)</f>
        <v>#N/A</v>
      </c>
      <c r="G284" t="s">
        <v>6</v>
      </c>
      <c r="H284">
        <v>5</v>
      </c>
      <c r="I284">
        <v>6</v>
      </c>
    </row>
    <row r="285" spans="1:9">
      <c r="A285">
        <v>5</v>
      </c>
      <c r="B285">
        <v>2</v>
      </c>
      <c r="C285">
        <v>0</v>
      </c>
      <c r="D285">
        <v>607</v>
      </c>
      <c r="E285" s="1">
        <v>2</v>
      </c>
      <c r="F285" t="e">
        <f>VLOOKUP($G285,PanelID!$B$1:$C$4,2)</f>
        <v>#N/A</v>
      </c>
      <c r="G285" t="s">
        <v>6</v>
      </c>
      <c r="H285">
        <v>5</v>
      </c>
      <c r="I285">
        <v>7</v>
      </c>
    </row>
    <row r="286" spans="1:9">
      <c r="A286">
        <v>5</v>
      </c>
      <c r="B286">
        <v>2</v>
      </c>
      <c r="C286">
        <v>1</v>
      </c>
      <c r="D286">
        <v>686</v>
      </c>
      <c r="E286" s="1">
        <v>2</v>
      </c>
      <c r="F286" t="e">
        <f>VLOOKUP($G286,PanelID!$B$1:$C$4,2)</f>
        <v>#N/A</v>
      </c>
      <c r="G286" t="s">
        <v>6</v>
      </c>
      <c r="H286">
        <v>5</v>
      </c>
      <c r="I286">
        <v>8</v>
      </c>
    </row>
    <row r="287" spans="1:9">
      <c r="A287">
        <v>5</v>
      </c>
      <c r="B287">
        <v>2</v>
      </c>
      <c r="C287">
        <v>2</v>
      </c>
      <c r="D287">
        <v>687</v>
      </c>
      <c r="E287" s="1">
        <v>2</v>
      </c>
      <c r="F287" t="e">
        <f>VLOOKUP($G287,PanelID!$B$1:$C$4,2)</f>
        <v>#N/A</v>
      </c>
      <c r="G287" t="s">
        <v>6</v>
      </c>
      <c r="H287">
        <v>5</v>
      </c>
      <c r="I287">
        <v>9</v>
      </c>
    </row>
    <row r="288" spans="1:9">
      <c r="A288">
        <v>5</v>
      </c>
      <c r="B288">
        <v>1</v>
      </c>
      <c r="C288">
        <v>2</v>
      </c>
      <c r="D288">
        <v>986</v>
      </c>
      <c r="E288" s="1">
        <v>2</v>
      </c>
      <c r="F288" t="e">
        <f>VLOOKUP($G288,PanelID!$B$1:$C$4,2)</f>
        <v>#N/A</v>
      </c>
      <c r="G288" t="s">
        <v>6</v>
      </c>
      <c r="H288">
        <v>5</v>
      </c>
      <c r="I288">
        <v>10</v>
      </c>
    </row>
    <row r="289" spans="1:9">
      <c r="A289">
        <v>5</v>
      </c>
      <c r="B289">
        <v>1</v>
      </c>
      <c r="C289">
        <v>1</v>
      </c>
      <c r="D289">
        <v>987</v>
      </c>
      <c r="E289" s="1">
        <v>2</v>
      </c>
      <c r="F289" t="e">
        <f>VLOOKUP($G289,PanelID!$B$1:$C$4,2)</f>
        <v>#N/A</v>
      </c>
      <c r="G289" t="s">
        <v>6</v>
      </c>
      <c r="H289">
        <v>5</v>
      </c>
      <c r="I289">
        <v>11</v>
      </c>
    </row>
    <row r="290" spans="1:9">
      <c r="A290">
        <v>5</v>
      </c>
      <c r="B290">
        <v>1</v>
      </c>
      <c r="C290">
        <v>0</v>
      </c>
      <c r="D290">
        <v>718</v>
      </c>
      <c r="E290" s="1">
        <v>2</v>
      </c>
      <c r="F290" t="e">
        <f>VLOOKUP($G290,PanelID!$B$1:$C$4,2)</f>
        <v>#N/A</v>
      </c>
      <c r="G290" t="s">
        <v>6</v>
      </c>
      <c r="H290">
        <v>5</v>
      </c>
      <c r="I290">
        <v>12</v>
      </c>
    </row>
    <row r="291" spans="1:9">
      <c r="A291">
        <v>5</v>
      </c>
      <c r="B291">
        <v>1</v>
      </c>
      <c r="C291">
        <v>3</v>
      </c>
      <c r="D291">
        <v>719</v>
      </c>
      <c r="E291" s="1">
        <v>2</v>
      </c>
      <c r="F291" t="e">
        <f>VLOOKUP($G291,PanelID!$B$1:$C$4,2)</f>
        <v>#N/A</v>
      </c>
      <c r="G291" t="s">
        <v>6</v>
      </c>
      <c r="H291">
        <v>5</v>
      </c>
      <c r="I291">
        <v>13</v>
      </c>
    </row>
    <row r="292" spans="1:9">
      <c r="A292">
        <v>5</v>
      </c>
      <c r="B292">
        <v>1</v>
      </c>
      <c r="C292">
        <v>4</v>
      </c>
      <c r="D292">
        <v>788</v>
      </c>
      <c r="E292" s="1">
        <v>2</v>
      </c>
      <c r="F292" t="e">
        <f>VLOOKUP($G292,PanelID!$B$1:$C$4,2)</f>
        <v>#N/A</v>
      </c>
      <c r="G292" t="s">
        <v>6</v>
      </c>
      <c r="H292">
        <v>5</v>
      </c>
      <c r="I292">
        <v>14</v>
      </c>
    </row>
    <row r="293" spans="1:9">
      <c r="A293">
        <v>5</v>
      </c>
      <c r="B293">
        <v>1</v>
      </c>
      <c r="C293">
        <v>5</v>
      </c>
      <c r="D293">
        <v>789</v>
      </c>
      <c r="E293" s="1">
        <v>2</v>
      </c>
      <c r="F293" t="e">
        <f>VLOOKUP($G293,PanelID!$B$1:$C$4,2)</f>
        <v>#N/A</v>
      </c>
      <c r="G293" t="s">
        <v>6</v>
      </c>
      <c r="H293">
        <v>5</v>
      </c>
      <c r="I293">
        <v>15</v>
      </c>
    </row>
    <row r="294" spans="1:9">
      <c r="A294">
        <v>1</v>
      </c>
      <c r="B294">
        <v>3</v>
      </c>
      <c r="C294">
        <v>4</v>
      </c>
      <c r="D294">
        <v>736</v>
      </c>
      <c r="E294" s="1">
        <v>2</v>
      </c>
      <c r="F294" t="e">
        <f>VLOOKUP($G294,PanelID!$B$1:$C$4,2)</f>
        <v>#N/A</v>
      </c>
      <c r="G294" t="s">
        <v>6</v>
      </c>
      <c r="H294">
        <v>6</v>
      </c>
      <c r="I294">
        <v>0</v>
      </c>
    </row>
    <row r="295" spans="1:9">
      <c r="A295">
        <v>1</v>
      </c>
      <c r="B295">
        <v>3</v>
      </c>
      <c r="C295">
        <v>5</v>
      </c>
      <c r="D295">
        <v>737</v>
      </c>
      <c r="E295" s="1">
        <v>2</v>
      </c>
      <c r="F295" t="e">
        <f>VLOOKUP($G295,PanelID!$B$1:$C$4,2)</f>
        <v>#N/A</v>
      </c>
      <c r="G295" t="s">
        <v>6</v>
      </c>
      <c r="H295">
        <v>6</v>
      </c>
      <c r="I295">
        <v>1</v>
      </c>
    </row>
    <row r="296" spans="1:9">
      <c r="A296">
        <v>1</v>
      </c>
      <c r="B296">
        <v>3</v>
      </c>
      <c r="C296">
        <v>6</v>
      </c>
      <c r="D296">
        <v>608</v>
      </c>
      <c r="E296" s="1">
        <v>2</v>
      </c>
      <c r="F296" t="e">
        <f>VLOOKUP($G296,PanelID!$B$1:$C$4,2)</f>
        <v>#N/A</v>
      </c>
      <c r="G296" t="s">
        <v>6</v>
      </c>
      <c r="H296">
        <v>6</v>
      </c>
      <c r="I296">
        <v>2</v>
      </c>
    </row>
    <row r="297" spans="1:9">
      <c r="A297">
        <v>1</v>
      </c>
      <c r="B297">
        <v>3</v>
      </c>
      <c r="C297">
        <v>7</v>
      </c>
      <c r="D297">
        <v>609</v>
      </c>
      <c r="E297" s="1">
        <v>2</v>
      </c>
      <c r="F297" t="e">
        <f>VLOOKUP($G297,PanelID!$B$1:$C$4,2)</f>
        <v>#N/A</v>
      </c>
      <c r="G297" t="s">
        <v>6</v>
      </c>
      <c r="H297">
        <v>6</v>
      </c>
      <c r="I297">
        <v>3</v>
      </c>
    </row>
    <row r="298" spans="1:9">
      <c r="A298">
        <v>5</v>
      </c>
      <c r="B298">
        <v>3</v>
      </c>
      <c r="C298">
        <v>0</v>
      </c>
      <c r="D298">
        <v>738</v>
      </c>
      <c r="E298" s="1">
        <v>2</v>
      </c>
      <c r="F298" t="e">
        <f>VLOOKUP($G298,PanelID!$B$1:$C$4,2)</f>
        <v>#N/A</v>
      </c>
      <c r="G298" t="s">
        <v>6</v>
      </c>
      <c r="H298">
        <v>6</v>
      </c>
      <c r="I298">
        <v>4</v>
      </c>
    </row>
    <row r="299" spans="1:9">
      <c r="A299">
        <v>5</v>
      </c>
      <c r="B299">
        <v>3</v>
      </c>
      <c r="C299">
        <v>1</v>
      </c>
      <c r="D299">
        <v>739</v>
      </c>
      <c r="E299" s="1">
        <v>2</v>
      </c>
      <c r="F299" t="e">
        <f>VLOOKUP($G299,PanelID!$B$1:$C$4,2)</f>
        <v>#N/A</v>
      </c>
      <c r="G299" t="s">
        <v>6</v>
      </c>
      <c r="H299">
        <v>6</v>
      </c>
      <c r="I299">
        <v>5</v>
      </c>
    </row>
    <row r="300" spans="1:9">
      <c r="A300">
        <v>5</v>
      </c>
      <c r="B300">
        <v>3</v>
      </c>
      <c r="C300">
        <v>2</v>
      </c>
      <c r="D300">
        <v>966</v>
      </c>
      <c r="E300" s="1">
        <v>2</v>
      </c>
      <c r="F300" t="e">
        <f>VLOOKUP($G300,PanelID!$B$1:$C$4,2)</f>
        <v>#N/A</v>
      </c>
      <c r="G300" t="s">
        <v>6</v>
      </c>
      <c r="H300">
        <v>6</v>
      </c>
      <c r="I300">
        <v>6</v>
      </c>
    </row>
    <row r="301" spans="1:9">
      <c r="A301">
        <v>5</v>
      </c>
      <c r="B301">
        <v>3</v>
      </c>
      <c r="C301">
        <v>3</v>
      </c>
      <c r="D301">
        <v>967</v>
      </c>
      <c r="E301" s="1">
        <v>2</v>
      </c>
      <c r="F301" t="e">
        <f>VLOOKUP($G301,PanelID!$B$1:$C$4,2)</f>
        <v>#N/A</v>
      </c>
      <c r="G301" t="s">
        <v>6</v>
      </c>
      <c r="H301">
        <v>6</v>
      </c>
      <c r="I301">
        <v>7</v>
      </c>
    </row>
    <row r="302" spans="1:9">
      <c r="A302">
        <v>5</v>
      </c>
      <c r="B302">
        <v>3</v>
      </c>
      <c r="C302">
        <v>4</v>
      </c>
      <c r="D302">
        <v>648</v>
      </c>
      <c r="E302" s="1">
        <v>2</v>
      </c>
      <c r="F302" t="e">
        <f>VLOOKUP($G302,PanelID!$B$1:$C$4,2)</f>
        <v>#N/A</v>
      </c>
      <c r="G302" t="s">
        <v>6</v>
      </c>
      <c r="H302">
        <v>6</v>
      </c>
      <c r="I302">
        <v>8</v>
      </c>
    </row>
    <row r="303" spans="1:9">
      <c r="A303">
        <v>5</v>
      </c>
      <c r="B303">
        <v>3</v>
      </c>
      <c r="C303">
        <v>5</v>
      </c>
      <c r="D303">
        <v>649</v>
      </c>
      <c r="E303" s="1">
        <v>2</v>
      </c>
      <c r="F303" t="e">
        <f>VLOOKUP($G303,PanelID!$B$1:$C$4,2)</f>
        <v>#N/A</v>
      </c>
      <c r="G303" t="s">
        <v>6</v>
      </c>
      <c r="H303">
        <v>6</v>
      </c>
      <c r="I303">
        <v>9</v>
      </c>
    </row>
    <row r="304" spans="1:9">
      <c r="A304">
        <v>5</v>
      </c>
      <c r="B304">
        <v>3</v>
      </c>
      <c r="C304">
        <v>6</v>
      </c>
      <c r="D304">
        <v>308</v>
      </c>
      <c r="E304" s="1">
        <v>2</v>
      </c>
      <c r="F304" t="e">
        <f>VLOOKUP($G304,PanelID!$B$1:$C$4,2)</f>
        <v>#N/A</v>
      </c>
      <c r="G304" t="s">
        <v>6</v>
      </c>
      <c r="H304">
        <v>6</v>
      </c>
      <c r="I304">
        <v>10</v>
      </c>
    </row>
    <row r="305" spans="1:9">
      <c r="A305">
        <v>5</v>
      </c>
      <c r="B305">
        <v>3</v>
      </c>
      <c r="C305">
        <v>7</v>
      </c>
      <c r="D305">
        <v>309</v>
      </c>
      <c r="E305" s="1">
        <v>2</v>
      </c>
      <c r="F305" t="e">
        <f>VLOOKUP($G305,PanelID!$B$1:$C$4,2)</f>
        <v>#N/A</v>
      </c>
      <c r="G305" t="s">
        <v>6</v>
      </c>
      <c r="H305">
        <v>6</v>
      </c>
      <c r="I305">
        <v>11</v>
      </c>
    </row>
    <row r="306" spans="1:9">
      <c r="A306">
        <v>5</v>
      </c>
      <c r="B306">
        <v>3</v>
      </c>
      <c r="C306">
        <v>8</v>
      </c>
      <c r="D306">
        <v>728</v>
      </c>
      <c r="E306" s="1">
        <v>2</v>
      </c>
      <c r="F306" t="e">
        <f>VLOOKUP($G306,PanelID!$B$1:$C$4,2)</f>
        <v>#N/A</v>
      </c>
      <c r="G306" t="s">
        <v>6</v>
      </c>
      <c r="H306">
        <v>6</v>
      </c>
      <c r="I306">
        <v>12</v>
      </c>
    </row>
    <row r="307" spans="1:9">
      <c r="A307">
        <v>5</v>
      </c>
      <c r="B307">
        <v>2</v>
      </c>
      <c r="C307">
        <v>5</v>
      </c>
      <c r="D307">
        <v>729</v>
      </c>
      <c r="E307" s="1">
        <v>2</v>
      </c>
      <c r="F307" t="e">
        <f>VLOOKUP($G307,PanelID!$B$1:$C$4,2)</f>
        <v>#N/A</v>
      </c>
      <c r="G307" t="s">
        <v>6</v>
      </c>
      <c r="H307">
        <v>6</v>
      </c>
      <c r="I307">
        <v>13</v>
      </c>
    </row>
    <row r="308" spans="1:9">
      <c r="A308">
        <v>5</v>
      </c>
      <c r="B308">
        <v>2</v>
      </c>
      <c r="C308">
        <v>4</v>
      </c>
      <c r="D308">
        <v>548</v>
      </c>
      <c r="E308" s="1">
        <v>2</v>
      </c>
      <c r="F308" t="e">
        <f>VLOOKUP($G308,PanelID!$B$1:$C$4,2)</f>
        <v>#N/A</v>
      </c>
      <c r="G308" t="s">
        <v>6</v>
      </c>
      <c r="H308">
        <v>6</v>
      </c>
      <c r="I308">
        <v>14</v>
      </c>
    </row>
    <row r="309" spans="1:9">
      <c r="A309">
        <v>5</v>
      </c>
      <c r="B309">
        <v>2</v>
      </c>
      <c r="C309">
        <v>3</v>
      </c>
      <c r="D309">
        <v>549</v>
      </c>
      <c r="E309" s="1">
        <v>2</v>
      </c>
      <c r="F309" t="e">
        <f>VLOOKUP($G309,PanelID!$B$1:$C$4,2)</f>
        <v>#N/A</v>
      </c>
      <c r="G309" t="s">
        <v>6</v>
      </c>
      <c r="H309">
        <v>6</v>
      </c>
      <c r="I309">
        <v>15</v>
      </c>
    </row>
    <row r="310" spans="1:9">
      <c r="A310">
        <v>1</v>
      </c>
      <c r="B310">
        <v>3</v>
      </c>
      <c r="C310">
        <v>8</v>
      </c>
      <c r="D310">
        <v>266</v>
      </c>
      <c r="E310" s="1">
        <v>2</v>
      </c>
      <c r="F310" t="e">
        <f>VLOOKUP($G310,PanelID!$B$1:$C$4,2)</f>
        <v>#N/A</v>
      </c>
      <c r="G310" t="s">
        <v>6</v>
      </c>
      <c r="H310">
        <v>7</v>
      </c>
      <c r="I310">
        <v>0</v>
      </c>
    </row>
    <row r="311" spans="1:9">
      <c r="A311">
        <v>1</v>
      </c>
      <c r="B311">
        <v>2</v>
      </c>
      <c r="C311">
        <v>5</v>
      </c>
      <c r="D311">
        <v>267</v>
      </c>
      <c r="E311" s="1">
        <v>2</v>
      </c>
      <c r="F311" t="e">
        <f>VLOOKUP($G311,PanelID!$B$1:$C$4,2)</f>
        <v>#N/A</v>
      </c>
      <c r="G311" t="s">
        <v>6</v>
      </c>
      <c r="H311">
        <v>7</v>
      </c>
      <c r="I311">
        <v>1</v>
      </c>
    </row>
    <row r="312" spans="1:9">
      <c r="A312">
        <v>1</v>
      </c>
      <c r="B312">
        <v>2</v>
      </c>
      <c r="C312">
        <v>4</v>
      </c>
      <c r="D312">
        <v>256</v>
      </c>
      <c r="E312" s="1">
        <v>2</v>
      </c>
      <c r="F312" t="e">
        <f>VLOOKUP($G312,PanelID!$B$1:$C$4,2)</f>
        <v>#N/A</v>
      </c>
      <c r="G312" t="s">
        <v>6</v>
      </c>
      <c r="H312">
        <v>7</v>
      </c>
      <c r="I312">
        <v>2</v>
      </c>
    </row>
    <row r="313" spans="1:9">
      <c r="A313">
        <v>1</v>
      </c>
      <c r="B313">
        <v>2</v>
      </c>
      <c r="C313">
        <v>3</v>
      </c>
      <c r="D313">
        <v>257</v>
      </c>
      <c r="E313" s="1">
        <v>2</v>
      </c>
      <c r="F313" t="e">
        <f>VLOOKUP($G313,PanelID!$B$1:$C$4,2)</f>
        <v>#N/A</v>
      </c>
      <c r="G313" t="s">
        <v>6</v>
      </c>
      <c r="H313">
        <v>7</v>
      </c>
      <c r="I313">
        <v>3</v>
      </c>
    </row>
    <row r="314" spans="1:9">
      <c r="A314">
        <v>1</v>
      </c>
      <c r="B314">
        <v>0</v>
      </c>
      <c r="C314">
        <v>3</v>
      </c>
      <c r="D314">
        <v>176</v>
      </c>
      <c r="E314" s="1">
        <v>2</v>
      </c>
      <c r="F314" t="e">
        <f>VLOOKUP($G314,PanelID!$B$1:$C$4,2)</f>
        <v>#N/A</v>
      </c>
      <c r="G314" t="s">
        <v>6</v>
      </c>
      <c r="H314">
        <v>7</v>
      </c>
      <c r="I314">
        <v>4</v>
      </c>
    </row>
    <row r="315" spans="1:9">
      <c r="A315">
        <v>1</v>
      </c>
      <c r="B315">
        <v>0</v>
      </c>
      <c r="C315">
        <v>4</v>
      </c>
      <c r="D315">
        <v>177</v>
      </c>
      <c r="E315" s="1">
        <v>2</v>
      </c>
      <c r="F315" t="e">
        <f>VLOOKUP($G315,PanelID!$B$1:$C$4,2)</f>
        <v>#N/A</v>
      </c>
      <c r="G315" t="s">
        <v>6</v>
      </c>
      <c r="H315">
        <v>7</v>
      </c>
      <c r="I315">
        <v>5</v>
      </c>
    </row>
    <row r="316" spans="1:9">
      <c r="A316">
        <v>1</v>
      </c>
      <c r="B316">
        <v>0</v>
      </c>
      <c r="C316">
        <v>5</v>
      </c>
      <c r="D316">
        <v>264</v>
      </c>
      <c r="E316" s="1">
        <v>2</v>
      </c>
      <c r="F316" t="e">
        <f>VLOOKUP($G316,PanelID!$B$1:$C$4,2)</f>
        <v>#N/A</v>
      </c>
      <c r="G316" t="s">
        <v>6</v>
      </c>
      <c r="H316">
        <v>7</v>
      </c>
      <c r="I316">
        <v>6</v>
      </c>
    </row>
    <row r="317" spans="1:9">
      <c r="A317">
        <v>1</v>
      </c>
      <c r="B317">
        <v>1</v>
      </c>
      <c r="C317">
        <v>6</v>
      </c>
      <c r="D317">
        <v>265</v>
      </c>
      <c r="E317" s="1">
        <v>2</v>
      </c>
      <c r="F317" t="e">
        <f>VLOOKUP($G317,PanelID!$B$1:$C$4,2)</f>
        <v>#N/A</v>
      </c>
      <c r="G317" t="s">
        <v>6</v>
      </c>
      <c r="H317">
        <v>7</v>
      </c>
      <c r="I317">
        <v>7</v>
      </c>
    </row>
    <row r="318" spans="1:9">
      <c r="A318">
        <v>1</v>
      </c>
      <c r="B318">
        <v>1</v>
      </c>
      <c r="C318">
        <v>7</v>
      </c>
      <c r="D318">
        <v>222</v>
      </c>
      <c r="E318" s="1">
        <v>2</v>
      </c>
      <c r="F318" t="e">
        <f>VLOOKUP($G318,PanelID!$B$1:$C$4,2)</f>
        <v>#N/A</v>
      </c>
      <c r="G318" t="s">
        <v>6</v>
      </c>
      <c r="H318">
        <v>7</v>
      </c>
      <c r="I318">
        <v>8</v>
      </c>
    </row>
    <row r="319" spans="1:9">
      <c r="A319">
        <v>1</v>
      </c>
      <c r="B319">
        <v>1</v>
      </c>
      <c r="C319">
        <v>8</v>
      </c>
      <c r="D319">
        <v>223</v>
      </c>
      <c r="E319" s="1">
        <v>2</v>
      </c>
      <c r="F319" t="e">
        <f>VLOOKUP($G319,PanelID!$B$1:$C$4,2)</f>
        <v>#N/A</v>
      </c>
      <c r="G319" t="s">
        <v>6</v>
      </c>
      <c r="H319">
        <v>7</v>
      </c>
      <c r="I319">
        <v>9</v>
      </c>
    </row>
    <row r="320" spans="1:9">
      <c r="A320">
        <v>1</v>
      </c>
      <c r="B320">
        <v>0</v>
      </c>
      <c r="C320">
        <v>8</v>
      </c>
      <c r="D320">
        <v>146</v>
      </c>
      <c r="E320" s="1">
        <v>2</v>
      </c>
      <c r="F320" t="e">
        <f>VLOOKUP($G320,PanelID!$B$1:$C$4,2)</f>
        <v>#N/A</v>
      </c>
      <c r="G320" t="s">
        <v>6</v>
      </c>
      <c r="H320">
        <v>7</v>
      </c>
      <c r="I320">
        <v>10</v>
      </c>
    </row>
    <row r="321" spans="1:9">
      <c r="A321">
        <v>1</v>
      </c>
      <c r="B321">
        <v>0</v>
      </c>
      <c r="C321">
        <v>7</v>
      </c>
      <c r="D321">
        <v>147</v>
      </c>
      <c r="E321" s="1">
        <v>2</v>
      </c>
      <c r="F321" t="e">
        <f>VLOOKUP($G321,PanelID!$B$1:$C$4,2)</f>
        <v>#N/A</v>
      </c>
      <c r="G321" t="s">
        <v>6</v>
      </c>
      <c r="H321">
        <v>7</v>
      </c>
      <c r="I321">
        <v>11</v>
      </c>
    </row>
    <row r="322" spans="1:9">
      <c r="A322">
        <v>1</v>
      </c>
      <c r="B322">
        <v>0</v>
      </c>
      <c r="C322">
        <v>6</v>
      </c>
      <c r="D322">
        <v>250</v>
      </c>
      <c r="E322" s="1">
        <v>2</v>
      </c>
      <c r="F322" t="e">
        <f>VLOOKUP($G322,PanelID!$B$1:$C$4,2)</f>
        <v>#N/A</v>
      </c>
      <c r="G322" t="s">
        <v>6</v>
      </c>
      <c r="H322">
        <v>7</v>
      </c>
      <c r="I322">
        <v>12</v>
      </c>
    </row>
    <row r="323" spans="1:9">
      <c r="A323">
        <v>1</v>
      </c>
      <c r="B323">
        <v>0</v>
      </c>
      <c r="C323">
        <v>0</v>
      </c>
      <c r="D323">
        <v>251</v>
      </c>
      <c r="E323" s="1">
        <v>2</v>
      </c>
      <c r="F323" t="e">
        <f>VLOOKUP($G323,PanelID!$B$1:$C$4,2)</f>
        <v>#N/A</v>
      </c>
      <c r="G323" t="s">
        <v>6</v>
      </c>
      <c r="H323">
        <v>7</v>
      </c>
      <c r="I323">
        <v>13</v>
      </c>
    </row>
    <row r="324" spans="1:9">
      <c r="A324">
        <v>1</v>
      </c>
      <c r="B324">
        <v>0</v>
      </c>
      <c r="C324">
        <v>1</v>
      </c>
      <c r="D324">
        <v>178</v>
      </c>
      <c r="E324" s="1">
        <v>2</v>
      </c>
      <c r="F324" t="e">
        <f>VLOOKUP($G324,PanelID!$B$1:$C$4,2)</f>
        <v>#N/A</v>
      </c>
      <c r="G324" t="s">
        <v>6</v>
      </c>
      <c r="H324">
        <v>7</v>
      </c>
      <c r="I324">
        <v>14</v>
      </c>
    </row>
    <row r="325" spans="1:9">
      <c r="A325">
        <v>1</v>
      </c>
      <c r="B325">
        <v>0</v>
      </c>
      <c r="C325">
        <v>2</v>
      </c>
      <c r="D325">
        <v>179</v>
      </c>
      <c r="E325" s="1">
        <v>2</v>
      </c>
      <c r="F325" t="e">
        <f>VLOOKUP($G325,PanelID!$B$1:$C$4,2)</f>
        <v>#N/A</v>
      </c>
      <c r="G325" t="s">
        <v>6</v>
      </c>
      <c r="H325">
        <v>7</v>
      </c>
      <c r="I325">
        <v>15</v>
      </c>
    </row>
    <row r="326" spans="1:9">
      <c r="A326">
        <v>5</v>
      </c>
      <c r="B326">
        <v>0</v>
      </c>
      <c r="C326">
        <v>6</v>
      </c>
      <c r="D326">
        <v>162</v>
      </c>
      <c r="E326" s="1">
        <v>2</v>
      </c>
      <c r="F326" t="e">
        <f>VLOOKUP($G326,PanelID!$B$1:$C$4,2)</f>
        <v>#N/A</v>
      </c>
      <c r="G326" t="s">
        <v>6</v>
      </c>
      <c r="H326">
        <v>8</v>
      </c>
      <c r="I326">
        <v>0</v>
      </c>
    </row>
    <row r="327" spans="1:9">
      <c r="A327">
        <v>5</v>
      </c>
      <c r="B327">
        <v>0</v>
      </c>
      <c r="C327">
        <v>0</v>
      </c>
      <c r="D327">
        <v>163</v>
      </c>
      <c r="E327" s="1">
        <v>2</v>
      </c>
      <c r="F327" t="e">
        <f>VLOOKUP($G327,PanelID!$B$1:$C$4,2)</f>
        <v>#N/A</v>
      </c>
      <c r="G327" t="s">
        <v>6</v>
      </c>
      <c r="H327">
        <v>8</v>
      </c>
      <c r="I327">
        <v>1</v>
      </c>
    </row>
    <row r="328" spans="1:9">
      <c r="A328">
        <v>5</v>
      </c>
      <c r="B328">
        <v>0</v>
      </c>
      <c r="C328">
        <v>1</v>
      </c>
      <c r="D328">
        <v>86</v>
      </c>
      <c r="E328" s="1">
        <v>2</v>
      </c>
      <c r="F328" t="e">
        <f>VLOOKUP($G328,PanelID!$B$1:$C$4,2)</f>
        <v>#N/A</v>
      </c>
      <c r="G328" t="s">
        <v>6</v>
      </c>
      <c r="H328">
        <v>8</v>
      </c>
      <c r="I328">
        <v>2</v>
      </c>
    </row>
    <row r="329" spans="1:9">
      <c r="A329">
        <v>5</v>
      </c>
      <c r="B329">
        <v>0</v>
      </c>
      <c r="C329">
        <v>2</v>
      </c>
      <c r="D329">
        <v>87</v>
      </c>
      <c r="E329" s="1">
        <v>2</v>
      </c>
      <c r="F329" t="e">
        <f>VLOOKUP($G329,PanelID!$B$1:$C$4,2)</f>
        <v>#N/A</v>
      </c>
      <c r="G329" t="s">
        <v>6</v>
      </c>
      <c r="H329">
        <v>8</v>
      </c>
      <c r="I329">
        <v>3</v>
      </c>
    </row>
    <row r="330" spans="1:9">
      <c r="A330">
        <v>1</v>
      </c>
      <c r="B330">
        <v>2</v>
      </c>
      <c r="C330">
        <v>6</v>
      </c>
      <c r="D330">
        <v>78</v>
      </c>
      <c r="E330" s="1">
        <v>2</v>
      </c>
      <c r="F330" t="e">
        <f>VLOOKUP($G330,PanelID!$B$1:$C$4,2)</f>
        <v>#N/A</v>
      </c>
      <c r="G330" t="s">
        <v>6</v>
      </c>
      <c r="H330">
        <v>8</v>
      </c>
      <c r="I330">
        <v>4</v>
      </c>
    </row>
    <row r="331" spans="1:9">
      <c r="A331">
        <v>1</v>
      </c>
      <c r="B331">
        <v>2</v>
      </c>
      <c r="C331">
        <v>7</v>
      </c>
      <c r="D331">
        <v>79</v>
      </c>
      <c r="E331" s="1">
        <v>2</v>
      </c>
      <c r="F331" t="e">
        <f>VLOOKUP($G331,PanelID!$B$1:$C$4,2)</f>
        <v>#N/A</v>
      </c>
      <c r="G331" t="s">
        <v>6</v>
      </c>
      <c r="H331">
        <v>8</v>
      </c>
      <c r="I331">
        <v>5</v>
      </c>
    </row>
    <row r="332" spans="1:9">
      <c r="A332">
        <v>1</v>
      </c>
      <c r="B332">
        <v>2</v>
      </c>
      <c r="C332">
        <v>8</v>
      </c>
      <c r="D332">
        <v>282</v>
      </c>
      <c r="E332" s="1">
        <v>2</v>
      </c>
      <c r="F332" t="e">
        <f>VLOOKUP($G332,PanelID!$B$1:$C$4,2)</f>
        <v>#N/A</v>
      </c>
      <c r="G332" t="s">
        <v>6</v>
      </c>
      <c r="H332">
        <v>8</v>
      </c>
      <c r="I332">
        <v>6</v>
      </c>
    </row>
    <row r="333" spans="1:9">
      <c r="A333">
        <v>1</v>
      </c>
      <c r="B333">
        <v>2</v>
      </c>
      <c r="C333">
        <v>0</v>
      </c>
      <c r="D333">
        <v>283</v>
      </c>
      <c r="E333" s="1">
        <v>2</v>
      </c>
      <c r="F333" t="e">
        <f>VLOOKUP($G333,PanelID!$B$1:$C$4,2)</f>
        <v>#N/A</v>
      </c>
      <c r="G333" t="s">
        <v>6</v>
      </c>
      <c r="H333">
        <v>8</v>
      </c>
      <c r="I333">
        <v>7</v>
      </c>
    </row>
    <row r="334" spans="1:9">
      <c r="A334">
        <v>1</v>
      </c>
      <c r="B334">
        <v>2</v>
      </c>
      <c r="C334">
        <v>1</v>
      </c>
      <c r="D334">
        <v>36</v>
      </c>
      <c r="E334" s="1">
        <v>2</v>
      </c>
      <c r="F334" t="e">
        <f>VLOOKUP($G334,PanelID!$B$1:$C$4,2)</f>
        <v>#N/A</v>
      </c>
      <c r="G334" t="s">
        <v>6</v>
      </c>
      <c r="H334">
        <v>8</v>
      </c>
      <c r="I334">
        <v>8</v>
      </c>
    </row>
    <row r="335" spans="1:9">
      <c r="A335">
        <v>1</v>
      </c>
      <c r="B335">
        <v>2</v>
      </c>
      <c r="C335">
        <v>2</v>
      </c>
      <c r="D335">
        <v>37</v>
      </c>
      <c r="E335" s="1">
        <v>2</v>
      </c>
      <c r="F335" t="e">
        <f>VLOOKUP($G335,PanelID!$B$1:$C$4,2)</f>
        <v>#N/A</v>
      </c>
      <c r="G335" t="s">
        <v>6</v>
      </c>
      <c r="H335">
        <v>8</v>
      </c>
      <c r="I335">
        <v>9</v>
      </c>
    </row>
    <row r="336" spans="1:9">
      <c r="A336">
        <v>1</v>
      </c>
      <c r="B336">
        <v>1</v>
      </c>
      <c r="C336">
        <v>2</v>
      </c>
      <c r="D336">
        <v>18</v>
      </c>
      <c r="E336" s="1">
        <v>2</v>
      </c>
      <c r="F336" t="e">
        <f>VLOOKUP($G336,PanelID!$B$1:$C$4,2)</f>
        <v>#N/A</v>
      </c>
      <c r="G336" t="s">
        <v>6</v>
      </c>
      <c r="H336">
        <v>8</v>
      </c>
      <c r="I336">
        <v>10</v>
      </c>
    </row>
    <row r="337" spans="1:9">
      <c r="A337">
        <v>1</v>
      </c>
      <c r="B337">
        <v>1</v>
      </c>
      <c r="C337">
        <v>1</v>
      </c>
      <c r="D337">
        <v>19</v>
      </c>
      <c r="E337" s="1">
        <v>2</v>
      </c>
      <c r="F337" t="e">
        <f>VLOOKUP($G337,PanelID!$B$1:$C$4,2)</f>
        <v>#N/A</v>
      </c>
      <c r="G337" t="s">
        <v>6</v>
      </c>
      <c r="H337">
        <v>8</v>
      </c>
      <c r="I337">
        <v>11</v>
      </c>
    </row>
    <row r="338" spans="1:9">
      <c r="A338">
        <v>1</v>
      </c>
      <c r="B338">
        <v>1</v>
      </c>
      <c r="C338">
        <v>0</v>
      </c>
      <c r="D338">
        <v>14</v>
      </c>
      <c r="E338" s="1">
        <v>2</v>
      </c>
      <c r="F338" t="e">
        <f>VLOOKUP($G338,PanelID!$B$1:$C$4,2)</f>
        <v>#N/A</v>
      </c>
      <c r="G338" t="s">
        <v>6</v>
      </c>
      <c r="H338">
        <v>8</v>
      </c>
      <c r="I338">
        <v>12</v>
      </c>
    </row>
    <row r="339" spans="1:9">
      <c r="A339">
        <v>1</v>
      </c>
      <c r="B339">
        <v>1</v>
      </c>
      <c r="C339">
        <v>3</v>
      </c>
      <c r="D339">
        <v>15</v>
      </c>
      <c r="E339" s="1">
        <v>2</v>
      </c>
      <c r="F339" t="e">
        <f>VLOOKUP($G339,PanelID!$B$1:$C$4,2)</f>
        <v>#N/A</v>
      </c>
      <c r="G339" t="s">
        <v>6</v>
      </c>
      <c r="H339">
        <v>8</v>
      </c>
      <c r="I339">
        <v>13</v>
      </c>
    </row>
    <row r="340" spans="1:9">
      <c r="A340">
        <v>1</v>
      </c>
      <c r="B340">
        <v>1</v>
      </c>
      <c r="C340">
        <v>4</v>
      </c>
      <c r="D340">
        <v>156</v>
      </c>
      <c r="E340" s="1">
        <v>2</v>
      </c>
      <c r="F340" t="e">
        <f>VLOOKUP($G340,PanelID!$B$1:$C$4,2)</f>
        <v>#N/A</v>
      </c>
      <c r="G340" t="s">
        <v>6</v>
      </c>
      <c r="H340">
        <v>8</v>
      </c>
      <c r="I340">
        <v>14</v>
      </c>
    </row>
    <row r="341" spans="1:9">
      <c r="A341">
        <v>1</v>
      </c>
      <c r="B341">
        <v>1</v>
      </c>
      <c r="C341">
        <v>5</v>
      </c>
      <c r="D341">
        <v>157</v>
      </c>
      <c r="E341" s="1">
        <v>2</v>
      </c>
      <c r="F341" t="e">
        <f>VLOOKUP($G341,PanelID!$B$1:$C$4,2)</f>
        <v>#N/A</v>
      </c>
      <c r="G341" t="s">
        <v>6</v>
      </c>
      <c r="H341">
        <v>8</v>
      </c>
      <c r="I341">
        <v>15</v>
      </c>
    </row>
    <row r="342" spans="1:9">
      <c r="A342">
        <v>8</v>
      </c>
      <c r="B342">
        <v>0</v>
      </c>
      <c r="C342">
        <v>3</v>
      </c>
      <c r="D342">
        <v>320</v>
      </c>
      <c r="E342" s="1">
        <v>2</v>
      </c>
      <c r="F342" t="e">
        <f>VLOOKUP($G342,PanelID!$B$1:$C$4,2)</f>
        <v>#N/A</v>
      </c>
      <c r="G342" t="s">
        <v>7</v>
      </c>
      <c r="H342">
        <v>0</v>
      </c>
      <c r="I342">
        <v>0</v>
      </c>
    </row>
    <row r="343" spans="1:9">
      <c r="A343">
        <v>8</v>
      </c>
      <c r="B343">
        <v>0</v>
      </c>
      <c r="C343">
        <v>4</v>
      </c>
      <c r="D343">
        <v>321</v>
      </c>
      <c r="E343" s="1">
        <v>2</v>
      </c>
      <c r="F343" t="e">
        <f>VLOOKUP($G343,PanelID!$B$1:$C$4,2)</f>
        <v>#N/A</v>
      </c>
      <c r="G343" t="s">
        <v>7</v>
      </c>
      <c r="H343">
        <v>0</v>
      </c>
      <c r="I343">
        <v>1</v>
      </c>
    </row>
    <row r="344" spans="1:9">
      <c r="A344">
        <v>8</v>
      </c>
      <c r="B344">
        <v>0</v>
      </c>
      <c r="C344">
        <v>5</v>
      </c>
      <c r="D344">
        <v>342</v>
      </c>
      <c r="E344" s="1">
        <v>2</v>
      </c>
      <c r="F344" t="e">
        <f>VLOOKUP($G344,PanelID!$B$1:$C$4,2)</f>
        <v>#N/A</v>
      </c>
      <c r="G344" t="s">
        <v>7</v>
      </c>
      <c r="H344">
        <v>0</v>
      </c>
      <c r="I344">
        <v>2</v>
      </c>
    </row>
    <row r="345" spans="1:9">
      <c r="A345">
        <v>8</v>
      </c>
      <c r="B345">
        <v>1</v>
      </c>
      <c r="C345">
        <v>6</v>
      </c>
      <c r="D345">
        <v>343</v>
      </c>
      <c r="E345" s="1">
        <v>2</v>
      </c>
      <c r="F345" t="e">
        <f>VLOOKUP($G345,PanelID!$B$1:$C$4,2)</f>
        <v>#N/A</v>
      </c>
      <c r="G345" t="s">
        <v>7</v>
      </c>
      <c r="H345">
        <v>0</v>
      </c>
      <c r="I345">
        <v>3</v>
      </c>
    </row>
    <row r="346" spans="1:9">
      <c r="A346">
        <v>9</v>
      </c>
      <c r="B346">
        <v>0</v>
      </c>
      <c r="C346">
        <v>3</v>
      </c>
      <c r="D346">
        <v>704</v>
      </c>
      <c r="E346" s="1">
        <v>2</v>
      </c>
      <c r="F346" t="e">
        <f>VLOOKUP($G346,PanelID!$B$1:$C$4,2)</f>
        <v>#N/A</v>
      </c>
      <c r="G346" t="s">
        <v>7</v>
      </c>
      <c r="H346">
        <v>0</v>
      </c>
      <c r="I346">
        <v>4</v>
      </c>
    </row>
    <row r="347" spans="1:9">
      <c r="A347">
        <v>9</v>
      </c>
      <c r="B347">
        <v>0</v>
      </c>
      <c r="C347">
        <v>4</v>
      </c>
      <c r="D347">
        <v>705</v>
      </c>
      <c r="E347" s="1">
        <v>2</v>
      </c>
      <c r="F347" t="e">
        <f>VLOOKUP($G347,PanelID!$B$1:$C$4,2)</f>
        <v>#N/A</v>
      </c>
      <c r="G347" t="s">
        <v>7</v>
      </c>
      <c r="H347">
        <v>0</v>
      </c>
      <c r="I347">
        <v>5</v>
      </c>
    </row>
    <row r="348" spans="1:9">
      <c r="A348">
        <v>9</v>
      </c>
      <c r="B348">
        <v>0</v>
      </c>
      <c r="C348">
        <v>5</v>
      </c>
      <c r="D348">
        <v>334</v>
      </c>
      <c r="E348" s="1">
        <v>2</v>
      </c>
      <c r="F348" t="e">
        <f>VLOOKUP($G348,PanelID!$B$1:$C$4,2)</f>
        <v>#N/A</v>
      </c>
      <c r="G348" t="s">
        <v>7</v>
      </c>
      <c r="H348">
        <v>0</v>
      </c>
      <c r="I348">
        <v>6</v>
      </c>
    </row>
    <row r="349" spans="1:9">
      <c r="A349">
        <v>9</v>
      </c>
      <c r="B349">
        <v>1</v>
      </c>
      <c r="C349">
        <v>6</v>
      </c>
      <c r="D349">
        <v>335</v>
      </c>
      <c r="E349" s="1">
        <v>2</v>
      </c>
      <c r="F349" t="e">
        <f>VLOOKUP($G349,PanelID!$B$1:$C$4,2)</f>
        <v>#N/A</v>
      </c>
      <c r="G349" t="s">
        <v>7</v>
      </c>
      <c r="H349">
        <v>0</v>
      </c>
      <c r="I349">
        <v>7</v>
      </c>
    </row>
    <row r="350" spans="1:9">
      <c r="A350">
        <v>9</v>
      </c>
      <c r="B350">
        <v>1</v>
      </c>
      <c r="C350">
        <v>7</v>
      </c>
      <c r="D350">
        <v>232</v>
      </c>
      <c r="E350" s="1">
        <v>2</v>
      </c>
      <c r="F350" t="e">
        <f>VLOOKUP($G350,PanelID!$B$1:$C$4,2)</f>
        <v>#N/A</v>
      </c>
      <c r="G350" t="s">
        <v>7</v>
      </c>
      <c r="H350">
        <v>0</v>
      </c>
      <c r="I350">
        <v>8</v>
      </c>
    </row>
    <row r="351" spans="1:9">
      <c r="A351">
        <v>9</v>
      </c>
      <c r="B351">
        <v>1</v>
      </c>
      <c r="C351">
        <v>8</v>
      </c>
      <c r="D351">
        <v>233</v>
      </c>
      <c r="E351" s="1">
        <v>2</v>
      </c>
      <c r="F351" t="e">
        <f>VLOOKUP($G351,PanelID!$B$1:$C$4,2)</f>
        <v>#N/A</v>
      </c>
      <c r="G351" t="s">
        <v>7</v>
      </c>
      <c r="H351">
        <v>0</v>
      </c>
      <c r="I351">
        <v>9</v>
      </c>
    </row>
    <row r="352" spans="1:9">
      <c r="A352">
        <v>9</v>
      </c>
      <c r="B352">
        <v>0</v>
      </c>
      <c r="C352">
        <v>8</v>
      </c>
      <c r="D352">
        <v>366</v>
      </c>
      <c r="E352" s="1">
        <v>2</v>
      </c>
      <c r="F352" t="e">
        <f>VLOOKUP($G352,PanelID!$B$1:$C$4,2)</f>
        <v>#N/A</v>
      </c>
      <c r="G352" t="s">
        <v>7</v>
      </c>
      <c r="H352">
        <v>0</v>
      </c>
      <c r="I352">
        <v>10</v>
      </c>
    </row>
    <row r="353" spans="1:9">
      <c r="A353">
        <v>9</v>
      </c>
      <c r="B353">
        <v>0</v>
      </c>
      <c r="C353">
        <v>7</v>
      </c>
      <c r="D353">
        <v>367</v>
      </c>
      <c r="E353" s="1">
        <v>2</v>
      </c>
      <c r="F353" t="e">
        <f>VLOOKUP($G353,PanelID!$B$1:$C$4,2)</f>
        <v>#N/A</v>
      </c>
      <c r="G353" t="s">
        <v>7</v>
      </c>
      <c r="H353">
        <v>0</v>
      </c>
      <c r="I353">
        <v>11</v>
      </c>
    </row>
    <row r="354" spans="1:9">
      <c r="A354">
        <v>9</v>
      </c>
      <c r="B354">
        <v>0</v>
      </c>
      <c r="C354">
        <v>6</v>
      </c>
      <c r="D354">
        <v>206</v>
      </c>
      <c r="E354" s="1">
        <v>2</v>
      </c>
      <c r="F354" t="e">
        <f>VLOOKUP($G354,PanelID!$B$1:$C$4,2)</f>
        <v>#N/A</v>
      </c>
      <c r="G354" t="s">
        <v>7</v>
      </c>
      <c r="H354">
        <v>0</v>
      </c>
      <c r="I354">
        <v>12</v>
      </c>
    </row>
    <row r="355" spans="1:9">
      <c r="A355">
        <v>9</v>
      </c>
      <c r="B355">
        <v>0</v>
      </c>
      <c r="C355">
        <v>0</v>
      </c>
      <c r="D355">
        <v>207</v>
      </c>
      <c r="E355" s="1">
        <v>2</v>
      </c>
      <c r="F355" t="e">
        <f>VLOOKUP($G355,PanelID!$B$1:$C$4,2)</f>
        <v>#N/A</v>
      </c>
      <c r="G355" t="s">
        <v>7</v>
      </c>
      <c r="H355">
        <v>0</v>
      </c>
      <c r="I355">
        <v>13</v>
      </c>
    </row>
    <row r="356" spans="1:9">
      <c r="A356">
        <v>9</v>
      </c>
      <c r="B356">
        <v>0</v>
      </c>
      <c r="C356">
        <v>1</v>
      </c>
      <c r="D356">
        <v>372</v>
      </c>
      <c r="E356" s="1">
        <v>2</v>
      </c>
      <c r="F356" t="e">
        <f>VLOOKUP($G356,PanelID!$B$1:$C$4,2)</f>
        <v>#N/A</v>
      </c>
      <c r="G356" t="s">
        <v>7</v>
      </c>
      <c r="H356">
        <v>0</v>
      </c>
      <c r="I356">
        <v>14</v>
      </c>
    </row>
    <row r="357" spans="1:9">
      <c r="A357">
        <v>9</v>
      </c>
      <c r="B357">
        <v>0</v>
      </c>
      <c r="C357">
        <v>2</v>
      </c>
      <c r="D357">
        <v>373</v>
      </c>
      <c r="E357" s="1">
        <v>2</v>
      </c>
      <c r="F357" t="e">
        <f>VLOOKUP($G357,PanelID!$B$1:$C$4,2)</f>
        <v>#N/A</v>
      </c>
      <c r="G357" t="s">
        <v>7</v>
      </c>
      <c r="H357">
        <v>0</v>
      </c>
      <c r="I357">
        <v>15</v>
      </c>
    </row>
    <row r="358" spans="1:9">
      <c r="A358">
        <v>8</v>
      </c>
      <c r="B358">
        <v>1</v>
      </c>
      <c r="C358">
        <v>7</v>
      </c>
      <c r="D358">
        <v>172</v>
      </c>
      <c r="E358" s="1">
        <v>2</v>
      </c>
      <c r="F358" t="e">
        <f>VLOOKUP($G358,PanelID!$B$1:$C$4,2)</f>
        <v>#N/A</v>
      </c>
      <c r="G358" t="s">
        <v>7</v>
      </c>
      <c r="H358">
        <v>1</v>
      </c>
      <c r="I358">
        <v>0</v>
      </c>
    </row>
    <row r="359" spans="1:9">
      <c r="A359">
        <v>8</v>
      </c>
      <c r="B359">
        <v>1</v>
      </c>
      <c r="C359">
        <v>8</v>
      </c>
      <c r="D359">
        <v>173</v>
      </c>
      <c r="E359" s="1">
        <v>2</v>
      </c>
      <c r="F359" t="e">
        <f>VLOOKUP($G359,PanelID!$B$1:$C$4,2)</f>
        <v>#N/A</v>
      </c>
      <c r="G359" t="s">
        <v>7</v>
      </c>
      <c r="H359">
        <v>1</v>
      </c>
      <c r="I359">
        <v>1</v>
      </c>
    </row>
    <row r="360" spans="1:9">
      <c r="A360">
        <v>8</v>
      </c>
      <c r="B360">
        <v>0</v>
      </c>
      <c r="C360">
        <v>8</v>
      </c>
      <c r="D360">
        <v>126</v>
      </c>
      <c r="E360" s="1">
        <v>2</v>
      </c>
      <c r="F360" t="e">
        <f>VLOOKUP($G360,PanelID!$B$1:$C$4,2)</f>
        <v>#N/A</v>
      </c>
      <c r="G360" t="s">
        <v>7</v>
      </c>
      <c r="H360">
        <v>1</v>
      </c>
      <c r="I360">
        <v>2</v>
      </c>
    </row>
    <row r="361" spans="1:9">
      <c r="A361">
        <v>8</v>
      </c>
      <c r="B361">
        <v>0</v>
      </c>
      <c r="C361">
        <v>7</v>
      </c>
      <c r="D361">
        <v>127</v>
      </c>
      <c r="E361" s="1">
        <v>2</v>
      </c>
      <c r="F361" t="e">
        <f>VLOOKUP($G361,PanelID!$B$1:$C$4,2)</f>
        <v>#N/A</v>
      </c>
      <c r="G361" t="s">
        <v>7</v>
      </c>
      <c r="H361">
        <v>1</v>
      </c>
      <c r="I361">
        <v>3</v>
      </c>
    </row>
    <row r="362" spans="1:9">
      <c r="A362">
        <v>9</v>
      </c>
      <c r="B362">
        <v>2</v>
      </c>
      <c r="C362">
        <v>6</v>
      </c>
      <c r="D362">
        <v>382</v>
      </c>
      <c r="E362" s="1">
        <v>2</v>
      </c>
      <c r="F362" t="e">
        <f>VLOOKUP($G362,PanelID!$B$1:$C$4,2)</f>
        <v>#N/A</v>
      </c>
      <c r="G362" t="s">
        <v>7</v>
      </c>
      <c r="H362">
        <v>1</v>
      </c>
      <c r="I362">
        <v>4</v>
      </c>
    </row>
    <row r="363" spans="1:9">
      <c r="A363">
        <v>9</v>
      </c>
      <c r="B363">
        <v>2</v>
      </c>
      <c r="C363">
        <v>7</v>
      </c>
      <c r="D363">
        <v>383</v>
      </c>
      <c r="E363" s="1">
        <v>2</v>
      </c>
      <c r="F363" t="e">
        <f>VLOOKUP($G363,PanelID!$B$1:$C$4,2)</f>
        <v>#N/A</v>
      </c>
      <c r="G363" t="s">
        <v>7</v>
      </c>
      <c r="H363">
        <v>1</v>
      </c>
      <c r="I363">
        <v>5</v>
      </c>
    </row>
    <row r="364" spans="1:9">
      <c r="A364">
        <v>9</v>
      </c>
      <c r="B364">
        <v>2</v>
      </c>
      <c r="C364">
        <v>8</v>
      </c>
      <c r="D364">
        <v>130</v>
      </c>
      <c r="E364" s="1">
        <v>2</v>
      </c>
      <c r="F364" t="e">
        <f>VLOOKUP($G364,PanelID!$B$1:$C$4,2)</f>
        <v>#N/A</v>
      </c>
      <c r="G364" t="s">
        <v>7</v>
      </c>
      <c r="H364">
        <v>1</v>
      </c>
      <c r="I364">
        <v>6</v>
      </c>
    </row>
    <row r="365" spans="1:9">
      <c r="A365">
        <v>9</v>
      </c>
      <c r="B365">
        <v>2</v>
      </c>
      <c r="C365">
        <v>0</v>
      </c>
      <c r="D365">
        <v>131</v>
      </c>
      <c r="E365" s="1">
        <v>2</v>
      </c>
      <c r="F365" t="e">
        <f>VLOOKUP($G365,PanelID!$B$1:$C$4,2)</f>
        <v>#N/A</v>
      </c>
      <c r="G365" t="s">
        <v>7</v>
      </c>
      <c r="H365">
        <v>1</v>
      </c>
      <c r="I365">
        <v>7</v>
      </c>
    </row>
    <row r="366" spans="1:9">
      <c r="A366">
        <v>9</v>
      </c>
      <c r="B366">
        <v>2</v>
      </c>
      <c r="C366">
        <v>1</v>
      </c>
      <c r="D366">
        <v>54</v>
      </c>
      <c r="E366" s="1">
        <v>2</v>
      </c>
      <c r="F366" t="e">
        <f>VLOOKUP($G366,PanelID!$B$1:$C$4,2)</f>
        <v>#N/A</v>
      </c>
      <c r="G366" t="s">
        <v>7</v>
      </c>
      <c r="H366">
        <v>1</v>
      </c>
      <c r="I366">
        <v>8</v>
      </c>
    </row>
    <row r="367" spans="1:9">
      <c r="A367">
        <v>9</v>
      </c>
      <c r="B367">
        <v>2</v>
      </c>
      <c r="C367">
        <v>2</v>
      </c>
      <c r="D367">
        <v>55</v>
      </c>
      <c r="E367" s="1">
        <v>2</v>
      </c>
      <c r="F367" t="e">
        <f>VLOOKUP($G367,PanelID!$B$1:$C$4,2)</f>
        <v>#N/A</v>
      </c>
      <c r="G367" t="s">
        <v>7</v>
      </c>
      <c r="H367">
        <v>1</v>
      </c>
      <c r="I367">
        <v>9</v>
      </c>
    </row>
    <row r="368" spans="1:9">
      <c r="A368">
        <v>9</v>
      </c>
      <c r="B368">
        <v>1</v>
      </c>
      <c r="C368">
        <v>2</v>
      </c>
      <c r="D368">
        <v>34</v>
      </c>
      <c r="E368" s="1">
        <v>2</v>
      </c>
      <c r="F368" t="e">
        <f>VLOOKUP($G368,PanelID!$B$1:$C$4,2)</f>
        <v>#N/A</v>
      </c>
      <c r="G368" t="s">
        <v>7</v>
      </c>
      <c r="H368">
        <v>1</v>
      </c>
      <c r="I368">
        <v>10</v>
      </c>
    </row>
    <row r="369" spans="1:9">
      <c r="A369">
        <v>9</v>
      </c>
      <c r="B369">
        <v>1</v>
      </c>
      <c r="C369">
        <v>1</v>
      </c>
      <c r="D369">
        <v>35</v>
      </c>
      <c r="E369" s="1">
        <v>2</v>
      </c>
      <c r="F369" t="e">
        <f>VLOOKUP($G369,PanelID!$B$1:$C$4,2)</f>
        <v>#N/A</v>
      </c>
      <c r="G369" t="s">
        <v>7</v>
      </c>
      <c r="H369">
        <v>1</v>
      </c>
      <c r="I369">
        <v>11</v>
      </c>
    </row>
    <row r="370" spans="1:9">
      <c r="A370">
        <v>9</v>
      </c>
      <c r="B370">
        <v>1</v>
      </c>
      <c r="C370">
        <v>0</v>
      </c>
      <c r="D370">
        <v>254</v>
      </c>
      <c r="E370" s="1">
        <v>2</v>
      </c>
      <c r="F370" t="e">
        <f>VLOOKUP($G370,PanelID!$B$1:$C$4,2)</f>
        <v>#N/A</v>
      </c>
      <c r="G370" t="s">
        <v>7</v>
      </c>
      <c r="H370">
        <v>1</v>
      </c>
      <c r="I370">
        <v>12</v>
      </c>
    </row>
    <row r="371" spans="1:9">
      <c r="A371">
        <v>9</v>
      </c>
      <c r="B371">
        <v>1</v>
      </c>
      <c r="C371">
        <v>3</v>
      </c>
      <c r="D371">
        <v>255</v>
      </c>
      <c r="E371" s="1">
        <v>2</v>
      </c>
      <c r="F371" t="e">
        <f>VLOOKUP($G371,PanelID!$B$1:$C$4,2)</f>
        <v>#N/A</v>
      </c>
      <c r="G371" t="s">
        <v>7</v>
      </c>
      <c r="H371">
        <v>1</v>
      </c>
      <c r="I371">
        <v>13</v>
      </c>
    </row>
    <row r="372" spans="1:9">
      <c r="A372">
        <v>9</v>
      </c>
      <c r="B372">
        <v>1</v>
      </c>
      <c r="C372">
        <v>4</v>
      </c>
      <c r="D372">
        <v>314</v>
      </c>
      <c r="E372" s="1">
        <v>2</v>
      </c>
      <c r="F372" t="e">
        <f>VLOOKUP($G372,PanelID!$B$1:$C$4,2)</f>
        <v>#N/A</v>
      </c>
      <c r="G372" t="s">
        <v>7</v>
      </c>
      <c r="H372">
        <v>1</v>
      </c>
      <c r="I372">
        <v>14</v>
      </c>
    </row>
    <row r="373" spans="1:9">
      <c r="A373">
        <v>9</v>
      </c>
      <c r="B373">
        <v>1</v>
      </c>
      <c r="C373">
        <v>5</v>
      </c>
      <c r="D373">
        <v>315</v>
      </c>
      <c r="E373" s="1">
        <v>2</v>
      </c>
      <c r="F373" t="e">
        <f>VLOOKUP($G373,PanelID!$B$1:$C$4,2)</f>
        <v>#N/A</v>
      </c>
      <c r="G373" t="s">
        <v>7</v>
      </c>
      <c r="H373">
        <v>1</v>
      </c>
      <c r="I373">
        <v>15</v>
      </c>
    </row>
    <row r="374" spans="1:9">
      <c r="A374">
        <v>8</v>
      </c>
      <c r="B374">
        <v>0</v>
      </c>
      <c r="C374">
        <v>6</v>
      </c>
      <c r="D374">
        <v>238</v>
      </c>
      <c r="E374" s="1">
        <v>2</v>
      </c>
      <c r="F374" t="e">
        <f>VLOOKUP($G374,PanelID!$B$1:$C$4,2)</f>
        <v>#N/A</v>
      </c>
      <c r="G374" t="s">
        <v>7</v>
      </c>
      <c r="H374">
        <v>2</v>
      </c>
      <c r="I374">
        <v>0</v>
      </c>
    </row>
    <row r="375" spans="1:9">
      <c r="A375">
        <v>8</v>
      </c>
      <c r="B375">
        <v>0</v>
      </c>
      <c r="C375">
        <v>0</v>
      </c>
      <c r="D375">
        <v>239</v>
      </c>
      <c r="E375" s="1">
        <v>2</v>
      </c>
      <c r="F375" t="e">
        <f>VLOOKUP($G375,PanelID!$B$1:$C$4,2)</f>
        <v>#N/A</v>
      </c>
      <c r="G375" t="s">
        <v>7</v>
      </c>
      <c r="H375">
        <v>2</v>
      </c>
      <c r="I375">
        <v>1</v>
      </c>
    </row>
    <row r="376" spans="1:9">
      <c r="A376">
        <v>8</v>
      </c>
      <c r="B376">
        <v>0</v>
      </c>
      <c r="C376">
        <v>1</v>
      </c>
      <c r="D376">
        <v>170</v>
      </c>
      <c r="E376" s="1">
        <v>2</v>
      </c>
      <c r="F376" t="e">
        <f>VLOOKUP($G376,PanelID!$B$1:$C$4,2)</f>
        <v>#N/A</v>
      </c>
      <c r="G376" t="s">
        <v>7</v>
      </c>
      <c r="H376">
        <v>2</v>
      </c>
      <c r="I376">
        <v>2</v>
      </c>
    </row>
    <row r="377" spans="1:9">
      <c r="A377">
        <v>8</v>
      </c>
      <c r="B377">
        <v>0</v>
      </c>
      <c r="C377">
        <v>2</v>
      </c>
      <c r="D377">
        <v>171</v>
      </c>
      <c r="E377" s="1">
        <v>2</v>
      </c>
      <c r="F377" t="e">
        <f>VLOOKUP($G377,PanelID!$B$1:$C$4,2)</f>
        <v>#N/A</v>
      </c>
      <c r="G377" t="s">
        <v>7</v>
      </c>
      <c r="H377">
        <v>2</v>
      </c>
      <c r="I377">
        <v>3</v>
      </c>
    </row>
    <row r="378" spans="1:9">
      <c r="A378">
        <v>9</v>
      </c>
      <c r="B378">
        <v>3</v>
      </c>
      <c r="C378">
        <v>0</v>
      </c>
      <c r="D378">
        <v>148</v>
      </c>
      <c r="E378" s="1">
        <v>2</v>
      </c>
      <c r="F378" t="e">
        <f>VLOOKUP($G378,PanelID!$B$1:$C$4,2)</f>
        <v>#N/A</v>
      </c>
      <c r="G378" t="s">
        <v>7</v>
      </c>
      <c r="H378">
        <v>2</v>
      </c>
      <c r="I378">
        <v>4</v>
      </c>
    </row>
    <row r="379" spans="1:9">
      <c r="A379">
        <v>9</v>
      </c>
      <c r="B379">
        <v>3</v>
      </c>
      <c r="C379">
        <v>1</v>
      </c>
      <c r="D379">
        <v>149</v>
      </c>
      <c r="E379" s="1">
        <v>2</v>
      </c>
      <c r="F379" t="e">
        <f>VLOOKUP($G379,PanelID!$B$1:$C$4,2)</f>
        <v>#N/A</v>
      </c>
      <c r="G379" t="s">
        <v>7</v>
      </c>
      <c r="H379">
        <v>2</v>
      </c>
      <c r="I379">
        <v>5</v>
      </c>
    </row>
    <row r="380" spans="1:9">
      <c r="A380">
        <v>9</v>
      </c>
      <c r="B380">
        <v>3</v>
      </c>
      <c r="C380">
        <v>2</v>
      </c>
      <c r="D380">
        <v>74</v>
      </c>
      <c r="E380" s="1">
        <v>2</v>
      </c>
      <c r="F380" t="e">
        <f>VLOOKUP($G380,PanelID!$B$1:$C$4,2)</f>
        <v>#N/A</v>
      </c>
      <c r="G380" t="s">
        <v>7</v>
      </c>
      <c r="H380">
        <v>2</v>
      </c>
      <c r="I380">
        <v>6</v>
      </c>
    </row>
    <row r="381" spans="1:9">
      <c r="A381">
        <v>9</v>
      </c>
      <c r="B381">
        <v>3</v>
      </c>
      <c r="C381">
        <v>3</v>
      </c>
      <c r="D381">
        <v>75</v>
      </c>
      <c r="E381" s="1">
        <v>2</v>
      </c>
      <c r="F381" t="e">
        <f>VLOOKUP($G381,PanelID!$B$1:$C$4,2)</f>
        <v>#N/A</v>
      </c>
      <c r="G381" t="s">
        <v>7</v>
      </c>
      <c r="H381">
        <v>2</v>
      </c>
      <c r="I381">
        <v>7</v>
      </c>
    </row>
    <row r="382" spans="1:9">
      <c r="A382">
        <v>9</v>
      </c>
      <c r="B382">
        <v>3</v>
      </c>
      <c r="C382">
        <v>4</v>
      </c>
      <c r="D382">
        <v>128</v>
      </c>
      <c r="E382" s="1">
        <v>2</v>
      </c>
      <c r="F382" t="e">
        <f>VLOOKUP($G382,PanelID!$B$1:$C$4,2)</f>
        <v>#N/A</v>
      </c>
      <c r="G382" t="s">
        <v>7</v>
      </c>
      <c r="H382">
        <v>2</v>
      </c>
      <c r="I382">
        <v>8</v>
      </c>
    </row>
    <row r="383" spans="1:9">
      <c r="A383">
        <v>9</v>
      </c>
      <c r="B383">
        <v>3</v>
      </c>
      <c r="C383">
        <v>5</v>
      </c>
      <c r="D383">
        <v>129</v>
      </c>
      <c r="E383" s="1">
        <v>2</v>
      </c>
      <c r="F383" t="e">
        <f>VLOOKUP($G383,PanelID!$B$1:$C$4,2)</f>
        <v>#N/A</v>
      </c>
      <c r="G383" t="s">
        <v>7</v>
      </c>
      <c r="H383">
        <v>2</v>
      </c>
      <c r="I383">
        <v>9</v>
      </c>
    </row>
    <row r="384" spans="1:9">
      <c r="A384">
        <v>9</v>
      </c>
      <c r="B384">
        <v>3</v>
      </c>
      <c r="C384">
        <v>6</v>
      </c>
      <c r="D384">
        <v>278</v>
      </c>
      <c r="E384" s="1">
        <v>2</v>
      </c>
      <c r="F384" t="e">
        <f>VLOOKUP($G384,PanelID!$B$1:$C$4,2)</f>
        <v>#N/A</v>
      </c>
      <c r="G384" t="s">
        <v>7</v>
      </c>
      <c r="H384">
        <v>2</v>
      </c>
      <c r="I384">
        <v>10</v>
      </c>
    </row>
    <row r="385" spans="1:9">
      <c r="A385">
        <v>9</v>
      </c>
      <c r="B385">
        <v>3</v>
      </c>
      <c r="C385">
        <v>7</v>
      </c>
      <c r="D385">
        <v>279</v>
      </c>
      <c r="E385" s="1">
        <v>2</v>
      </c>
      <c r="F385" t="e">
        <f>VLOOKUP($G385,PanelID!$B$1:$C$4,2)</f>
        <v>#N/A</v>
      </c>
      <c r="G385" t="s">
        <v>7</v>
      </c>
      <c r="H385">
        <v>2</v>
      </c>
      <c r="I385">
        <v>11</v>
      </c>
    </row>
    <row r="386" spans="1:9">
      <c r="A386">
        <v>9</v>
      </c>
      <c r="B386">
        <v>3</v>
      </c>
      <c r="C386">
        <v>8</v>
      </c>
      <c r="D386">
        <v>224</v>
      </c>
      <c r="E386" s="1">
        <v>2</v>
      </c>
      <c r="F386" t="e">
        <f>VLOOKUP($G386,PanelID!$B$1:$C$4,2)</f>
        <v>#N/A</v>
      </c>
      <c r="G386" t="s">
        <v>7</v>
      </c>
      <c r="H386">
        <v>2</v>
      </c>
      <c r="I386">
        <v>12</v>
      </c>
    </row>
    <row r="387" spans="1:9">
      <c r="A387">
        <v>9</v>
      </c>
      <c r="B387">
        <v>2</v>
      </c>
      <c r="C387">
        <v>5</v>
      </c>
      <c r="D387">
        <v>225</v>
      </c>
      <c r="E387" s="1">
        <v>2</v>
      </c>
      <c r="F387" t="e">
        <f>VLOOKUP($G387,PanelID!$B$1:$C$4,2)</f>
        <v>#N/A</v>
      </c>
      <c r="G387" t="s">
        <v>7</v>
      </c>
      <c r="H387">
        <v>2</v>
      </c>
      <c r="I387">
        <v>13</v>
      </c>
    </row>
    <row r="388" spans="1:9">
      <c r="A388">
        <v>9</v>
      </c>
      <c r="B388">
        <v>2</v>
      </c>
      <c r="C388">
        <v>4</v>
      </c>
      <c r="D388">
        <v>192</v>
      </c>
      <c r="E388" s="1">
        <v>2</v>
      </c>
      <c r="F388" t="e">
        <f>VLOOKUP($G388,PanelID!$B$1:$C$4,2)</f>
        <v>#N/A</v>
      </c>
      <c r="G388" t="s">
        <v>7</v>
      </c>
      <c r="H388">
        <v>2</v>
      </c>
      <c r="I388">
        <v>14</v>
      </c>
    </row>
    <row r="389" spans="1:9">
      <c r="A389">
        <v>9</v>
      </c>
      <c r="B389">
        <v>2</v>
      </c>
      <c r="C389">
        <v>3</v>
      </c>
      <c r="D389">
        <v>193</v>
      </c>
      <c r="E389" s="1">
        <v>2</v>
      </c>
      <c r="F389" t="e">
        <f>VLOOKUP($G389,PanelID!$B$1:$C$4,2)</f>
        <v>#N/A</v>
      </c>
      <c r="G389" t="s">
        <v>7</v>
      </c>
      <c r="H389">
        <v>2</v>
      </c>
      <c r="I389">
        <v>15</v>
      </c>
    </row>
    <row r="390" spans="1:9">
      <c r="A390">
        <v>6</v>
      </c>
      <c r="B390">
        <v>0</v>
      </c>
      <c r="C390">
        <v>3</v>
      </c>
      <c r="D390">
        <v>696</v>
      </c>
      <c r="E390" s="1">
        <v>2</v>
      </c>
      <c r="F390" t="e">
        <f>VLOOKUP($G390,PanelID!$B$1:$C$4,2)</f>
        <v>#N/A</v>
      </c>
      <c r="G390" t="s">
        <v>7</v>
      </c>
      <c r="H390">
        <v>3</v>
      </c>
      <c r="I390">
        <v>0</v>
      </c>
    </row>
    <row r="391" spans="1:9">
      <c r="A391">
        <v>6</v>
      </c>
      <c r="B391">
        <v>0</v>
      </c>
      <c r="C391">
        <v>4</v>
      </c>
      <c r="D391">
        <v>697</v>
      </c>
      <c r="E391" s="1">
        <v>2</v>
      </c>
      <c r="F391" t="e">
        <f>VLOOKUP($G391,PanelID!$B$1:$C$4,2)</f>
        <v>#N/A</v>
      </c>
      <c r="G391" t="s">
        <v>7</v>
      </c>
      <c r="H391">
        <v>3</v>
      </c>
      <c r="I391">
        <v>1</v>
      </c>
    </row>
    <row r="392" spans="1:9">
      <c r="A392">
        <v>6</v>
      </c>
      <c r="B392">
        <v>0</v>
      </c>
      <c r="C392">
        <v>5</v>
      </c>
      <c r="D392">
        <v>202</v>
      </c>
      <c r="E392" s="1">
        <v>2</v>
      </c>
      <c r="F392" t="e">
        <f>VLOOKUP($G392,PanelID!$B$1:$C$4,2)</f>
        <v>#N/A</v>
      </c>
      <c r="G392" t="s">
        <v>7</v>
      </c>
      <c r="H392">
        <v>3</v>
      </c>
      <c r="I392">
        <v>2</v>
      </c>
    </row>
    <row r="393" spans="1:9">
      <c r="A393">
        <v>6</v>
      </c>
      <c r="B393">
        <v>1</v>
      </c>
      <c r="C393">
        <v>6</v>
      </c>
      <c r="D393">
        <v>203</v>
      </c>
      <c r="E393" s="1">
        <v>2</v>
      </c>
      <c r="F393" t="e">
        <f>VLOOKUP($G393,PanelID!$B$1:$C$4,2)</f>
        <v>#N/A</v>
      </c>
      <c r="G393" t="s">
        <v>7</v>
      </c>
      <c r="H393">
        <v>3</v>
      </c>
      <c r="I393">
        <v>3</v>
      </c>
    </row>
    <row r="394" spans="1:9">
      <c r="A394">
        <v>8</v>
      </c>
      <c r="B394">
        <v>2</v>
      </c>
      <c r="C394">
        <v>6</v>
      </c>
      <c r="D394">
        <v>214</v>
      </c>
      <c r="E394" s="1">
        <v>2</v>
      </c>
      <c r="F394" t="e">
        <f>VLOOKUP($G394,PanelID!$B$1:$C$4,2)</f>
        <v>#N/A</v>
      </c>
      <c r="G394" t="s">
        <v>7</v>
      </c>
      <c r="H394">
        <v>3</v>
      </c>
      <c r="I394">
        <v>4</v>
      </c>
    </row>
    <row r="395" spans="1:9">
      <c r="A395">
        <v>8</v>
      </c>
      <c r="B395">
        <v>2</v>
      </c>
      <c r="C395">
        <v>7</v>
      </c>
      <c r="D395">
        <v>215</v>
      </c>
      <c r="E395" s="1">
        <v>2</v>
      </c>
      <c r="F395" t="e">
        <f>VLOOKUP($G395,PanelID!$B$1:$C$4,2)</f>
        <v>#N/A</v>
      </c>
      <c r="G395" t="s">
        <v>7</v>
      </c>
      <c r="H395">
        <v>3</v>
      </c>
      <c r="I395">
        <v>5</v>
      </c>
    </row>
    <row r="396" spans="1:9">
      <c r="A396">
        <v>8</v>
      </c>
      <c r="B396">
        <v>2</v>
      </c>
      <c r="C396">
        <v>8</v>
      </c>
      <c r="D396">
        <v>280</v>
      </c>
      <c r="E396" s="1">
        <v>2</v>
      </c>
      <c r="F396" t="e">
        <f>VLOOKUP($G396,PanelID!$B$1:$C$4,2)</f>
        <v>#N/A</v>
      </c>
      <c r="G396" t="s">
        <v>7</v>
      </c>
      <c r="H396">
        <v>3</v>
      </c>
      <c r="I396">
        <v>6</v>
      </c>
    </row>
    <row r="397" spans="1:9">
      <c r="A397">
        <v>8</v>
      </c>
      <c r="B397">
        <v>2</v>
      </c>
      <c r="C397">
        <v>0</v>
      </c>
      <c r="D397">
        <v>281</v>
      </c>
      <c r="E397" s="1">
        <v>2</v>
      </c>
      <c r="F397" t="e">
        <f>VLOOKUP($G397,PanelID!$B$1:$C$4,2)</f>
        <v>#N/A</v>
      </c>
      <c r="G397" t="s">
        <v>7</v>
      </c>
      <c r="H397">
        <v>3</v>
      </c>
      <c r="I397">
        <v>7</v>
      </c>
    </row>
    <row r="398" spans="1:9">
      <c r="A398">
        <v>8</v>
      </c>
      <c r="B398">
        <v>2</v>
      </c>
      <c r="C398">
        <v>1</v>
      </c>
      <c r="D398">
        <v>304</v>
      </c>
      <c r="E398" s="1">
        <v>2</v>
      </c>
      <c r="F398" t="e">
        <f>VLOOKUP($G398,PanelID!$B$1:$C$4,2)</f>
        <v>#N/A</v>
      </c>
      <c r="G398" t="s">
        <v>7</v>
      </c>
      <c r="H398">
        <v>3</v>
      </c>
      <c r="I398">
        <v>8</v>
      </c>
    </row>
    <row r="399" spans="1:9">
      <c r="A399">
        <v>8</v>
      </c>
      <c r="B399">
        <v>2</v>
      </c>
      <c r="C399">
        <v>2</v>
      </c>
      <c r="D399">
        <v>305</v>
      </c>
      <c r="E399" s="1">
        <v>2</v>
      </c>
      <c r="F399" t="e">
        <f>VLOOKUP($G399,PanelID!$B$1:$C$4,2)</f>
        <v>#N/A</v>
      </c>
      <c r="G399" t="s">
        <v>7</v>
      </c>
      <c r="H399">
        <v>3</v>
      </c>
      <c r="I399">
        <v>9</v>
      </c>
    </row>
    <row r="400" spans="1:9">
      <c r="A400">
        <v>8</v>
      </c>
      <c r="B400">
        <v>1</v>
      </c>
      <c r="C400">
        <v>2</v>
      </c>
      <c r="D400">
        <v>236</v>
      </c>
      <c r="E400" s="1">
        <v>2</v>
      </c>
      <c r="F400" t="e">
        <f>VLOOKUP($G400,PanelID!$B$1:$C$4,2)</f>
        <v>#N/A</v>
      </c>
      <c r="G400" t="s">
        <v>7</v>
      </c>
      <c r="H400">
        <v>3</v>
      </c>
      <c r="I400">
        <v>10</v>
      </c>
    </row>
    <row r="401" spans="1:9">
      <c r="A401">
        <v>8</v>
      </c>
      <c r="B401">
        <v>1</v>
      </c>
      <c r="C401">
        <v>1</v>
      </c>
      <c r="D401">
        <v>237</v>
      </c>
      <c r="E401" s="1">
        <v>2</v>
      </c>
      <c r="F401" t="e">
        <f>VLOOKUP($G401,PanelID!$B$1:$C$4,2)</f>
        <v>#N/A</v>
      </c>
      <c r="G401" t="s">
        <v>7</v>
      </c>
      <c r="H401">
        <v>3</v>
      </c>
      <c r="I401">
        <v>11</v>
      </c>
    </row>
    <row r="402" spans="1:9">
      <c r="A402">
        <v>8</v>
      </c>
      <c r="B402">
        <v>1</v>
      </c>
      <c r="C402">
        <v>0</v>
      </c>
      <c r="D402">
        <v>380</v>
      </c>
      <c r="E402" s="1">
        <v>2</v>
      </c>
      <c r="F402" t="e">
        <f>VLOOKUP($G402,PanelID!$B$1:$C$4,2)</f>
        <v>#N/A</v>
      </c>
      <c r="G402" t="s">
        <v>7</v>
      </c>
      <c r="H402">
        <v>3</v>
      </c>
      <c r="I402">
        <v>12</v>
      </c>
    </row>
    <row r="403" spans="1:9">
      <c r="A403">
        <v>8</v>
      </c>
      <c r="B403">
        <v>1</v>
      </c>
      <c r="C403">
        <v>3</v>
      </c>
      <c r="D403">
        <v>381</v>
      </c>
      <c r="E403" s="1">
        <v>2</v>
      </c>
      <c r="F403" t="e">
        <f>VLOOKUP($G403,PanelID!$B$1:$C$4,2)</f>
        <v>#N/A</v>
      </c>
      <c r="G403" t="s">
        <v>7</v>
      </c>
      <c r="H403">
        <v>3</v>
      </c>
      <c r="I403">
        <v>13</v>
      </c>
    </row>
    <row r="404" spans="1:9">
      <c r="A404">
        <v>8</v>
      </c>
      <c r="B404">
        <v>1</v>
      </c>
      <c r="C404">
        <v>4</v>
      </c>
      <c r="D404">
        <v>230</v>
      </c>
      <c r="E404" s="1">
        <v>2</v>
      </c>
      <c r="F404" t="e">
        <f>VLOOKUP($G404,PanelID!$B$1:$C$4,2)</f>
        <v>#N/A</v>
      </c>
      <c r="G404" t="s">
        <v>7</v>
      </c>
      <c r="H404">
        <v>3</v>
      </c>
      <c r="I404">
        <v>14</v>
      </c>
    </row>
    <row r="405" spans="1:9">
      <c r="A405">
        <v>8</v>
      </c>
      <c r="B405">
        <v>1</v>
      </c>
      <c r="C405">
        <v>5</v>
      </c>
      <c r="D405">
        <v>231</v>
      </c>
      <c r="E405" s="1">
        <v>2</v>
      </c>
      <c r="F405" t="e">
        <f>VLOOKUP($G405,PanelID!$B$1:$C$4,2)</f>
        <v>#N/A</v>
      </c>
      <c r="G405" t="s">
        <v>7</v>
      </c>
      <c r="H405">
        <v>3</v>
      </c>
      <c r="I405">
        <v>15</v>
      </c>
    </row>
    <row r="406" spans="1:9">
      <c r="A406">
        <v>6</v>
      </c>
      <c r="B406">
        <v>1</v>
      </c>
      <c r="C406">
        <v>7</v>
      </c>
      <c r="D406">
        <v>98</v>
      </c>
      <c r="E406" s="1">
        <v>2</v>
      </c>
      <c r="F406" t="e">
        <f>VLOOKUP($G406,PanelID!$B$1:$C$4,2)</f>
        <v>#N/A</v>
      </c>
      <c r="G406" t="s">
        <v>7</v>
      </c>
      <c r="H406">
        <v>4</v>
      </c>
      <c r="I406">
        <v>0</v>
      </c>
    </row>
    <row r="407" spans="1:9">
      <c r="A407">
        <v>6</v>
      </c>
      <c r="B407">
        <v>1</v>
      </c>
      <c r="C407">
        <v>8</v>
      </c>
      <c r="D407">
        <v>99</v>
      </c>
      <c r="E407" s="1">
        <v>2</v>
      </c>
      <c r="F407" t="e">
        <f>VLOOKUP($G407,PanelID!$B$1:$C$4,2)</f>
        <v>#N/A</v>
      </c>
      <c r="G407" t="s">
        <v>7</v>
      </c>
      <c r="H407">
        <v>4</v>
      </c>
      <c r="I407">
        <v>1</v>
      </c>
    </row>
    <row r="408" spans="1:9">
      <c r="A408">
        <v>6</v>
      </c>
      <c r="B408">
        <v>0</v>
      </c>
      <c r="C408">
        <v>8</v>
      </c>
      <c r="D408">
        <v>188</v>
      </c>
      <c r="E408" s="1">
        <v>2</v>
      </c>
      <c r="F408" t="e">
        <f>VLOOKUP($G408,PanelID!$B$1:$C$4,2)</f>
        <v>#N/A</v>
      </c>
      <c r="G408" t="s">
        <v>7</v>
      </c>
      <c r="H408">
        <v>4</v>
      </c>
      <c r="I408">
        <v>2</v>
      </c>
    </row>
    <row r="409" spans="1:9">
      <c r="A409">
        <v>6</v>
      </c>
      <c r="B409">
        <v>0</v>
      </c>
      <c r="C409">
        <v>7</v>
      </c>
      <c r="D409">
        <v>189</v>
      </c>
      <c r="E409" s="1">
        <v>2</v>
      </c>
      <c r="F409" t="e">
        <f>VLOOKUP($G409,PanelID!$B$1:$C$4,2)</f>
        <v>#N/A</v>
      </c>
      <c r="G409" t="s">
        <v>7</v>
      </c>
      <c r="H409">
        <v>4</v>
      </c>
      <c r="I409">
        <v>3</v>
      </c>
    </row>
    <row r="410" spans="1:9">
      <c r="A410">
        <v>8</v>
      </c>
      <c r="B410">
        <v>3</v>
      </c>
      <c r="C410">
        <v>0</v>
      </c>
      <c r="D410">
        <v>186</v>
      </c>
      <c r="E410" s="1">
        <v>2</v>
      </c>
      <c r="F410" t="e">
        <f>VLOOKUP($G410,PanelID!$B$1:$C$4,2)</f>
        <v>#N/A</v>
      </c>
      <c r="G410" t="s">
        <v>7</v>
      </c>
      <c r="H410">
        <v>4</v>
      </c>
      <c r="I410">
        <v>4</v>
      </c>
    </row>
    <row r="411" spans="1:9">
      <c r="A411">
        <v>8</v>
      </c>
      <c r="B411">
        <v>3</v>
      </c>
      <c r="C411">
        <v>1</v>
      </c>
      <c r="D411">
        <v>187</v>
      </c>
      <c r="E411" s="1">
        <v>2</v>
      </c>
      <c r="F411" t="e">
        <f>VLOOKUP($G411,PanelID!$B$1:$C$4,2)</f>
        <v>#N/A</v>
      </c>
      <c r="G411" t="s">
        <v>7</v>
      </c>
      <c r="H411">
        <v>4</v>
      </c>
      <c r="I411">
        <v>5</v>
      </c>
    </row>
    <row r="412" spans="1:9">
      <c r="A412">
        <v>8</v>
      </c>
      <c r="B412">
        <v>3</v>
      </c>
      <c r="C412">
        <v>2</v>
      </c>
      <c r="D412">
        <v>244</v>
      </c>
      <c r="E412" s="1">
        <v>2</v>
      </c>
      <c r="F412" t="e">
        <f>VLOOKUP($G412,PanelID!$B$1:$C$4,2)</f>
        <v>#N/A</v>
      </c>
      <c r="G412" t="s">
        <v>7</v>
      </c>
      <c r="H412">
        <v>4</v>
      </c>
      <c r="I412">
        <v>6</v>
      </c>
    </row>
    <row r="413" spans="1:9">
      <c r="A413">
        <v>8</v>
      </c>
      <c r="B413">
        <v>3</v>
      </c>
      <c r="C413">
        <v>3</v>
      </c>
      <c r="D413">
        <v>245</v>
      </c>
      <c r="E413" s="1">
        <v>2</v>
      </c>
      <c r="F413" t="e">
        <f>VLOOKUP($G413,PanelID!$B$1:$C$4,2)</f>
        <v>#N/A</v>
      </c>
      <c r="G413" t="s">
        <v>7</v>
      </c>
      <c r="H413">
        <v>4</v>
      </c>
      <c r="I413">
        <v>7</v>
      </c>
    </row>
    <row r="414" spans="1:9">
      <c r="A414">
        <v>8</v>
      </c>
      <c r="B414">
        <v>3</v>
      </c>
      <c r="C414">
        <v>4</v>
      </c>
      <c r="D414">
        <v>260</v>
      </c>
      <c r="E414" s="1">
        <v>2</v>
      </c>
      <c r="F414" t="e">
        <f>VLOOKUP($G414,PanelID!$B$1:$C$4,2)</f>
        <v>#N/A</v>
      </c>
      <c r="G414" t="s">
        <v>7</v>
      </c>
      <c r="H414">
        <v>4</v>
      </c>
      <c r="I414">
        <v>8</v>
      </c>
    </row>
    <row r="415" spans="1:9">
      <c r="A415">
        <v>8</v>
      </c>
      <c r="B415">
        <v>3</v>
      </c>
      <c r="C415">
        <v>5</v>
      </c>
      <c r="D415">
        <v>261</v>
      </c>
      <c r="E415" s="1">
        <v>2</v>
      </c>
      <c r="F415" t="e">
        <f>VLOOKUP($G415,PanelID!$B$1:$C$4,2)</f>
        <v>#N/A</v>
      </c>
      <c r="G415" t="s">
        <v>7</v>
      </c>
      <c r="H415">
        <v>4</v>
      </c>
      <c r="I415">
        <v>9</v>
      </c>
    </row>
    <row r="416" spans="1:9">
      <c r="A416">
        <v>8</v>
      </c>
      <c r="B416">
        <v>3</v>
      </c>
      <c r="C416">
        <v>6</v>
      </c>
      <c r="D416">
        <v>194</v>
      </c>
      <c r="E416" s="1">
        <v>2</v>
      </c>
      <c r="F416" t="e">
        <f>VLOOKUP($G416,PanelID!$B$1:$C$4,2)</f>
        <v>#N/A</v>
      </c>
      <c r="G416" t="s">
        <v>7</v>
      </c>
      <c r="H416">
        <v>4</v>
      </c>
      <c r="I416">
        <v>10</v>
      </c>
    </row>
    <row r="417" spans="1:9">
      <c r="A417">
        <v>8</v>
      </c>
      <c r="B417">
        <v>3</v>
      </c>
      <c r="C417">
        <v>7</v>
      </c>
      <c r="D417">
        <v>195</v>
      </c>
      <c r="E417" s="1">
        <v>2</v>
      </c>
      <c r="F417" t="e">
        <f>VLOOKUP($G417,PanelID!$B$1:$C$4,2)</f>
        <v>#N/A</v>
      </c>
      <c r="G417" t="s">
        <v>7</v>
      </c>
      <c r="H417">
        <v>4</v>
      </c>
      <c r="I417">
        <v>11</v>
      </c>
    </row>
    <row r="418" spans="1:9">
      <c r="A418">
        <v>8</v>
      </c>
      <c r="B418">
        <v>3</v>
      </c>
      <c r="C418">
        <v>8</v>
      </c>
      <c r="D418">
        <v>190</v>
      </c>
      <c r="E418" s="1">
        <v>2</v>
      </c>
      <c r="F418" t="e">
        <f>VLOOKUP($G418,PanelID!$B$1:$C$4,2)</f>
        <v>#N/A</v>
      </c>
      <c r="G418" t="s">
        <v>7</v>
      </c>
      <c r="H418">
        <v>4</v>
      </c>
      <c r="I418">
        <v>12</v>
      </c>
    </row>
    <row r="419" spans="1:9">
      <c r="A419">
        <v>8</v>
      </c>
      <c r="B419">
        <v>2</v>
      </c>
      <c r="C419">
        <v>5</v>
      </c>
      <c r="D419">
        <v>191</v>
      </c>
      <c r="E419" s="1">
        <v>2</v>
      </c>
      <c r="F419" t="e">
        <f>VLOOKUP($G419,PanelID!$B$1:$C$4,2)</f>
        <v>#N/A</v>
      </c>
      <c r="G419" t="s">
        <v>7</v>
      </c>
      <c r="H419">
        <v>4</v>
      </c>
      <c r="I419">
        <v>13</v>
      </c>
    </row>
    <row r="420" spans="1:9">
      <c r="A420">
        <v>8</v>
      </c>
      <c r="B420">
        <v>2</v>
      </c>
      <c r="C420">
        <v>4</v>
      </c>
      <c r="D420">
        <v>268</v>
      </c>
      <c r="E420" s="1">
        <v>2</v>
      </c>
      <c r="F420" t="e">
        <f>VLOOKUP($G420,PanelID!$B$1:$C$4,2)</f>
        <v>#N/A</v>
      </c>
      <c r="G420" t="s">
        <v>7</v>
      </c>
      <c r="H420">
        <v>4</v>
      </c>
      <c r="I420">
        <v>14</v>
      </c>
    </row>
    <row r="421" spans="1:9">
      <c r="A421">
        <v>8</v>
      </c>
      <c r="B421">
        <v>2</v>
      </c>
      <c r="C421">
        <v>3</v>
      </c>
      <c r="D421">
        <v>269</v>
      </c>
      <c r="E421" s="1">
        <v>2</v>
      </c>
      <c r="F421" t="e">
        <f>VLOOKUP($G421,PanelID!$B$1:$C$4,2)</f>
        <v>#N/A</v>
      </c>
      <c r="G421" t="s">
        <v>7</v>
      </c>
      <c r="H421">
        <v>4</v>
      </c>
      <c r="I421">
        <v>15</v>
      </c>
    </row>
    <row r="422" spans="1:9">
      <c r="A422">
        <v>11</v>
      </c>
      <c r="B422">
        <v>3</v>
      </c>
      <c r="C422">
        <v>0</v>
      </c>
      <c r="D422">
        <v>306</v>
      </c>
      <c r="E422" s="1">
        <v>2</v>
      </c>
      <c r="F422" t="e">
        <f>VLOOKUP($G422,PanelID!$B$1:$C$4,2)</f>
        <v>#N/A</v>
      </c>
      <c r="G422" t="s">
        <v>7</v>
      </c>
      <c r="H422">
        <v>5</v>
      </c>
      <c r="I422">
        <v>0</v>
      </c>
    </row>
    <row r="423" spans="1:9">
      <c r="A423">
        <v>11</v>
      </c>
      <c r="B423">
        <v>3</v>
      </c>
      <c r="C423">
        <v>1</v>
      </c>
      <c r="D423">
        <v>307</v>
      </c>
      <c r="E423" s="1">
        <v>2</v>
      </c>
      <c r="F423" t="e">
        <f>VLOOKUP($G423,PanelID!$B$1:$C$4,2)</f>
        <v>#N/A</v>
      </c>
      <c r="G423" t="s">
        <v>7</v>
      </c>
      <c r="H423">
        <v>5</v>
      </c>
      <c r="I423">
        <v>1</v>
      </c>
    </row>
    <row r="424" spans="1:9">
      <c r="A424">
        <v>11</v>
      </c>
      <c r="B424">
        <v>3</v>
      </c>
      <c r="C424">
        <v>2</v>
      </c>
      <c r="D424">
        <v>296</v>
      </c>
      <c r="E424" s="1">
        <v>2</v>
      </c>
      <c r="F424" t="e">
        <f>VLOOKUP($G424,PanelID!$B$1:$C$4,2)</f>
        <v>#N/A</v>
      </c>
      <c r="G424" t="s">
        <v>7</v>
      </c>
      <c r="H424">
        <v>5</v>
      </c>
      <c r="I424">
        <v>2</v>
      </c>
    </row>
    <row r="425" spans="1:9">
      <c r="A425">
        <v>11</v>
      </c>
      <c r="B425">
        <v>3</v>
      </c>
      <c r="C425">
        <v>3</v>
      </c>
      <c r="D425">
        <v>297</v>
      </c>
      <c r="E425" s="1">
        <v>2</v>
      </c>
      <c r="F425" t="e">
        <f>VLOOKUP($G425,PanelID!$B$1:$C$4,2)</f>
        <v>#N/A</v>
      </c>
      <c r="G425" t="s">
        <v>7</v>
      </c>
      <c r="H425">
        <v>5</v>
      </c>
      <c r="I425">
        <v>3</v>
      </c>
    </row>
    <row r="426" spans="1:9">
      <c r="A426">
        <v>6</v>
      </c>
      <c r="B426">
        <v>2</v>
      </c>
      <c r="C426">
        <v>6</v>
      </c>
      <c r="D426">
        <v>360</v>
      </c>
      <c r="E426" s="1">
        <v>2</v>
      </c>
      <c r="F426" t="e">
        <f>VLOOKUP($G426,PanelID!$B$1:$C$4,2)</f>
        <v>#N/A</v>
      </c>
      <c r="G426" t="s">
        <v>7</v>
      </c>
      <c r="H426">
        <v>5</v>
      </c>
      <c r="I426">
        <v>4</v>
      </c>
    </row>
    <row r="427" spans="1:9">
      <c r="A427">
        <v>6</v>
      </c>
      <c r="B427">
        <v>2</v>
      </c>
      <c r="C427">
        <v>7</v>
      </c>
      <c r="D427">
        <v>361</v>
      </c>
      <c r="E427" s="1">
        <v>2</v>
      </c>
      <c r="F427" t="e">
        <f>VLOOKUP($G427,PanelID!$B$1:$C$4,2)</f>
        <v>#N/A</v>
      </c>
      <c r="G427" t="s">
        <v>7</v>
      </c>
      <c r="H427">
        <v>5</v>
      </c>
      <c r="I427">
        <v>5</v>
      </c>
    </row>
    <row r="428" spans="1:9">
      <c r="A428">
        <v>6</v>
      </c>
      <c r="B428">
        <v>2</v>
      </c>
      <c r="C428">
        <v>8</v>
      </c>
      <c r="D428">
        <v>376</v>
      </c>
      <c r="E428" s="1">
        <v>2</v>
      </c>
      <c r="F428" t="e">
        <f>VLOOKUP($G428,PanelID!$B$1:$C$4,2)</f>
        <v>#N/A</v>
      </c>
      <c r="G428" t="s">
        <v>7</v>
      </c>
      <c r="H428">
        <v>5</v>
      </c>
      <c r="I428">
        <v>6</v>
      </c>
    </row>
    <row r="429" spans="1:9">
      <c r="A429">
        <v>6</v>
      </c>
      <c r="B429">
        <v>2</v>
      </c>
      <c r="C429">
        <v>0</v>
      </c>
      <c r="D429">
        <v>377</v>
      </c>
      <c r="E429" s="1">
        <v>2</v>
      </c>
      <c r="F429" t="e">
        <f>VLOOKUP($G429,PanelID!$B$1:$C$4,2)</f>
        <v>#N/A</v>
      </c>
      <c r="G429" t="s">
        <v>7</v>
      </c>
      <c r="H429">
        <v>5</v>
      </c>
      <c r="I429">
        <v>7</v>
      </c>
    </row>
    <row r="430" spans="1:9">
      <c r="A430">
        <v>6</v>
      </c>
      <c r="B430">
        <v>2</v>
      </c>
      <c r="C430">
        <v>1</v>
      </c>
      <c r="D430">
        <v>358</v>
      </c>
      <c r="E430" s="1">
        <v>2</v>
      </c>
      <c r="F430" t="e">
        <f>VLOOKUP($G430,PanelID!$B$1:$C$4,2)</f>
        <v>#N/A</v>
      </c>
      <c r="G430" t="s">
        <v>7</v>
      </c>
      <c r="H430">
        <v>5</v>
      </c>
      <c r="I430">
        <v>8</v>
      </c>
    </row>
    <row r="431" spans="1:9">
      <c r="A431">
        <v>6</v>
      </c>
      <c r="B431">
        <v>2</v>
      </c>
      <c r="C431">
        <v>2</v>
      </c>
      <c r="D431">
        <v>359</v>
      </c>
      <c r="E431" s="1">
        <v>2</v>
      </c>
      <c r="F431" t="e">
        <f>VLOOKUP($G431,PanelID!$B$1:$C$4,2)</f>
        <v>#N/A</v>
      </c>
      <c r="G431" t="s">
        <v>7</v>
      </c>
      <c r="H431">
        <v>5</v>
      </c>
      <c r="I431">
        <v>9</v>
      </c>
    </row>
    <row r="432" spans="1:9">
      <c r="A432">
        <v>6</v>
      </c>
      <c r="B432">
        <v>1</v>
      </c>
      <c r="C432">
        <v>2</v>
      </c>
      <c r="D432">
        <v>336</v>
      </c>
      <c r="E432" s="1">
        <v>2</v>
      </c>
      <c r="F432" t="e">
        <f>VLOOKUP($G432,PanelID!$B$1:$C$4,2)</f>
        <v>#N/A</v>
      </c>
      <c r="G432" t="s">
        <v>7</v>
      </c>
      <c r="H432">
        <v>5</v>
      </c>
      <c r="I432">
        <v>10</v>
      </c>
    </row>
    <row r="433" spans="1:9">
      <c r="A433">
        <v>6</v>
      </c>
      <c r="B433">
        <v>1</v>
      </c>
      <c r="C433">
        <v>1</v>
      </c>
      <c r="D433">
        <v>337</v>
      </c>
      <c r="E433" s="1">
        <v>2</v>
      </c>
      <c r="F433" t="e">
        <f>VLOOKUP($G433,PanelID!$B$1:$C$4,2)</f>
        <v>#N/A</v>
      </c>
      <c r="G433" t="s">
        <v>7</v>
      </c>
      <c r="H433">
        <v>5</v>
      </c>
      <c r="I433">
        <v>11</v>
      </c>
    </row>
    <row r="434" spans="1:9">
      <c r="A434">
        <v>6</v>
      </c>
      <c r="B434">
        <v>1</v>
      </c>
      <c r="C434">
        <v>0</v>
      </c>
      <c r="D434">
        <v>350</v>
      </c>
      <c r="E434" s="1">
        <v>2</v>
      </c>
      <c r="F434" t="e">
        <f>VLOOKUP($G434,PanelID!$B$1:$C$4,2)</f>
        <v>#N/A</v>
      </c>
      <c r="G434" t="s">
        <v>7</v>
      </c>
      <c r="H434">
        <v>5</v>
      </c>
      <c r="I434">
        <v>12</v>
      </c>
    </row>
    <row r="435" spans="1:9">
      <c r="A435">
        <v>6</v>
      </c>
      <c r="B435">
        <v>1</v>
      </c>
      <c r="C435">
        <v>3</v>
      </c>
      <c r="D435">
        <v>351</v>
      </c>
      <c r="E435" s="1">
        <v>2</v>
      </c>
      <c r="F435" t="e">
        <f>VLOOKUP($G435,PanelID!$B$1:$C$4,2)</f>
        <v>#N/A</v>
      </c>
      <c r="G435" t="s">
        <v>7</v>
      </c>
      <c r="H435">
        <v>5</v>
      </c>
      <c r="I435">
        <v>13</v>
      </c>
    </row>
    <row r="436" spans="1:9">
      <c r="A436">
        <v>6</v>
      </c>
      <c r="B436">
        <v>1</v>
      </c>
      <c r="C436">
        <v>4</v>
      </c>
      <c r="D436">
        <v>158</v>
      </c>
      <c r="E436" s="1">
        <v>2</v>
      </c>
      <c r="F436" t="e">
        <f>VLOOKUP($G436,PanelID!$B$1:$C$4,2)</f>
        <v>#N/A</v>
      </c>
      <c r="G436" t="s">
        <v>7</v>
      </c>
      <c r="H436">
        <v>5</v>
      </c>
      <c r="I436">
        <v>14</v>
      </c>
    </row>
    <row r="437" spans="1:9">
      <c r="A437">
        <v>6</v>
      </c>
      <c r="B437">
        <v>1</v>
      </c>
      <c r="C437">
        <v>5</v>
      </c>
      <c r="D437">
        <v>159</v>
      </c>
      <c r="E437" s="1">
        <v>2</v>
      </c>
      <c r="F437" t="e">
        <f>VLOOKUP($G437,PanelID!$B$1:$C$4,2)</f>
        <v>#N/A</v>
      </c>
      <c r="G437" t="s">
        <v>7</v>
      </c>
      <c r="H437">
        <v>5</v>
      </c>
      <c r="I437">
        <v>15</v>
      </c>
    </row>
    <row r="438" spans="1:9">
      <c r="A438">
        <v>11</v>
      </c>
      <c r="B438">
        <v>3</v>
      </c>
      <c r="C438">
        <v>4</v>
      </c>
      <c r="D438">
        <v>384</v>
      </c>
      <c r="E438" s="1">
        <v>2</v>
      </c>
      <c r="F438" t="e">
        <f>VLOOKUP($G438,PanelID!$B$1:$C$4,2)</f>
        <v>#N/A</v>
      </c>
      <c r="G438" t="s">
        <v>7</v>
      </c>
      <c r="H438">
        <v>6</v>
      </c>
      <c r="I438">
        <v>0</v>
      </c>
    </row>
    <row r="439" spans="1:9">
      <c r="A439">
        <v>11</v>
      </c>
      <c r="B439">
        <v>3</v>
      </c>
      <c r="C439">
        <v>5</v>
      </c>
      <c r="D439">
        <v>385</v>
      </c>
      <c r="E439" s="1">
        <v>2</v>
      </c>
      <c r="F439" t="e">
        <f>VLOOKUP($G439,PanelID!$B$1:$C$4,2)</f>
        <v>#N/A</v>
      </c>
      <c r="G439" t="s">
        <v>7</v>
      </c>
      <c r="H439">
        <v>6</v>
      </c>
      <c r="I439">
        <v>1</v>
      </c>
    </row>
    <row r="440" spans="1:9">
      <c r="A440">
        <v>11</v>
      </c>
      <c r="B440">
        <v>3</v>
      </c>
      <c r="C440">
        <v>6</v>
      </c>
      <c r="D440">
        <v>292</v>
      </c>
      <c r="E440" s="1">
        <v>2</v>
      </c>
      <c r="F440" t="e">
        <f>VLOOKUP($G440,PanelID!$B$1:$C$4,2)</f>
        <v>#N/A</v>
      </c>
      <c r="G440" t="s">
        <v>7</v>
      </c>
      <c r="H440">
        <v>6</v>
      </c>
      <c r="I440">
        <v>2</v>
      </c>
    </row>
    <row r="441" spans="1:9">
      <c r="A441">
        <v>11</v>
      </c>
      <c r="B441">
        <v>3</v>
      </c>
      <c r="C441">
        <v>7</v>
      </c>
      <c r="D441">
        <v>293</v>
      </c>
      <c r="E441" s="1">
        <v>2</v>
      </c>
      <c r="F441" t="e">
        <f>VLOOKUP($G441,PanelID!$B$1:$C$4,2)</f>
        <v>#N/A</v>
      </c>
      <c r="G441" t="s">
        <v>7</v>
      </c>
      <c r="H441">
        <v>6</v>
      </c>
      <c r="I441">
        <v>3</v>
      </c>
    </row>
    <row r="442" spans="1:9">
      <c r="A442">
        <v>6</v>
      </c>
      <c r="B442">
        <v>3</v>
      </c>
      <c r="C442">
        <v>0</v>
      </c>
      <c r="D442">
        <v>64</v>
      </c>
      <c r="E442" s="1">
        <v>2</v>
      </c>
      <c r="F442" t="e">
        <f>VLOOKUP($G442,PanelID!$B$1:$C$4,2)</f>
        <v>#N/A</v>
      </c>
      <c r="G442" t="s">
        <v>7</v>
      </c>
      <c r="H442">
        <v>6</v>
      </c>
      <c r="I442">
        <v>4</v>
      </c>
    </row>
    <row r="443" spans="1:9">
      <c r="A443">
        <v>6</v>
      </c>
      <c r="B443">
        <v>3</v>
      </c>
      <c r="C443">
        <v>1</v>
      </c>
      <c r="D443">
        <v>65</v>
      </c>
      <c r="E443" s="1">
        <v>2</v>
      </c>
      <c r="F443" t="e">
        <f>VLOOKUP($G443,PanelID!$B$1:$C$4,2)</f>
        <v>#N/A</v>
      </c>
      <c r="G443" t="s">
        <v>7</v>
      </c>
      <c r="H443">
        <v>6</v>
      </c>
      <c r="I443">
        <v>5</v>
      </c>
    </row>
    <row r="444" spans="1:9">
      <c r="A444">
        <v>6</v>
      </c>
      <c r="B444">
        <v>3</v>
      </c>
      <c r="C444">
        <v>2</v>
      </c>
      <c r="D444">
        <v>326</v>
      </c>
      <c r="E444" s="1">
        <v>2</v>
      </c>
      <c r="F444" t="e">
        <f>VLOOKUP($G444,PanelID!$B$1:$C$4,2)</f>
        <v>#N/A</v>
      </c>
      <c r="G444" t="s">
        <v>7</v>
      </c>
      <c r="H444">
        <v>6</v>
      </c>
      <c r="I444">
        <v>6</v>
      </c>
    </row>
    <row r="445" spans="1:9">
      <c r="A445">
        <v>6</v>
      </c>
      <c r="B445">
        <v>3</v>
      </c>
      <c r="C445">
        <v>3</v>
      </c>
      <c r="D445">
        <v>327</v>
      </c>
      <c r="E445" s="1">
        <v>2</v>
      </c>
      <c r="F445" t="e">
        <f>VLOOKUP($G445,PanelID!$B$1:$C$4,2)</f>
        <v>#N/A</v>
      </c>
      <c r="G445" t="s">
        <v>7</v>
      </c>
      <c r="H445">
        <v>6</v>
      </c>
      <c r="I445">
        <v>7</v>
      </c>
    </row>
    <row r="446" spans="1:9">
      <c r="A446">
        <v>6</v>
      </c>
      <c r="B446">
        <v>3</v>
      </c>
      <c r="C446">
        <v>4</v>
      </c>
      <c r="D446">
        <v>356</v>
      </c>
      <c r="E446" s="1">
        <v>2</v>
      </c>
      <c r="F446" t="e">
        <f>VLOOKUP($G446,PanelID!$B$1:$C$4,2)</f>
        <v>#N/A</v>
      </c>
      <c r="G446" t="s">
        <v>7</v>
      </c>
      <c r="H446">
        <v>6</v>
      </c>
      <c r="I446">
        <v>8</v>
      </c>
    </row>
    <row r="447" spans="1:9">
      <c r="A447">
        <v>6</v>
      </c>
      <c r="B447">
        <v>3</v>
      </c>
      <c r="C447">
        <v>5</v>
      </c>
      <c r="D447">
        <v>357</v>
      </c>
      <c r="E447" s="1">
        <v>2</v>
      </c>
      <c r="F447" t="e">
        <f>VLOOKUP($G447,PanelID!$B$1:$C$4,2)</f>
        <v>#N/A</v>
      </c>
      <c r="G447" t="s">
        <v>7</v>
      </c>
      <c r="H447">
        <v>6</v>
      </c>
      <c r="I447">
        <v>9</v>
      </c>
    </row>
    <row r="448" spans="1:9">
      <c r="A448">
        <v>6</v>
      </c>
      <c r="B448">
        <v>3</v>
      </c>
      <c r="C448">
        <v>6</v>
      </c>
      <c r="D448">
        <v>94</v>
      </c>
      <c r="E448" s="1">
        <v>2</v>
      </c>
      <c r="F448" t="e">
        <f>VLOOKUP($G448,PanelID!$B$1:$C$4,2)</f>
        <v>#N/A</v>
      </c>
      <c r="G448" t="s">
        <v>7</v>
      </c>
      <c r="H448">
        <v>6</v>
      </c>
      <c r="I448">
        <v>10</v>
      </c>
    </row>
    <row r="449" spans="1:9">
      <c r="A449">
        <v>6</v>
      </c>
      <c r="B449">
        <v>3</v>
      </c>
      <c r="C449">
        <v>7</v>
      </c>
      <c r="D449">
        <v>95</v>
      </c>
      <c r="E449" s="1">
        <v>2</v>
      </c>
      <c r="F449" t="e">
        <f>VLOOKUP($G449,PanelID!$B$1:$C$4,2)</f>
        <v>#N/A</v>
      </c>
      <c r="G449" t="s">
        <v>7</v>
      </c>
      <c r="H449">
        <v>6</v>
      </c>
      <c r="I449">
        <v>11</v>
      </c>
    </row>
    <row r="450" spans="1:9">
      <c r="A450">
        <v>6</v>
      </c>
      <c r="B450">
        <v>3</v>
      </c>
      <c r="C450">
        <v>8</v>
      </c>
      <c r="D450">
        <v>330</v>
      </c>
      <c r="E450" s="1">
        <v>2</v>
      </c>
      <c r="F450" t="e">
        <f>VLOOKUP($G450,PanelID!$B$1:$C$4,2)</f>
        <v>#N/A</v>
      </c>
      <c r="G450" t="s">
        <v>7</v>
      </c>
      <c r="H450">
        <v>6</v>
      </c>
      <c r="I450">
        <v>12</v>
      </c>
    </row>
    <row r="451" spans="1:9">
      <c r="A451">
        <v>6</v>
      </c>
      <c r="B451">
        <v>2</v>
      </c>
      <c r="C451">
        <v>5</v>
      </c>
      <c r="D451">
        <v>331</v>
      </c>
      <c r="E451" s="1">
        <v>2</v>
      </c>
      <c r="F451" t="e">
        <f>VLOOKUP($G451,PanelID!$B$1:$C$4,2)</f>
        <v>#N/A</v>
      </c>
      <c r="G451" t="s">
        <v>7</v>
      </c>
      <c r="H451">
        <v>6</v>
      </c>
      <c r="I451">
        <v>13</v>
      </c>
    </row>
    <row r="452" spans="1:9">
      <c r="A452">
        <v>6</v>
      </c>
      <c r="B452">
        <v>2</v>
      </c>
      <c r="C452">
        <v>4</v>
      </c>
      <c r="D452">
        <v>68</v>
      </c>
      <c r="E452" s="1">
        <v>2</v>
      </c>
      <c r="F452" t="e">
        <f>VLOOKUP($G452,PanelID!$B$1:$C$4,2)</f>
        <v>#N/A</v>
      </c>
      <c r="G452" t="s">
        <v>7</v>
      </c>
      <c r="H452">
        <v>6</v>
      </c>
      <c r="I452">
        <v>14</v>
      </c>
    </row>
    <row r="453" spans="1:9">
      <c r="A453">
        <v>6</v>
      </c>
      <c r="B453">
        <v>2</v>
      </c>
      <c r="C453">
        <v>3</v>
      </c>
      <c r="D453">
        <v>69</v>
      </c>
      <c r="E453" s="1">
        <v>2</v>
      </c>
      <c r="F453" t="e">
        <f>VLOOKUP($G453,PanelID!$B$1:$C$4,2)</f>
        <v>#N/A</v>
      </c>
      <c r="G453" t="s">
        <v>7</v>
      </c>
      <c r="H453">
        <v>6</v>
      </c>
      <c r="I453">
        <v>15</v>
      </c>
    </row>
    <row r="454" spans="1:9">
      <c r="A454">
        <v>11</v>
      </c>
      <c r="B454">
        <v>3</v>
      </c>
      <c r="C454">
        <v>8</v>
      </c>
      <c r="D454">
        <v>262</v>
      </c>
      <c r="E454" s="1">
        <v>2</v>
      </c>
      <c r="F454" t="e">
        <f>VLOOKUP($G454,PanelID!$B$1:$C$4,2)</f>
        <v>#N/A</v>
      </c>
      <c r="G454" t="s">
        <v>7</v>
      </c>
      <c r="H454">
        <v>7</v>
      </c>
      <c r="I454">
        <v>0</v>
      </c>
    </row>
    <row r="455" spans="1:9">
      <c r="A455">
        <v>11</v>
      </c>
      <c r="B455">
        <v>2</v>
      </c>
      <c r="C455">
        <v>5</v>
      </c>
      <c r="D455">
        <v>263</v>
      </c>
      <c r="E455" s="1">
        <v>2</v>
      </c>
      <c r="F455" t="e">
        <f>VLOOKUP($G455,PanelID!$B$1:$C$4,2)</f>
        <v>#N/A</v>
      </c>
      <c r="G455" t="s">
        <v>7</v>
      </c>
      <c r="H455">
        <v>7</v>
      </c>
      <c r="I455">
        <v>1</v>
      </c>
    </row>
    <row r="456" spans="1:9">
      <c r="A456">
        <v>11</v>
      </c>
      <c r="B456">
        <v>2</v>
      </c>
      <c r="C456">
        <v>4</v>
      </c>
      <c r="D456">
        <v>174</v>
      </c>
      <c r="E456" s="1">
        <v>2</v>
      </c>
      <c r="F456" t="e">
        <f>VLOOKUP($G456,PanelID!$B$1:$C$4,2)</f>
        <v>#N/A</v>
      </c>
      <c r="G456" t="s">
        <v>7</v>
      </c>
      <c r="H456">
        <v>7</v>
      </c>
      <c r="I456">
        <v>2</v>
      </c>
    </row>
    <row r="457" spans="1:9">
      <c r="A457">
        <v>11</v>
      </c>
      <c r="B457">
        <v>2</v>
      </c>
      <c r="C457">
        <v>3</v>
      </c>
      <c r="D457">
        <v>175</v>
      </c>
      <c r="E457" s="1">
        <v>2</v>
      </c>
      <c r="F457" t="e">
        <f>VLOOKUP($G457,PanelID!$B$1:$C$4,2)</f>
        <v>#N/A</v>
      </c>
      <c r="G457" t="s">
        <v>7</v>
      </c>
      <c r="H457">
        <v>7</v>
      </c>
      <c r="I457">
        <v>3</v>
      </c>
    </row>
    <row r="458" spans="1:9">
      <c r="A458">
        <v>11</v>
      </c>
      <c r="B458">
        <v>0</v>
      </c>
      <c r="C458">
        <v>3</v>
      </c>
      <c r="D458">
        <v>118</v>
      </c>
      <c r="E458" s="1">
        <v>2</v>
      </c>
      <c r="F458" t="e">
        <f>VLOOKUP($G458,PanelID!$B$1:$C$4,2)</f>
        <v>#N/A</v>
      </c>
      <c r="G458" t="s">
        <v>7</v>
      </c>
      <c r="H458">
        <v>7</v>
      </c>
      <c r="I458">
        <v>4</v>
      </c>
    </row>
    <row r="459" spans="1:9">
      <c r="A459">
        <v>11</v>
      </c>
      <c r="B459">
        <v>0</v>
      </c>
      <c r="C459">
        <v>4</v>
      </c>
      <c r="D459">
        <v>119</v>
      </c>
      <c r="E459" s="1">
        <v>2</v>
      </c>
      <c r="F459" t="e">
        <f>VLOOKUP($G459,PanelID!$B$1:$C$4,2)</f>
        <v>#N/A</v>
      </c>
      <c r="G459" t="s">
        <v>7</v>
      </c>
      <c r="H459">
        <v>7</v>
      </c>
      <c r="I459">
        <v>5</v>
      </c>
    </row>
    <row r="460" spans="1:9">
      <c r="A460">
        <v>11</v>
      </c>
      <c r="B460">
        <v>0</v>
      </c>
      <c r="C460">
        <v>5</v>
      </c>
      <c r="D460">
        <v>46</v>
      </c>
      <c r="E460" s="1">
        <v>2</v>
      </c>
      <c r="F460" t="e">
        <f>VLOOKUP($G460,PanelID!$B$1:$C$4,2)</f>
        <v>#N/A</v>
      </c>
      <c r="G460" t="s">
        <v>7</v>
      </c>
      <c r="H460">
        <v>7</v>
      </c>
      <c r="I460">
        <v>6</v>
      </c>
    </row>
    <row r="461" spans="1:9">
      <c r="A461">
        <v>11</v>
      </c>
      <c r="B461">
        <v>1</v>
      </c>
      <c r="C461">
        <v>6</v>
      </c>
      <c r="D461">
        <v>47</v>
      </c>
      <c r="E461" s="1">
        <v>2</v>
      </c>
      <c r="F461" t="e">
        <f>VLOOKUP($G461,PanelID!$B$1:$C$4,2)</f>
        <v>#N/A</v>
      </c>
      <c r="G461" t="s">
        <v>7</v>
      </c>
      <c r="H461">
        <v>7</v>
      </c>
      <c r="I461">
        <v>7</v>
      </c>
    </row>
    <row r="462" spans="1:9">
      <c r="A462">
        <v>11</v>
      </c>
      <c r="B462">
        <v>1</v>
      </c>
      <c r="C462">
        <v>7</v>
      </c>
      <c r="D462">
        <v>134</v>
      </c>
      <c r="E462" s="1">
        <v>2</v>
      </c>
      <c r="F462" t="e">
        <f>VLOOKUP($G462,PanelID!$B$1:$C$4,2)</f>
        <v>#N/A</v>
      </c>
      <c r="G462" t="s">
        <v>7</v>
      </c>
      <c r="H462">
        <v>7</v>
      </c>
      <c r="I462">
        <v>8</v>
      </c>
    </row>
    <row r="463" spans="1:9">
      <c r="A463">
        <v>11</v>
      </c>
      <c r="B463">
        <v>1</v>
      </c>
      <c r="C463">
        <v>8</v>
      </c>
      <c r="D463">
        <v>135</v>
      </c>
      <c r="E463" s="1">
        <v>2</v>
      </c>
      <c r="F463" t="e">
        <f>VLOOKUP($G463,PanelID!$B$1:$C$4,2)</f>
        <v>#N/A</v>
      </c>
      <c r="G463" t="s">
        <v>7</v>
      </c>
      <c r="H463">
        <v>7</v>
      </c>
      <c r="I463">
        <v>9</v>
      </c>
    </row>
    <row r="464" spans="1:9">
      <c r="A464">
        <v>11</v>
      </c>
      <c r="B464">
        <v>0</v>
      </c>
      <c r="C464">
        <v>8</v>
      </c>
      <c r="D464">
        <v>16</v>
      </c>
      <c r="E464" s="1">
        <v>2</v>
      </c>
      <c r="F464" t="e">
        <f>VLOOKUP($G464,PanelID!$B$1:$C$4,2)</f>
        <v>#N/A</v>
      </c>
      <c r="G464" t="s">
        <v>7</v>
      </c>
      <c r="H464">
        <v>7</v>
      </c>
      <c r="I464">
        <v>10</v>
      </c>
    </row>
    <row r="465" spans="1:9">
      <c r="A465">
        <v>11</v>
      </c>
      <c r="B465">
        <v>0</v>
      </c>
      <c r="C465">
        <v>7</v>
      </c>
      <c r="D465">
        <v>17</v>
      </c>
      <c r="E465" s="1">
        <v>2</v>
      </c>
      <c r="F465" t="e">
        <f>VLOOKUP($G465,PanelID!$B$1:$C$4,2)</f>
        <v>#N/A</v>
      </c>
      <c r="G465" t="s">
        <v>7</v>
      </c>
      <c r="H465">
        <v>7</v>
      </c>
      <c r="I465">
        <v>11</v>
      </c>
    </row>
    <row r="466" spans="1:9">
      <c r="A466">
        <v>11</v>
      </c>
      <c r="B466">
        <v>0</v>
      </c>
      <c r="C466">
        <v>6</v>
      </c>
      <c r="D466">
        <v>90</v>
      </c>
      <c r="E466" s="1">
        <v>2</v>
      </c>
      <c r="F466" t="e">
        <f>VLOOKUP($G466,PanelID!$B$1:$C$4,2)</f>
        <v>#N/A</v>
      </c>
      <c r="G466" t="s">
        <v>7</v>
      </c>
      <c r="H466">
        <v>7</v>
      </c>
      <c r="I466">
        <v>12</v>
      </c>
    </row>
    <row r="467" spans="1:9">
      <c r="A467">
        <v>11</v>
      </c>
      <c r="B467">
        <v>0</v>
      </c>
      <c r="C467">
        <v>0</v>
      </c>
      <c r="D467">
        <v>91</v>
      </c>
      <c r="E467" s="1">
        <v>2</v>
      </c>
      <c r="F467" t="e">
        <f>VLOOKUP($G467,PanelID!$B$1:$C$4,2)</f>
        <v>#N/A</v>
      </c>
      <c r="G467" t="s">
        <v>7</v>
      </c>
      <c r="H467">
        <v>7</v>
      </c>
      <c r="I467">
        <v>13</v>
      </c>
    </row>
    <row r="468" spans="1:9">
      <c r="A468">
        <v>11</v>
      </c>
      <c r="B468">
        <v>0</v>
      </c>
      <c r="C468">
        <v>1</v>
      </c>
      <c r="D468">
        <v>218</v>
      </c>
      <c r="E468" s="1">
        <v>2</v>
      </c>
      <c r="F468" t="e">
        <f>VLOOKUP($G468,PanelID!$B$1:$C$4,2)</f>
        <v>#N/A</v>
      </c>
      <c r="G468" t="s">
        <v>7</v>
      </c>
      <c r="H468">
        <v>7</v>
      </c>
      <c r="I468">
        <v>14</v>
      </c>
    </row>
    <row r="469" spans="1:9">
      <c r="A469">
        <v>11</v>
      </c>
      <c r="B469">
        <v>0</v>
      </c>
      <c r="C469">
        <v>2</v>
      </c>
      <c r="D469">
        <v>219</v>
      </c>
      <c r="E469" s="1">
        <v>2</v>
      </c>
      <c r="F469" t="e">
        <f>VLOOKUP($G469,PanelID!$B$1:$C$4,2)</f>
        <v>#N/A</v>
      </c>
      <c r="G469" t="s">
        <v>7</v>
      </c>
      <c r="H469">
        <v>7</v>
      </c>
      <c r="I469">
        <v>15</v>
      </c>
    </row>
    <row r="470" spans="1:9">
      <c r="A470">
        <v>6</v>
      </c>
      <c r="B470">
        <v>0</v>
      </c>
      <c r="C470">
        <v>6</v>
      </c>
      <c r="D470">
        <v>104</v>
      </c>
      <c r="E470" s="1">
        <v>2</v>
      </c>
      <c r="F470" t="e">
        <f>VLOOKUP($G470,PanelID!$B$1:$C$4,2)</f>
        <v>#N/A</v>
      </c>
      <c r="G470" t="s">
        <v>7</v>
      </c>
      <c r="H470">
        <v>8</v>
      </c>
      <c r="I470">
        <v>0</v>
      </c>
    </row>
    <row r="471" spans="1:9">
      <c r="A471">
        <v>6</v>
      </c>
      <c r="B471">
        <v>0</v>
      </c>
      <c r="C471">
        <v>0</v>
      </c>
      <c r="D471">
        <v>105</v>
      </c>
      <c r="E471" s="1">
        <v>2</v>
      </c>
      <c r="F471" t="e">
        <f>VLOOKUP($G471,PanelID!$B$1:$C$4,2)</f>
        <v>#N/A</v>
      </c>
      <c r="G471" t="s">
        <v>7</v>
      </c>
      <c r="H471">
        <v>8</v>
      </c>
      <c r="I471">
        <v>1</v>
      </c>
    </row>
    <row r="472" spans="1:9">
      <c r="A472">
        <v>6</v>
      </c>
      <c r="B472">
        <v>0</v>
      </c>
      <c r="C472">
        <v>1</v>
      </c>
      <c r="D472">
        <v>12</v>
      </c>
      <c r="E472" s="1">
        <v>2</v>
      </c>
      <c r="F472" t="e">
        <f>VLOOKUP($G472,PanelID!$B$1:$C$4,2)</f>
        <v>#N/A</v>
      </c>
      <c r="G472" t="s">
        <v>7</v>
      </c>
      <c r="H472">
        <v>8</v>
      </c>
      <c r="I472">
        <v>2</v>
      </c>
    </row>
    <row r="473" spans="1:9">
      <c r="A473">
        <v>6</v>
      </c>
      <c r="B473">
        <v>0</v>
      </c>
      <c r="C473">
        <v>2</v>
      </c>
      <c r="D473">
        <v>13</v>
      </c>
      <c r="E473" s="1">
        <v>2</v>
      </c>
      <c r="F473" t="e">
        <f>VLOOKUP($G473,PanelID!$B$1:$C$4,2)</f>
        <v>#N/A</v>
      </c>
      <c r="G473" t="s">
        <v>7</v>
      </c>
      <c r="H473">
        <v>8</v>
      </c>
      <c r="I473">
        <v>3</v>
      </c>
    </row>
    <row r="474" spans="1:9">
      <c r="A474">
        <v>11</v>
      </c>
      <c r="B474">
        <v>2</v>
      </c>
      <c r="C474">
        <v>6</v>
      </c>
      <c r="D474">
        <v>92</v>
      </c>
      <c r="E474" s="1">
        <v>2</v>
      </c>
      <c r="F474" t="e">
        <f>VLOOKUP($G474,PanelID!$B$1:$C$4,2)</f>
        <v>#N/A</v>
      </c>
      <c r="G474" t="s">
        <v>7</v>
      </c>
      <c r="H474">
        <v>8</v>
      </c>
      <c r="I474">
        <v>4</v>
      </c>
    </row>
    <row r="475" spans="1:9">
      <c r="A475">
        <v>11</v>
      </c>
      <c r="B475">
        <v>2</v>
      </c>
      <c r="C475">
        <v>7</v>
      </c>
      <c r="D475">
        <v>93</v>
      </c>
      <c r="E475" s="1">
        <v>2</v>
      </c>
      <c r="F475" t="e">
        <f>VLOOKUP($G475,PanelID!$B$1:$C$4,2)</f>
        <v>#N/A</v>
      </c>
      <c r="G475" t="s">
        <v>7</v>
      </c>
      <c r="H475">
        <v>8</v>
      </c>
      <c r="I475">
        <v>5</v>
      </c>
    </row>
    <row r="476" spans="1:9">
      <c r="A476">
        <v>11</v>
      </c>
      <c r="B476">
        <v>2</v>
      </c>
      <c r="C476">
        <v>8</v>
      </c>
      <c r="D476">
        <v>102</v>
      </c>
      <c r="E476" s="1">
        <v>2</v>
      </c>
      <c r="F476" t="e">
        <f>VLOOKUP($G476,PanelID!$B$1:$C$4,2)</f>
        <v>#N/A</v>
      </c>
      <c r="G476" t="s">
        <v>7</v>
      </c>
      <c r="H476">
        <v>8</v>
      </c>
      <c r="I476">
        <v>6</v>
      </c>
    </row>
    <row r="477" spans="1:9">
      <c r="A477">
        <v>11</v>
      </c>
      <c r="B477">
        <v>2</v>
      </c>
      <c r="C477">
        <v>0</v>
      </c>
      <c r="D477">
        <v>103</v>
      </c>
      <c r="E477" s="1">
        <v>2</v>
      </c>
      <c r="F477" t="e">
        <f>VLOOKUP($G477,PanelID!$B$1:$C$4,2)</f>
        <v>#N/A</v>
      </c>
      <c r="G477" t="s">
        <v>7</v>
      </c>
      <c r="H477">
        <v>8</v>
      </c>
      <c r="I477">
        <v>7</v>
      </c>
    </row>
    <row r="478" spans="1:9">
      <c r="A478">
        <v>11</v>
      </c>
      <c r="B478">
        <v>2</v>
      </c>
      <c r="C478">
        <v>1</v>
      </c>
      <c r="D478">
        <v>80</v>
      </c>
      <c r="E478" s="1">
        <v>2</v>
      </c>
      <c r="F478" t="e">
        <f>VLOOKUP($G478,PanelID!$B$1:$C$4,2)</f>
        <v>#N/A</v>
      </c>
      <c r="G478" t="s">
        <v>7</v>
      </c>
      <c r="H478">
        <v>8</v>
      </c>
      <c r="I478">
        <v>8</v>
      </c>
    </row>
    <row r="479" spans="1:9">
      <c r="A479">
        <v>11</v>
      </c>
      <c r="B479">
        <v>2</v>
      </c>
      <c r="C479">
        <v>2</v>
      </c>
      <c r="D479">
        <v>81</v>
      </c>
      <c r="E479" s="1">
        <v>2</v>
      </c>
      <c r="F479" t="e">
        <f>VLOOKUP($G479,PanelID!$B$1:$C$4,2)</f>
        <v>#N/A</v>
      </c>
      <c r="G479" t="s">
        <v>7</v>
      </c>
      <c r="H479">
        <v>8</v>
      </c>
      <c r="I479">
        <v>9</v>
      </c>
    </row>
    <row r="480" spans="1:9">
      <c r="A480">
        <v>11</v>
      </c>
      <c r="B480">
        <v>1</v>
      </c>
      <c r="C480">
        <v>2</v>
      </c>
      <c r="D480">
        <v>370</v>
      </c>
      <c r="E480" s="1">
        <v>2</v>
      </c>
      <c r="F480" t="e">
        <f>VLOOKUP($G480,PanelID!$B$1:$C$4,2)</f>
        <v>#N/A</v>
      </c>
      <c r="G480" t="s">
        <v>7</v>
      </c>
      <c r="H480">
        <v>8</v>
      </c>
      <c r="I480">
        <v>10</v>
      </c>
    </row>
    <row r="481" spans="1:9">
      <c r="A481">
        <v>11</v>
      </c>
      <c r="B481">
        <v>1</v>
      </c>
      <c r="C481">
        <v>1</v>
      </c>
      <c r="D481">
        <v>371</v>
      </c>
      <c r="E481" s="1">
        <v>2</v>
      </c>
      <c r="F481" t="e">
        <f>VLOOKUP($G481,PanelID!$B$1:$C$4,2)</f>
        <v>#N/A</v>
      </c>
      <c r="G481" t="s">
        <v>7</v>
      </c>
      <c r="H481">
        <v>8</v>
      </c>
      <c r="I481">
        <v>11</v>
      </c>
    </row>
    <row r="482" spans="1:9">
      <c r="A482">
        <v>11</v>
      </c>
      <c r="B482">
        <v>1</v>
      </c>
      <c r="C482">
        <v>0</v>
      </c>
      <c r="D482">
        <v>106</v>
      </c>
      <c r="E482" s="1">
        <v>2</v>
      </c>
      <c r="F482" t="e">
        <f>VLOOKUP($G482,PanelID!$B$1:$C$4,2)</f>
        <v>#N/A</v>
      </c>
      <c r="G482" t="s">
        <v>7</v>
      </c>
      <c r="H482">
        <v>8</v>
      </c>
      <c r="I482">
        <v>12</v>
      </c>
    </row>
    <row r="483" spans="1:9">
      <c r="A483">
        <v>11</v>
      </c>
      <c r="B483">
        <v>1</v>
      </c>
      <c r="C483">
        <v>3</v>
      </c>
      <c r="D483">
        <v>107</v>
      </c>
      <c r="E483" s="1">
        <v>2</v>
      </c>
      <c r="F483" t="e">
        <f>VLOOKUP($G483,PanelID!$B$1:$C$4,2)</f>
        <v>#N/A</v>
      </c>
      <c r="G483" t="s">
        <v>7</v>
      </c>
      <c r="H483">
        <v>8</v>
      </c>
      <c r="I483">
        <v>13</v>
      </c>
    </row>
    <row r="484" spans="1:9">
      <c r="A484">
        <v>11</v>
      </c>
      <c r="B484">
        <v>1</v>
      </c>
      <c r="C484">
        <v>4</v>
      </c>
      <c r="D484">
        <v>152</v>
      </c>
      <c r="E484" s="1">
        <v>2</v>
      </c>
      <c r="F484" t="e">
        <f>VLOOKUP($G484,PanelID!$B$1:$C$4,2)</f>
        <v>#N/A</v>
      </c>
      <c r="G484" t="s">
        <v>7</v>
      </c>
      <c r="H484">
        <v>8</v>
      </c>
      <c r="I484">
        <v>14</v>
      </c>
    </row>
    <row r="485" spans="1:9">
      <c r="A485">
        <v>11</v>
      </c>
      <c r="B485">
        <v>1</v>
      </c>
      <c r="C485">
        <v>5</v>
      </c>
      <c r="D485">
        <v>153</v>
      </c>
      <c r="E485" s="1">
        <v>2</v>
      </c>
      <c r="F485" t="e">
        <f>VLOOKUP($G485,PanelID!$B$1:$C$4,2)</f>
        <v>#N/A</v>
      </c>
      <c r="G485" t="s">
        <v>7</v>
      </c>
      <c r="H485">
        <v>8</v>
      </c>
      <c r="I485">
        <v>15</v>
      </c>
    </row>
  </sheetData>
  <sortState ref="A2:J485">
    <sortCondition ref="E2:E485"/>
    <sortCondition ref="F2:F485"/>
    <sortCondition ref="H2:H485"/>
    <sortCondition ref="I2:I485"/>
  </sortState>
  <dataConsolidate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7"/>
  <sheetViews>
    <sheetView workbookViewId="0">
      <pane ySplit="1" topLeftCell="A2" activePane="bottomLeft" state="frozen"/>
      <selection pane="bottomLeft" activeCell="C2" sqref="C2"/>
    </sheetView>
  </sheetViews>
  <sheetFormatPr defaultRowHeight="15"/>
  <cols>
    <col min="1" max="1" width="4" style="36" customWidth="1"/>
    <col min="2" max="2" width="8" style="37" bestFit="1" customWidth="1"/>
    <col min="3" max="3" width="8" style="37" customWidth="1"/>
    <col min="4" max="4" width="11.42578125" style="37" customWidth="1"/>
    <col min="5" max="16384" width="9.140625" style="37"/>
  </cols>
  <sheetData>
    <row r="1" spans="1:9" s="39" customFormat="1">
      <c r="A1" s="38" t="s">
        <v>656</v>
      </c>
      <c r="B1" s="39" t="s">
        <v>664</v>
      </c>
      <c r="C1" s="39" t="s">
        <v>667</v>
      </c>
      <c r="D1" s="39" t="s">
        <v>8</v>
      </c>
      <c r="E1" s="39" t="s">
        <v>638</v>
      </c>
      <c r="F1" s="39" t="s">
        <v>663</v>
      </c>
      <c r="G1" s="39" t="s">
        <v>661</v>
      </c>
      <c r="H1" s="39" t="s">
        <v>665</v>
      </c>
      <c r="I1" s="39" t="s">
        <v>666</v>
      </c>
    </row>
    <row r="2" spans="1:9">
      <c r="A2" s="36">
        <v>0</v>
      </c>
      <c r="B2" s="37">
        <v>2.6901299999999999</v>
      </c>
      <c r="C2" s="37">
        <f t="shared" ref="C2:C44" si="0">QUOTIENT($A2,98)</f>
        <v>0</v>
      </c>
      <c r="D2" s="37">
        <f t="shared" ref="D2:D44" si="1">MOD(QUOTIENT($A2,14),7)</f>
        <v>0</v>
      </c>
      <c r="E2" s="37">
        <f t="shared" ref="E2:E44" si="2">MOD($A2,14)</f>
        <v>0</v>
      </c>
      <c r="F2" s="37">
        <f t="shared" ref="F2:F33" si="3">VLOOKUP($G2,L1ID,2)</f>
        <v>11</v>
      </c>
      <c r="G2" s="37">
        <f t="shared" ref="G2:G33" si="4">VLOOKUP($A2,DbData,3)</f>
        <v>27</v>
      </c>
      <c r="H2" s="37">
        <f t="shared" ref="H2:H33" si="5">QUOTIENT(VLOOKUP($A2,DbData,4),12)</f>
        <v>1</v>
      </c>
      <c r="I2" s="37">
        <f t="shared" ref="I2:I33" si="6">MOD(VLOOKUP($A2,DbData,4),12)</f>
        <v>2</v>
      </c>
    </row>
    <row r="3" spans="1:9">
      <c r="A3" s="36">
        <v>1</v>
      </c>
      <c r="B3" s="37">
        <v>3.3481900000000002</v>
      </c>
      <c r="C3" s="37">
        <f t="shared" si="0"/>
        <v>0</v>
      </c>
      <c r="D3" s="37">
        <f t="shared" si="1"/>
        <v>0</v>
      </c>
      <c r="E3" s="37">
        <f t="shared" si="2"/>
        <v>1</v>
      </c>
      <c r="F3" s="37">
        <f t="shared" si="3"/>
        <v>11</v>
      </c>
      <c r="G3" s="37">
        <f t="shared" si="4"/>
        <v>27</v>
      </c>
      <c r="H3" s="37">
        <f t="shared" si="5"/>
        <v>1</v>
      </c>
      <c r="I3" s="37">
        <f t="shared" si="6"/>
        <v>1</v>
      </c>
    </row>
    <row r="4" spans="1:9">
      <c r="A4" s="36">
        <v>2</v>
      </c>
      <c r="B4" s="37">
        <v>2.9516</v>
      </c>
      <c r="C4" s="37">
        <f t="shared" si="0"/>
        <v>0</v>
      </c>
      <c r="D4" s="37">
        <f t="shared" si="1"/>
        <v>0</v>
      </c>
      <c r="E4" s="37">
        <f t="shared" si="2"/>
        <v>2</v>
      </c>
      <c r="F4" s="37">
        <f t="shared" si="3"/>
        <v>11</v>
      </c>
      <c r="G4" s="37">
        <f t="shared" si="4"/>
        <v>27</v>
      </c>
      <c r="H4" s="37">
        <f t="shared" si="5"/>
        <v>0</v>
      </c>
      <c r="I4" s="37">
        <f t="shared" si="6"/>
        <v>3</v>
      </c>
    </row>
    <row r="5" spans="1:9">
      <c r="A5" s="36">
        <v>3</v>
      </c>
      <c r="B5" s="37">
        <v>3.27094</v>
      </c>
      <c r="C5" s="37">
        <f t="shared" si="0"/>
        <v>0</v>
      </c>
      <c r="D5" s="37">
        <f t="shared" si="1"/>
        <v>0</v>
      </c>
      <c r="E5" s="37">
        <f t="shared" si="2"/>
        <v>3</v>
      </c>
      <c r="F5" s="37">
        <f t="shared" si="3"/>
        <v>11</v>
      </c>
      <c r="G5" s="37">
        <f t="shared" si="4"/>
        <v>27</v>
      </c>
      <c r="H5" s="37">
        <f t="shared" si="5"/>
        <v>0</v>
      </c>
      <c r="I5" s="37">
        <f t="shared" si="6"/>
        <v>4</v>
      </c>
    </row>
    <row r="6" spans="1:9">
      <c r="A6" s="36">
        <v>4</v>
      </c>
      <c r="B6" s="37">
        <v>3.6281300000000001</v>
      </c>
      <c r="C6" s="37">
        <f t="shared" si="0"/>
        <v>0</v>
      </c>
      <c r="D6" s="37">
        <f t="shared" si="1"/>
        <v>0</v>
      </c>
      <c r="E6" s="37">
        <f t="shared" si="2"/>
        <v>4</v>
      </c>
      <c r="F6" s="37">
        <f t="shared" si="3"/>
        <v>11</v>
      </c>
      <c r="G6" s="37">
        <f t="shared" si="4"/>
        <v>27</v>
      </c>
      <c r="H6" s="37">
        <f t="shared" si="5"/>
        <v>0</v>
      </c>
      <c r="I6" s="37">
        <f t="shared" si="6"/>
        <v>5</v>
      </c>
    </row>
    <row r="7" spans="1:9">
      <c r="A7" s="36">
        <v>5</v>
      </c>
      <c r="B7" s="37">
        <v>3.4509300000000001</v>
      </c>
      <c r="C7" s="37">
        <f t="shared" si="0"/>
        <v>0</v>
      </c>
      <c r="D7" s="37">
        <f t="shared" si="1"/>
        <v>0</v>
      </c>
      <c r="E7" s="37">
        <f t="shared" si="2"/>
        <v>5</v>
      </c>
      <c r="F7" s="37">
        <f t="shared" si="3"/>
        <v>11</v>
      </c>
      <c r="G7" s="37">
        <f t="shared" si="4"/>
        <v>27</v>
      </c>
      <c r="H7" s="37">
        <f t="shared" si="5"/>
        <v>1</v>
      </c>
      <c r="I7" s="37">
        <f t="shared" si="6"/>
        <v>6</v>
      </c>
    </row>
    <row r="8" spans="1:9">
      <c r="A8" s="36">
        <v>6</v>
      </c>
      <c r="B8" s="37">
        <v>3.7239900000000001</v>
      </c>
      <c r="C8" s="37">
        <f t="shared" si="0"/>
        <v>0</v>
      </c>
      <c r="D8" s="37">
        <f t="shared" si="1"/>
        <v>0</v>
      </c>
      <c r="E8" s="37">
        <f t="shared" si="2"/>
        <v>6</v>
      </c>
      <c r="F8" s="37">
        <f t="shared" si="3"/>
        <v>11</v>
      </c>
      <c r="G8" s="37">
        <f t="shared" si="4"/>
        <v>27</v>
      </c>
      <c r="H8" s="37">
        <f t="shared" si="5"/>
        <v>1</v>
      </c>
      <c r="I8" s="37">
        <f t="shared" si="6"/>
        <v>7</v>
      </c>
    </row>
    <row r="9" spans="1:9">
      <c r="A9" s="36">
        <v>7</v>
      </c>
      <c r="B9" s="37">
        <v>2.6471300000000002</v>
      </c>
      <c r="C9" s="37">
        <f t="shared" si="0"/>
        <v>0</v>
      </c>
      <c r="D9" s="37">
        <f t="shared" si="1"/>
        <v>0</v>
      </c>
      <c r="E9" s="37">
        <f t="shared" si="2"/>
        <v>7</v>
      </c>
      <c r="F9" s="37">
        <f t="shared" si="3"/>
        <v>11</v>
      </c>
      <c r="G9" s="37">
        <f t="shared" si="4"/>
        <v>27</v>
      </c>
      <c r="H9" s="37">
        <f t="shared" si="5"/>
        <v>1</v>
      </c>
      <c r="I9" s="37">
        <f t="shared" si="6"/>
        <v>8</v>
      </c>
    </row>
    <row r="10" spans="1:9">
      <c r="A10" s="36">
        <v>8</v>
      </c>
      <c r="B10" s="37">
        <v>3.2658100000000001</v>
      </c>
      <c r="C10" s="37">
        <f t="shared" si="0"/>
        <v>0</v>
      </c>
      <c r="D10" s="37">
        <f t="shared" si="1"/>
        <v>0</v>
      </c>
      <c r="E10" s="37">
        <f t="shared" si="2"/>
        <v>8</v>
      </c>
      <c r="F10" s="37">
        <f t="shared" si="3"/>
        <v>11</v>
      </c>
      <c r="G10" s="37">
        <f t="shared" si="4"/>
        <v>27</v>
      </c>
      <c r="H10" s="37">
        <f t="shared" si="5"/>
        <v>0</v>
      </c>
      <c r="I10" s="37">
        <f t="shared" si="6"/>
        <v>8</v>
      </c>
    </row>
    <row r="11" spans="1:9">
      <c r="A11" s="36">
        <v>9</v>
      </c>
      <c r="B11" s="37">
        <v>3.44394</v>
      </c>
      <c r="C11" s="37">
        <f t="shared" si="0"/>
        <v>0</v>
      </c>
      <c r="D11" s="37">
        <f t="shared" si="1"/>
        <v>0</v>
      </c>
      <c r="E11" s="37">
        <f t="shared" si="2"/>
        <v>9</v>
      </c>
      <c r="F11" s="37">
        <f t="shared" si="3"/>
        <v>11</v>
      </c>
      <c r="G11" s="37">
        <f t="shared" si="4"/>
        <v>27</v>
      </c>
      <c r="H11" s="37">
        <f t="shared" si="5"/>
        <v>0</v>
      </c>
      <c r="I11" s="37">
        <f t="shared" si="6"/>
        <v>7</v>
      </c>
    </row>
    <row r="12" spans="1:9">
      <c r="A12" s="36">
        <v>10</v>
      </c>
      <c r="B12" s="37">
        <v>2.8828200000000002</v>
      </c>
      <c r="C12" s="37">
        <f t="shared" si="0"/>
        <v>0</v>
      </c>
      <c r="D12" s="37">
        <f t="shared" si="1"/>
        <v>0</v>
      </c>
      <c r="E12" s="37">
        <f t="shared" si="2"/>
        <v>10</v>
      </c>
      <c r="F12" s="37">
        <f t="shared" si="3"/>
        <v>11</v>
      </c>
      <c r="G12" s="37">
        <f t="shared" si="4"/>
        <v>27</v>
      </c>
      <c r="H12" s="37">
        <f t="shared" si="5"/>
        <v>0</v>
      </c>
      <c r="I12" s="37">
        <f t="shared" si="6"/>
        <v>6</v>
      </c>
    </row>
    <row r="13" spans="1:9">
      <c r="A13" s="36">
        <v>11</v>
      </c>
      <c r="B13" s="37">
        <v>3.0665399999999998</v>
      </c>
      <c r="C13" s="37">
        <f t="shared" si="0"/>
        <v>0</v>
      </c>
      <c r="D13" s="37">
        <f t="shared" si="1"/>
        <v>0</v>
      </c>
      <c r="E13" s="37">
        <f t="shared" si="2"/>
        <v>11</v>
      </c>
      <c r="F13" s="37">
        <f t="shared" si="3"/>
        <v>11</v>
      </c>
      <c r="G13" s="37">
        <f t="shared" si="4"/>
        <v>27</v>
      </c>
      <c r="H13" s="37">
        <f t="shared" si="5"/>
        <v>0</v>
      </c>
      <c r="I13" s="37">
        <f t="shared" si="6"/>
        <v>0</v>
      </c>
    </row>
    <row r="14" spans="1:9">
      <c r="A14" s="36">
        <v>12</v>
      </c>
      <c r="B14" s="37">
        <v>2.4697900000000002</v>
      </c>
      <c r="C14" s="37">
        <f t="shared" si="0"/>
        <v>0</v>
      </c>
      <c r="D14" s="37">
        <f t="shared" si="1"/>
        <v>0</v>
      </c>
      <c r="E14" s="37">
        <f t="shared" si="2"/>
        <v>12</v>
      </c>
      <c r="F14" s="37">
        <f t="shared" si="3"/>
        <v>11</v>
      </c>
      <c r="G14" s="37">
        <f t="shared" si="4"/>
        <v>27</v>
      </c>
      <c r="H14" s="37">
        <f t="shared" si="5"/>
        <v>0</v>
      </c>
      <c r="I14" s="37">
        <f t="shared" si="6"/>
        <v>1</v>
      </c>
    </row>
    <row r="15" spans="1:9">
      <c r="A15" s="36">
        <v>13</v>
      </c>
      <c r="B15" s="37">
        <v>2.6068600000000002</v>
      </c>
      <c r="C15" s="37">
        <f t="shared" si="0"/>
        <v>0</v>
      </c>
      <c r="D15" s="37">
        <f t="shared" si="1"/>
        <v>0</v>
      </c>
      <c r="E15" s="37">
        <f t="shared" si="2"/>
        <v>13</v>
      </c>
      <c r="F15" s="37">
        <f t="shared" si="3"/>
        <v>11</v>
      </c>
      <c r="G15" s="37">
        <f t="shared" si="4"/>
        <v>27</v>
      </c>
      <c r="H15" s="37">
        <f t="shared" si="5"/>
        <v>0</v>
      </c>
      <c r="I15" s="37">
        <f t="shared" si="6"/>
        <v>2</v>
      </c>
    </row>
    <row r="16" spans="1:9">
      <c r="A16" s="36">
        <v>14</v>
      </c>
      <c r="B16" s="37">
        <v>2.3925900000000002</v>
      </c>
      <c r="C16" s="37">
        <f t="shared" si="0"/>
        <v>0</v>
      </c>
      <c r="D16" s="37">
        <f t="shared" si="1"/>
        <v>1</v>
      </c>
      <c r="E16" s="37">
        <f t="shared" si="2"/>
        <v>0</v>
      </c>
      <c r="F16" s="37">
        <f t="shared" si="3"/>
        <v>11</v>
      </c>
      <c r="G16" s="37">
        <f t="shared" si="4"/>
        <v>27</v>
      </c>
      <c r="H16" s="37">
        <f t="shared" si="5"/>
        <v>1</v>
      </c>
      <c r="I16" s="37">
        <f t="shared" si="6"/>
        <v>0</v>
      </c>
    </row>
    <row r="17" spans="1:9">
      <c r="A17" s="36">
        <v>15</v>
      </c>
      <c r="B17" s="37">
        <v>3.2138300000000002</v>
      </c>
      <c r="C17" s="37">
        <f t="shared" si="0"/>
        <v>0</v>
      </c>
      <c r="D17" s="37">
        <f t="shared" si="1"/>
        <v>1</v>
      </c>
      <c r="E17" s="37">
        <f t="shared" si="2"/>
        <v>1</v>
      </c>
      <c r="F17" s="37">
        <f t="shared" si="3"/>
        <v>11</v>
      </c>
      <c r="G17" s="37">
        <f t="shared" si="4"/>
        <v>27</v>
      </c>
      <c r="H17" s="37">
        <f t="shared" si="5"/>
        <v>1</v>
      </c>
      <c r="I17" s="37">
        <f t="shared" si="6"/>
        <v>3</v>
      </c>
    </row>
    <row r="18" spans="1:9">
      <c r="A18" s="36">
        <v>16</v>
      </c>
      <c r="B18" s="37">
        <v>3.6105</v>
      </c>
      <c r="C18" s="37">
        <f t="shared" si="0"/>
        <v>0</v>
      </c>
      <c r="D18" s="37">
        <f t="shared" si="1"/>
        <v>1</v>
      </c>
      <c r="E18" s="37">
        <f t="shared" si="2"/>
        <v>2</v>
      </c>
      <c r="F18" s="37">
        <f t="shared" si="3"/>
        <v>1</v>
      </c>
      <c r="G18" s="37">
        <f t="shared" si="4"/>
        <v>3</v>
      </c>
      <c r="H18" s="37">
        <f t="shared" si="5"/>
        <v>3</v>
      </c>
      <c r="I18" s="37">
        <f t="shared" si="6"/>
        <v>0</v>
      </c>
    </row>
    <row r="19" spans="1:9">
      <c r="A19" s="36">
        <v>17</v>
      </c>
      <c r="B19" s="37">
        <v>0</v>
      </c>
      <c r="C19" s="37">
        <f t="shared" si="0"/>
        <v>0</v>
      </c>
      <c r="D19" s="37">
        <f t="shared" si="1"/>
        <v>1</v>
      </c>
      <c r="E19" s="37">
        <f t="shared" si="2"/>
        <v>3</v>
      </c>
      <c r="F19" s="37">
        <f t="shared" si="3"/>
        <v>1</v>
      </c>
      <c r="G19" s="37">
        <f t="shared" si="4"/>
        <v>3</v>
      </c>
      <c r="H19" s="37">
        <f t="shared" si="5"/>
        <v>3</v>
      </c>
      <c r="I19" s="37">
        <f t="shared" si="6"/>
        <v>1</v>
      </c>
    </row>
    <row r="20" spans="1:9">
      <c r="A20" s="36">
        <v>18</v>
      </c>
      <c r="B20" s="37">
        <v>4.0856500000000002</v>
      </c>
      <c r="C20" s="37">
        <f t="shared" si="0"/>
        <v>0</v>
      </c>
      <c r="D20" s="37">
        <f t="shared" si="1"/>
        <v>1</v>
      </c>
      <c r="E20" s="37">
        <f t="shared" si="2"/>
        <v>4</v>
      </c>
      <c r="F20" s="37">
        <f t="shared" si="3"/>
        <v>1</v>
      </c>
      <c r="G20" s="37">
        <f t="shared" si="4"/>
        <v>3</v>
      </c>
      <c r="H20" s="37">
        <f t="shared" si="5"/>
        <v>3</v>
      </c>
      <c r="I20" s="37">
        <f t="shared" si="6"/>
        <v>2</v>
      </c>
    </row>
    <row r="21" spans="1:9">
      <c r="A21" s="36">
        <v>19</v>
      </c>
      <c r="B21" s="37">
        <v>4.7000500000000001</v>
      </c>
      <c r="C21" s="37">
        <f t="shared" si="0"/>
        <v>0</v>
      </c>
      <c r="D21" s="37">
        <f t="shared" si="1"/>
        <v>1</v>
      </c>
      <c r="E21" s="37">
        <f t="shared" si="2"/>
        <v>5</v>
      </c>
      <c r="F21" s="37">
        <f t="shared" si="3"/>
        <v>1</v>
      </c>
      <c r="G21" s="37">
        <f t="shared" si="4"/>
        <v>3</v>
      </c>
      <c r="H21" s="37">
        <f t="shared" si="5"/>
        <v>3</v>
      </c>
      <c r="I21" s="37">
        <f t="shared" si="6"/>
        <v>3</v>
      </c>
    </row>
    <row r="22" spans="1:9">
      <c r="A22" s="36">
        <v>20</v>
      </c>
      <c r="B22" s="37">
        <v>5.5622100000000003</v>
      </c>
      <c r="C22" s="37">
        <f t="shared" si="0"/>
        <v>0</v>
      </c>
      <c r="D22" s="37">
        <f t="shared" si="1"/>
        <v>1</v>
      </c>
      <c r="E22" s="37">
        <f t="shared" si="2"/>
        <v>6</v>
      </c>
      <c r="F22" s="37">
        <f t="shared" si="3"/>
        <v>1</v>
      </c>
      <c r="G22" s="37">
        <f t="shared" si="4"/>
        <v>3</v>
      </c>
      <c r="H22" s="37">
        <f t="shared" si="5"/>
        <v>3</v>
      </c>
      <c r="I22" s="37">
        <f t="shared" si="6"/>
        <v>4</v>
      </c>
    </row>
    <row r="23" spans="1:9">
      <c r="A23" s="36">
        <v>21</v>
      </c>
      <c r="B23" s="37">
        <v>4.99716</v>
      </c>
      <c r="C23" s="37">
        <f t="shared" si="0"/>
        <v>0</v>
      </c>
      <c r="D23" s="37">
        <f t="shared" si="1"/>
        <v>1</v>
      </c>
      <c r="E23" s="37">
        <f t="shared" si="2"/>
        <v>7</v>
      </c>
      <c r="F23" s="37">
        <f t="shared" si="3"/>
        <v>1</v>
      </c>
      <c r="G23" s="37">
        <f t="shared" si="4"/>
        <v>3</v>
      </c>
      <c r="H23" s="37">
        <f t="shared" si="5"/>
        <v>3</v>
      </c>
      <c r="I23" s="37">
        <f t="shared" si="6"/>
        <v>5</v>
      </c>
    </row>
    <row r="24" spans="1:9">
      <c r="A24" s="36">
        <v>22</v>
      </c>
      <c r="B24" s="37">
        <v>4.8149300000000004</v>
      </c>
      <c r="C24" s="37">
        <f t="shared" si="0"/>
        <v>0</v>
      </c>
      <c r="D24" s="37">
        <f t="shared" si="1"/>
        <v>1</v>
      </c>
      <c r="E24" s="37">
        <f t="shared" si="2"/>
        <v>8</v>
      </c>
      <c r="F24" s="37">
        <f t="shared" si="3"/>
        <v>1</v>
      </c>
      <c r="G24" s="37">
        <f t="shared" si="4"/>
        <v>3</v>
      </c>
      <c r="H24" s="37">
        <f t="shared" si="5"/>
        <v>3</v>
      </c>
      <c r="I24" s="37">
        <f t="shared" si="6"/>
        <v>6</v>
      </c>
    </row>
    <row r="25" spans="1:9">
      <c r="A25" s="36">
        <v>23</v>
      </c>
      <c r="B25" s="37">
        <v>4.5293700000000001</v>
      </c>
      <c r="C25" s="37">
        <f t="shared" si="0"/>
        <v>0</v>
      </c>
      <c r="D25" s="37">
        <f t="shared" si="1"/>
        <v>1</v>
      </c>
      <c r="E25" s="37">
        <f t="shared" si="2"/>
        <v>9</v>
      </c>
      <c r="F25" s="37">
        <f t="shared" si="3"/>
        <v>1</v>
      </c>
      <c r="G25" s="37">
        <f t="shared" si="4"/>
        <v>3</v>
      </c>
      <c r="H25" s="37">
        <f t="shared" si="5"/>
        <v>3</v>
      </c>
      <c r="I25" s="37">
        <f t="shared" si="6"/>
        <v>7</v>
      </c>
    </row>
    <row r="26" spans="1:9">
      <c r="A26" s="36">
        <v>24</v>
      </c>
      <c r="B26" s="37">
        <v>4.2886800000000003</v>
      </c>
      <c r="C26" s="37">
        <f t="shared" si="0"/>
        <v>0</v>
      </c>
      <c r="D26" s="37">
        <f t="shared" si="1"/>
        <v>1</v>
      </c>
      <c r="E26" s="37">
        <f t="shared" si="2"/>
        <v>10</v>
      </c>
      <c r="F26" s="37">
        <f t="shared" si="3"/>
        <v>1</v>
      </c>
      <c r="G26" s="37">
        <f t="shared" si="4"/>
        <v>3</v>
      </c>
      <c r="H26" s="37">
        <f t="shared" si="5"/>
        <v>3</v>
      </c>
      <c r="I26" s="37">
        <f t="shared" si="6"/>
        <v>8</v>
      </c>
    </row>
    <row r="27" spans="1:9">
      <c r="A27" s="36">
        <v>25</v>
      </c>
      <c r="B27" s="37">
        <v>3.60276</v>
      </c>
      <c r="C27" s="37">
        <f t="shared" si="0"/>
        <v>0</v>
      </c>
      <c r="D27" s="37">
        <f t="shared" si="1"/>
        <v>1</v>
      </c>
      <c r="E27" s="37">
        <f t="shared" si="2"/>
        <v>11</v>
      </c>
      <c r="F27" s="37">
        <f t="shared" si="3"/>
        <v>1</v>
      </c>
      <c r="G27" s="37">
        <f t="shared" si="4"/>
        <v>3</v>
      </c>
      <c r="H27" s="37">
        <f t="shared" si="5"/>
        <v>2</v>
      </c>
      <c r="I27" s="37">
        <f t="shared" si="6"/>
        <v>5</v>
      </c>
    </row>
    <row r="28" spans="1:9">
      <c r="A28" s="36">
        <v>26</v>
      </c>
      <c r="B28" s="37">
        <v>3.4723999999999999</v>
      </c>
      <c r="C28" s="37">
        <f t="shared" si="0"/>
        <v>0</v>
      </c>
      <c r="D28" s="37">
        <f t="shared" si="1"/>
        <v>1</v>
      </c>
      <c r="E28" s="37">
        <f t="shared" si="2"/>
        <v>12</v>
      </c>
      <c r="F28" s="37">
        <f t="shared" si="3"/>
        <v>1</v>
      </c>
      <c r="G28" s="37">
        <f t="shared" si="4"/>
        <v>3</v>
      </c>
      <c r="H28" s="37">
        <f t="shared" si="5"/>
        <v>2</v>
      </c>
      <c r="I28" s="37">
        <f t="shared" si="6"/>
        <v>4</v>
      </c>
    </row>
    <row r="29" spans="1:9">
      <c r="A29" s="36">
        <v>27</v>
      </c>
      <c r="B29" s="37">
        <v>2.98136</v>
      </c>
      <c r="C29" s="37">
        <f t="shared" si="0"/>
        <v>0</v>
      </c>
      <c r="D29" s="37">
        <f t="shared" si="1"/>
        <v>1</v>
      </c>
      <c r="E29" s="37">
        <f t="shared" si="2"/>
        <v>13</v>
      </c>
      <c r="F29" s="37">
        <f t="shared" si="3"/>
        <v>1</v>
      </c>
      <c r="G29" s="37">
        <f t="shared" si="4"/>
        <v>3</v>
      </c>
      <c r="H29" s="37">
        <f t="shared" si="5"/>
        <v>2</v>
      </c>
      <c r="I29" s="37">
        <f t="shared" si="6"/>
        <v>3</v>
      </c>
    </row>
    <row r="30" spans="1:9">
      <c r="A30" s="36">
        <v>28</v>
      </c>
      <c r="B30" s="37">
        <v>3.1144599999999998</v>
      </c>
      <c r="C30" s="37">
        <f t="shared" si="0"/>
        <v>0</v>
      </c>
      <c r="D30" s="37">
        <f t="shared" si="1"/>
        <v>2</v>
      </c>
      <c r="E30" s="37">
        <f t="shared" si="2"/>
        <v>0</v>
      </c>
      <c r="F30" s="37">
        <f t="shared" si="3"/>
        <v>11</v>
      </c>
      <c r="G30" s="37">
        <f t="shared" si="4"/>
        <v>27</v>
      </c>
      <c r="H30" s="37">
        <f t="shared" si="5"/>
        <v>1</v>
      </c>
      <c r="I30" s="37">
        <f t="shared" si="6"/>
        <v>4</v>
      </c>
    </row>
    <row r="31" spans="1:9">
      <c r="A31" s="36">
        <v>29</v>
      </c>
      <c r="B31" s="37">
        <v>3.6982300000000001</v>
      </c>
      <c r="C31" s="37">
        <f t="shared" si="0"/>
        <v>0</v>
      </c>
      <c r="D31" s="37">
        <f t="shared" si="1"/>
        <v>2</v>
      </c>
      <c r="E31" s="37">
        <f t="shared" si="2"/>
        <v>1</v>
      </c>
      <c r="F31" s="37">
        <f t="shared" si="3"/>
        <v>11</v>
      </c>
      <c r="G31" s="37">
        <f t="shared" si="4"/>
        <v>27</v>
      </c>
      <c r="H31" s="37">
        <f t="shared" si="5"/>
        <v>1</v>
      </c>
      <c r="I31" s="37">
        <f t="shared" si="6"/>
        <v>5</v>
      </c>
    </row>
    <row r="32" spans="1:9">
      <c r="A32" s="36">
        <v>30</v>
      </c>
      <c r="B32" s="37">
        <v>4.1962299999999999</v>
      </c>
      <c r="C32" s="37">
        <f t="shared" si="0"/>
        <v>0</v>
      </c>
      <c r="D32" s="37">
        <f t="shared" si="1"/>
        <v>2</v>
      </c>
      <c r="E32" s="37">
        <f t="shared" si="2"/>
        <v>2</v>
      </c>
      <c r="F32" s="37">
        <f t="shared" si="3"/>
        <v>3</v>
      </c>
      <c r="G32" s="37">
        <f t="shared" si="4"/>
        <v>14</v>
      </c>
      <c r="H32" s="37">
        <f t="shared" si="5"/>
        <v>0</v>
      </c>
      <c r="I32" s="37">
        <f t="shared" si="6"/>
        <v>3</v>
      </c>
    </row>
    <row r="33" spans="1:9">
      <c r="A33" s="36">
        <v>31</v>
      </c>
      <c r="B33" s="37">
        <v>4.8907400000000001</v>
      </c>
      <c r="C33" s="37">
        <f t="shared" si="0"/>
        <v>0</v>
      </c>
      <c r="D33" s="37">
        <f t="shared" si="1"/>
        <v>2</v>
      </c>
      <c r="E33" s="37">
        <f t="shared" si="2"/>
        <v>3</v>
      </c>
      <c r="F33" s="37">
        <f t="shared" si="3"/>
        <v>3</v>
      </c>
      <c r="G33" s="37">
        <f t="shared" si="4"/>
        <v>14</v>
      </c>
      <c r="H33" s="37">
        <f t="shared" si="5"/>
        <v>0</v>
      </c>
      <c r="I33" s="37">
        <f t="shared" si="6"/>
        <v>4</v>
      </c>
    </row>
    <row r="34" spans="1:9">
      <c r="A34" s="36">
        <v>32</v>
      </c>
      <c r="B34" s="37">
        <v>4.6323100000000004</v>
      </c>
      <c r="C34" s="37">
        <f t="shared" si="0"/>
        <v>0</v>
      </c>
      <c r="D34" s="37">
        <f t="shared" si="1"/>
        <v>2</v>
      </c>
      <c r="E34" s="37">
        <f t="shared" si="2"/>
        <v>4</v>
      </c>
      <c r="F34" s="37">
        <f t="shared" ref="F34:F65" si="7">VLOOKUP($G34,L1ID,2)</f>
        <v>3</v>
      </c>
      <c r="G34" s="37">
        <f t="shared" ref="G34:G65" si="8">VLOOKUP($A34,DbData,3)</f>
        <v>14</v>
      </c>
      <c r="H34" s="37">
        <f t="shared" ref="H34:H65" si="9">QUOTIENT(VLOOKUP($A34,DbData,4),12)</f>
        <v>0</v>
      </c>
      <c r="I34" s="37">
        <f t="shared" ref="I34:I65" si="10">MOD(VLOOKUP($A34,DbData,4),12)</f>
        <v>5</v>
      </c>
    </row>
    <row r="35" spans="1:9">
      <c r="A35" s="36">
        <v>33</v>
      </c>
      <c r="B35" s="37">
        <v>6.0129900000000003</v>
      </c>
      <c r="C35" s="37">
        <f t="shared" si="0"/>
        <v>0</v>
      </c>
      <c r="D35" s="37">
        <f t="shared" si="1"/>
        <v>2</v>
      </c>
      <c r="E35" s="37">
        <f t="shared" si="2"/>
        <v>5</v>
      </c>
      <c r="F35" s="37">
        <f t="shared" si="7"/>
        <v>3</v>
      </c>
      <c r="G35" s="37">
        <f t="shared" si="8"/>
        <v>14</v>
      </c>
      <c r="H35" s="37">
        <f t="shared" si="9"/>
        <v>1</v>
      </c>
      <c r="I35" s="37">
        <f t="shared" si="10"/>
        <v>6</v>
      </c>
    </row>
    <row r="36" spans="1:9">
      <c r="A36" s="36">
        <v>34</v>
      </c>
      <c r="B36" s="37">
        <v>6.6951700000000001</v>
      </c>
      <c r="C36" s="37">
        <f t="shared" si="0"/>
        <v>0</v>
      </c>
      <c r="D36" s="37">
        <f t="shared" si="1"/>
        <v>2</v>
      </c>
      <c r="E36" s="37">
        <f t="shared" si="2"/>
        <v>6</v>
      </c>
      <c r="F36" s="37">
        <f t="shared" si="7"/>
        <v>3</v>
      </c>
      <c r="G36" s="37">
        <f t="shared" si="8"/>
        <v>14</v>
      </c>
      <c r="H36" s="37">
        <f t="shared" si="9"/>
        <v>1</v>
      </c>
      <c r="I36" s="37">
        <f t="shared" si="10"/>
        <v>7</v>
      </c>
    </row>
    <row r="37" spans="1:9">
      <c r="A37" s="36">
        <v>35</v>
      </c>
      <c r="B37" s="37">
        <v>7.1749000000000001</v>
      </c>
      <c r="C37" s="37">
        <f t="shared" si="0"/>
        <v>0</v>
      </c>
      <c r="D37" s="37">
        <f t="shared" si="1"/>
        <v>2</v>
      </c>
      <c r="E37" s="37">
        <f t="shared" si="2"/>
        <v>7</v>
      </c>
      <c r="F37" s="37">
        <f t="shared" si="7"/>
        <v>3</v>
      </c>
      <c r="G37" s="37">
        <f t="shared" si="8"/>
        <v>14</v>
      </c>
      <c r="H37" s="37">
        <f t="shared" si="9"/>
        <v>1</v>
      </c>
      <c r="I37" s="37">
        <f t="shared" si="10"/>
        <v>8</v>
      </c>
    </row>
    <row r="38" spans="1:9">
      <c r="A38" s="36">
        <v>36</v>
      </c>
      <c r="B38" s="37">
        <v>5.9036999999999997</v>
      </c>
      <c r="C38" s="37">
        <f t="shared" si="0"/>
        <v>0</v>
      </c>
      <c r="D38" s="37">
        <f t="shared" si="1"/>
        <v>2</v>
      </c>
      <c r="E38" s="37">
        <f t="shared" si="2"/>
        <v>8</v>
      </c>
      <c r="F38" s="37">
        <f t="shared" si="7"/>
        <v>3</v>
      </c>
      <c r="G38" s="37">
        <f t="shared" si="8"/>
        <v>14</v>
      </c>
      <c r="H38" s="37">
        <f t="shared" si="9"/>
        <v>0</v>
      </c>
      <c r="I38" s="37">
        <f t="shared" si="10"/>
        <v>8</v>
      </c>
    </row>
    <row r="39" spans="1:9">
      <c r="A39" s="36">
        <v>37</v>
      </c>
      <c r="B39" s="37">
        <v>4.9814699999999998</v>
      </c>
      <c r="C39" s="37">
        <f t="shared" si="0"/>
        <v>0</v>
      </c>
      <c r="D39" s="37">
        <f t="shared" si="1"/>
        <v>2</v>
      </c>
      <c r="E39" s="37">
        <f t="shared" si="2"/>
        <v>9</v>
      </c>
      <c r="F39" s="37">
        <f t="shared" si="7"/>
        <v>3</v>
      </c>
      <c r="G39" s="37">
        <f t="shared" si="8"/>
        <v>14</v>
      </c>
      <c r="H39" s="37">
        <f t="shared" si="9"/>
        <v>0</v>
      </c>
      <c r="I39" s="37">
        <f t="shared" si="10"/>
        <v>7</v>
      </c>
    </row>
    <row r="40" spans="1:9">
      <c r="A40" s="36">
        <v>38</v>
      </c>
      <c r="B40" s="37">
        <v>4.8944999999999999</v>
      </c>
      <c r="C40" s="37">
        <f t="shared" si="0"/>
        <v>0</v>
      </c>
      <c r="D40" s="37">
        <f t="shared" si="1"/>
        <v>2</v>
      </c>
      <c r="E40" s="37">
        <f t="shared" si="2"/>
        <v>10</v>
      </c>
      <c r="F40" s="37">
        <f t="shared" si="7"/>
        <v>3</v>
      </c>
      <c r="G40" s="37">
        <f t="shared" si="8"/>
        <v>14</v>
      </c>
      <c r="H40" s="37">
        <f t="shared" si="9"/>
        <v>0</v>
      </c>
      <c r="I40" s="37">
        <f t="shared" si="10"/>
        <v>6</v>
      </c>
    </row>
    <row r="41" spans="1:9">
      <c r="A41" s="36">
        <v>39</v>
      </c>
      <c r="B41" s="37">
        <v>3.8166500000000001</v>
      </c>
      <c r="C41" s="37">
        <f t="shared" si="0"/>
        <v>0</v>
      </c>
      <c r="D41" s="37">
        <f t="shared" si="1"/>
        <v>2</v>
      </c>
      <c r="E41" s="37">
        <f t="shared" si="2"/>
        <v>11</v>
      </c>
      <c r="F41" s="37">
        <f t="shared" si="7"/>
        <v>3</v>
      </c>
      <c r="G41" s="37">
        <f t="shared" si="8"/>
        <v>14</v>
      </c>
      <c r="H41" s="37">
        <f t="shared" si="9"/>
        <v>0</v>
      </c>
      <c r="I41" s="37">
        <f t="shared" si="10"/>
        <v>0</v>
      </c>
    </row>
    <row r="42" spans="1:9">
      <c r="A42" s="36">
        <v>40</v>
      </c>
      <c r="B42" s="37">
        <v>3.4379400000000002</v>
      </c>
      <c r="C42" s="37">
        <f t="shared" si="0"/>
        <v>0</v>
      </c>
      <c r="D42" s="37">
        <f t="shared" si="1"/>
        <v>2</v>
      </c>
      <c r="E42" s="37">
        <f t="shared" si="2"/>
        <v>12</v>
      </c>
      <c r="F42" s="37">
        <f t="shared" si="7"/>
        <v>3</v>
      </c>
      <c r="G42" s="37">
        <f t="shared" si="8"/>
        <v>14</v>
      </c>
      <c r="H42" s="37">
        <f t="shared" si="9"/>
        <v>0</v>
      </c>
      <c r="I42" s="37">
        <f t="shared" si="10"/>
        <v>1</v>
      </c>
    </row>
    <row r="43" spans="1:9">
      <c r="A43" s="36">
        <v>41</v>
      </c>
      <c r="B43" s="37">
        <v>2.8832200000000001</v>
      </c>
      <c r="C43" s="37">
        <f t="shared" si="0"/>
        <v>0</v>
      </c>
      <c r="D43" s="37">
        <f t="shared" si="1"/>
        <v>2</v>
      </c>
      <c r="E43" s="37">
        <f t="shared" si="2"/>
        <v>13</v>
      </c>
      <c r="F43" s="37">
        <f t="shared" si="7"/>
        <v>3</v>
      </c>
      <c r="G43" s="37">
        <f t="shared" si="8"/>
        <v>14</v>
      </c>
      <c r="H43" s="37">
        <f t="shared" si="9"/>
        <v>0</v>
      </c>
      <c r="I43" s="37">
        <f t="shared" si="10"/>
        <v>2</v>
      </c>
    </row>
    <row r="44" spans="1:9">
      <c r="A44" s="36">
        <v>42</v>
      </c>
      <c r="B44" s="37">
        <v>2.7420200000000001</v>
      </c>
      <c r="C44" s="37">
        <f t="shared" si="0"/>
        <v>0</v>
      </c>
      <c r="D44" s="37">
        <f t="shared" si="1"/>
        <v>3</v>
      </c>
      <c r="E44" s="37">
        <f t="shared" si="2"/>
        <v>0</v>
      </c>
      <c r="F44" s="37">
        <f t="shared" si="7"/>
        <v>7</v>
      </c>
      <c r="G44" s="37">
        <f t="shared" si="8"/>
        <v>20</v>
      </c>
      <c r="H44" s="37">
        <f t="shared" si="9"/>
        <v>3</v>
      </c>
      <c r="I44" s="37">
        <f t="shared" si="10"/>
        <v>6</v>
      </c>
    </row>
    <row r="45" spans="1:9">
      <c r="A45" s="36">
        <v>43</v>
      </c>
      <c r="B45" s="37">
        <v>3.7211099999999999</v>
      </c>
      <c r="C45" s="37">
        <f>QUOTIENT($A45,98)</f>
        <v>0</v>
      </c>
      <c r="D45" s="37">
        <f>MOD(QUOTIENT($A45,14),7)</f>
        <v>3</v>
      </c>
      <c r="E45" s="37">
        <f>MOD($A45,14)</f>
        <v>1</v>
      </c>
      <c r="F45" s="37">
        <f t="shared" si="7"/>
        <v>7</v>
      </c>
      <c r="G45" s="37">
        <f t="shared" si="8"/>
        <v>20</v>
      </c>
      <c r="H45" s="37">
        <f t="shared" si="9"/>
        <v>3</v>
      </c>
      <c r="I45" s="37">
        <f t="shared" si="10"/>
        <v>7</v>
      </c>
    </row>
    <row r="46" spans="1:9">
      <c r="A46" s="36">
        <v>44</v>
      </c>
      <c r="B46" s="37">
        <v>4.7527799999999996</v>
      </c>
      <c r="C46" s="37">
        <f>QUOTIENT($A46,98)</f>
        <v>0</v>
      </c>
      <c r="D46" s="37">
        <f>MOD(QUOTIENT($A46,14),7)</f>
        <v>3</v>
      </c>
      <c r="E46" s="37">
        <f>MOD($A46,14)</f>
        <v>2</v>
      </c>
      <c r="F46" s="37">
        <f t="shared" si="7"/>
        <v>10</v>
      </c>
      <c r="G46" s="37">
        <f t="shared" si="8"/>
        <v>15</v>
      </c>
      <c r="H46" s="37">
        <f t="shared" si="9"/>
        <v>2</v>
      </c>
      <c r="I46" s="37">
        <f t="shared" si="10"/>
        <v>6</v>
      </c>
    </row>
    <row r="47" spans="1:9">
      <c r="A47" s="36">
        <v>45</v>
      </c>
      <c r="B47" s="37">
        <v>5.1795099999999996</v>
      </c>
      <c r="C47" s="37">
        <f>QUOTIENT($A47,98)</f>
        <v>0</v>
      </c>
      <c r="D47" s="37">
        <f>MOD(QUOTIENT($A47,14),7)</f>
        <v>3</v>
      </c>
      <c r="E47" s="37">
        <f>MOD($A47,14)</f>
        <v>3</v>
      </c>
      <c r="F47" s="37">
        <f t="shared" si="7"/>
        <v>10</v>
      </c>
      <c r="G47" s="37">
        <f t="shared" si="8"/>
        <v>15</v>
      </c>
      <c r="H47" s="37">
        <f t="shared" si="9"/>
        <v>2</v>
      </c>
      <c r="I47" s="37">
        <f t="shared" si="10"/>
        <v>7</v>
      </c>
    </row>
    <row r="48" spans="1:9">
      <c r="A48" s="36">
        <v>46</v>
      </c>
      <c r="B48" s="37">
        <v>5.2286599999999996</v>
      </c>
      <c r="C48" s="37">
        <f>QUOTIENT($A51,98)</f>
        <v>0</v>
      </c>
      <c r="D48" s="37">
        <f>MOD(QUOTIENT($A51,14),7)</f>
        <v>3</v>
      </c>
      <c r="E48" s="37">
        <f>MOD($A51,14)</f>
        <v>7</v>
      </c>
      <c r="F48" s="37">
        <f t="shared" si="7"/>
        <v>10</v>
      </c>
      <c r="G48" s="37">
        <f t="shared" si="8"/>
        <v>15</v>
      </c>
      <c r="H48" s="37">
        <f t="shared" si="9"/>
        <v>2</v>
      </c>
      <c r="I48" s="37">
        <f t="shared" si="10"/>
        <v>8</v>
      </c>
    </row>
    <row r="49" spans="1:9">
      <c r="A49" s="36">
        <v>47</v>
      </c>
      <c r="B49" s="37">
        <v>8.8103800000000003</v>
      </c>
      <c r="C49" s="37">
        <f t="shared" ref="C49:C80" si="11">QUOTIENT($A49,98)</f>
        <v>0</v>
      </c>
      <c r="D49" s="37">
        <f t="shared" ref="D49:D80" si="12">MOD(QUOTIENT($A49,14),7)</f>
        <v>3</v>
      </c>
      <c r="E49" s="37">
        <f t="shared" ref="E49:E80" si="13">MOD($A49,14)</f>
        <v>5</v>
      </c>
      <c r="F49" s="37">
        <f t="shared" si="7"/>
        <v>10</v>
      </c>
      <c r="G49" s="37">
        <f t="shared" si="8"/>
        <v>15</v>
      </c>
      <c r="H49" s="37">
        <f t="shared" si="9"/>
        <v>2</v>
      </c>
      <c r="I49" s="37">
        <f t="shared" si="10"/>
        <v>0</v>
      </c>
    </row>
    <row r="50" spans="1:9">
      <c r="A50" s="36">
        <v>48</v>
      </c>
      <c r="B50" s="37">
        <v>12.8287</v>
      </c>
      <c r="C50" s="37">
        <f t="shared" si="11"/>
        <v>0</v>
      </c>
      <c r="D50" s="37">
        <f t="shared" si="12"/>
        <v>3</v>
      </c>
      <c r="E50" s="37">
        <f t="shared" si="13"/>
        <v>6</v>
      </c>
      <c r="F50" s="37">
        <f t="shared" si="7"/>
        <v>1</v>
      </c>
      <c r="G50" s="37">
        <f t="shared" si="8"/>
        <v>3</v>
      </c>
      <c r="H50" s="37">
        <f t="shared" si="9"/>
        <v>1</v>
      </c>
      <c r="I50" s="37">
        <f t="shared" si="10"/>
        <v>5</v>
      </c>
    </row>
    <row r="51" spans="1:9">
      <c r="A51" s="36">
        <v>49</v>
      </c>
      <c r="B51" s="37">
        <v>13.507099999999999</v>
      </c>
      <c r="C51" s="37">
        <f t="shared" si="11"/>
        <v>0</v>
      </c>
      <c r="D51" s="37">
        <f t="shared" si="12"/>
        <v>3</v>
      </c>
      <c r="E51" s="37">
        <f t="shared" si="13"/>
        <v>7</v>
      </c>
      <c r="F51" s="37">
        <f t="shared" si="7"/>
        <v>1</v>
      </c>
      <c r="G51" s="37">
        <f t="shared" si="8"/>
        <v>3</v>
      </c>
      <c r="H51" s="37">
        <f t="shared" si="9"/>
        <v>1</v>
      </c>
      <c r="I51" s="37">
        <f t="shared" si="10"/>
        <v>2</v>
      </c>
    </row>
    <row r="52" spans="1:9">
      <c r="A52" s="36">
        <v>50</v>
      </c>
      <c r="B52" s="37">
        <v>10.988799999999999</v>
      </c>
      <c r="C52" s="37">
        <f t="shared" si="11"/>
        <v>0</v>
      </c>
      <c r="D52" s="37">
        <f t="shared" si="12"/>
        <v>3</v>
      </c>
      <c r="E52" s="37">
        <f t="shared" si="13"/>
        <v>8</v>
      </c>
      <c r="F52" s="37">
        <f t="shared" si="7"/>
        <v>10</v>
      </c>
      <c r="G52" s="37">
        <f t="shared" si="8"/>
        <v>15</v>
      </c>
      <c r="H52" s="37">
        <f t="shared" si="9"/>
        <v>1</v>
      </c>
      <c r="I52" s="37">
        <f t="shared" si="10"/>
        <v>2</v>
      </c>
    </row>
    <row r="53" spans="1:9">
      <c r="A53" s="36">
        <v>51</v>
      </c>
      <c r="B53" s="37">
        <v>8.1746200000000009</v>
      </c>
      <c r="C53" s="37">
        <f t="shared" si="11"/>
        <v>0</v>
      </c>
      <c r="D53" s="37">
        <f t="shared" si="12"/>
        <v>3</v>
      </c>
      <c r="E53" s="37">
        <f t="shared" si="13"/>
        <v>9</v>
      </c>
      <c r="F53" s="37">
        <f t="shared" si="7"/>
        <v>10</v>
      </c>
      <c r="G53" s="37">
        <f t="shared" si="8"/>
        <v>15</v>
      </c>
      <c r="H53" s="37">
        <f t="shared" si="9"/>
        <v>1</v>
      </c>
      <c r="I53" s="37">
        <f t="shared" si="10"/>
        <v>1</v>
      </c>
    </row>
    <row r="54" spans="1:9">
      <c r="A54" s="36">
        <v>52</v>
      </c>
      <c r="B54" s="37">
        <v>6.4811899999999998</v>
      </c>
      <c r="C54" s="37">
        <f t="shared" si="11"/>
        <v>0</v>
      </c>
      <c r="D54" s="37">
        <f t="shared" si="12"/>
        <v>3</v>
      </c>
      <c r="E54" s="37">
        <f t="shared" si="13"/>
        <v>10</v>
      </c>
      <c r="F54" s="37">
        <f t="shared" si="7"/>
        <v>10</v>
      </c>
      <c r="G54" s="37">
        <f t="shared" si="8"/>
        <v>15</v>
      </c>
      <c r="H54" s="37">
        <f t="shared" si="9"/>
        <v>1</v>
      </c>
      <c r="I54" s="37">
        <f t="shared" si="10"/>
        <v>0</v>
      </c>
    </row>
    <row r="55" spans="1:9">
      <c r="A55" s="36">
        <v>53</v>
      </c>
      <c r="B55" s="37">
        <v>5.2865900000000003</v>
      </c>
      <c r="C55" s="37">
        <f t="shared" si="11"/>
        <v>0</v>
      </c>
      <c r="D55" s="37">
        <f t="shared" si="12"/>
        <v>3</v>
      </c>
      <c r="E55" s="37">
        <f t="shared" si="13"/>
        <v>11</v>
      </c>
      <c r="F55" s="37">
        <f t="shared" si="7"/>
        <v>10</v>
      </c>
      <c r="G55" s="37">
        <f t="shared" si="8"/>
        <v>15</v>
      </c>
      <c r="H55" s="37">
        <f t="shared" si="9"/>
        <v>1</v>
      </c>
      <c r="I55" s="37">
        <f t="shared" si="10"/>
        <v>3</v>
      </c>
    </row>
    <row r="56" spans="1:9">
      <c r="A56" s="36">
        <v>54</v>
      </c>
      <c r="B56" s="37">
        <v>4.5799000000000003</v>
      </c>
      <c r="C56" s="37">
        <f t="shared" si="11"/>
        <v>0</v>
      </c>
      <c r="D56" s="37">
        <f t="shared" si="12"/>
        <v>3</v>
      </c>
      <c r="E56" s="37">
        <f t="shared" si="13"/>
        <v>12</v>
      </c>
      <c r="F56" s="37">
        <f t="shared" si="7"/>
        <v>10</v>
      </c>
      <c r="G56" s="37">
        <f t="shared" si="8"/>
        <v>15</v>
      </c>
      <c r="H56" s="37">
        <f t="shared" si="9"/>
        <v>1</v>
      </c>
      <c r="I56" s="37">
        <f t="shared" si="10"/>
        <v>4</v>
      </c>
    </row>
    <row r="57" spans="1:9">
      <c r="A57" s="36">
        <v>55</v>
      </c>
      <c r="B57" s="37">
        <v>3.8570199999999999</v>
      </c>
      <c r="C57" s="37">
        <f t="shared" si="11"/>
        <v>0</v>
      </c>
      <c r="D57" s="37">
        <f t="shared" si="12"/>
        <v>3</v>
      </c>
      <c r="E57" s="37">
        <f t="shared" si="13"/>
        <v>13</v>
      </c>
      <c r="F57" s="37">
        <f t="shared" si="7"/>
        <v>10</v>
      </c>
      <c r="G57" s="37">
        <f t="shared" si="8"/>
        <v>15</v>
      </c>
      <c r="H57" s="37">
        <f t="shared" si="9"/>
        <v>1</v>
      </c>
      <c r="I57" s="37">
        <f t="shared" si="10"/>
        <v>5</v>
      </c>
    </row>
    <row r="58" spans="1:9">
      <c r="A58" s="36">
        <v>56</v>
      </c>
      <c r="B58" s="37">
        <v>3.5773000000000001</v>
      </c>
      <c r="C58" s="37">
        <f t="shared" si="11"/>
        <v>0</v>
      </c>
      <c r="D58" s="37">
        <f t="shared" si="12"/>
        <v>4</v>
      </c>
      <c r="E58" s="37">
        <f t="shared" si="13"/>
        <v>0</v>
      </c>
      <c r="F58" s="37">
        <f t="shared" si="7"/>
        <v>7</v>
      </c>
      <c r="G58" s="37">
        <f t="shared" si="8"/>
        <v>20</v>
      </c>
      <c r="H58" s="37">
        <f t="shared" si="9"/>
        <v>3</v>
      </c>
      <c r="I58" s="37">
        <f t="shared" si="10"/>
        <v>8</v>
      </c>
    </row>
    <row r="59" spans="1:9">
      <c r="A59" s="36">
        <v>57</v>
      </c>
      <c r="B59" s="37">
        <v>4.5156700000000001</v>
      </c>
      <c r="C59" s="37">
        <f t="shared" si="11"/>
        <v>0</v>
      </c>
      <c r="D59" s="37">
        <f t="shared" si="12"/>
        <v>4</v>
      </c>
      <c r="E59" s="37">
        <f t="shared" si="13"/>
        <v>1</v>
      </c>
      <c r="F59" s="37">
        <f t="shared" si="7"/>
        <v>7</v>
      </c>
      <c r="G59" s="37">
        <f t="shared" si="8"/>
        <v>20</v>
      </c>
      <c r="H59" s="37">
        <f t="shared" si="9"/>
        <v>2</v>
      </c>
      <c r="I59" s="37">
        <f t="shared" si="10"/>
        <v>5</v>
      </c>
    </row>
    <row r="60" spans="1:9">
      <c r="A60" s="36">
        <v>58</v>
      </c>
      <c r="B60" s="37">
        <v>4.66622</v>
      </c>
      <c r="C60" s="37">
        <f t="shared" si="11"/>
        <v>0</v>
      </c>
      <c r="D60" s="37">
        <f t="shared" si="12"/>
        <v>4</v>
      </c>
      <c r="E60" s="37">
        <f t="shared" si="13"/>
        <v>2</v>
      </c>
      <c r="F60" s="37">
        <f t="shared" si="7"/>
        <v>9</v>
      </c>
      <c r="G60" s="37">
        <f t="shared" si="8"/>
        <v>19</v>
      </c>
      <c r="H60" s="37">
        <f t="shared" si="9"/>
        <v>2</v>
      </c>
      <c r="I60" s="37">
        <f t="shared" si="10"/>
        <v>6</v>
      </c>
    </row>
    <row r="61" spans="1:9">
      <c r="A61" s="36">
        <v>59</v>
      </c>
      <c r="B61" s="37">
        <v>7.0063500000000003</v>
      </c>
      <c r="C61" s="37">
        <f t="shared" si="11"/>
        <v>0</v>
      </c>
      <c r="D61" s="37">
        <f t="shared" si="12"/>
        <v>4</v>
      </c>
      <c r="E61" s="37">
        <f t="shared" si="13"/>
        <v>3</v>
      </c>
      <c r="F61" s="37">
        <f t="shared" si="7"/>
        <v>9</v>
      </c>
      <c r="G61" s="37">
        <f t="shared" si="8"/>
        <v>19</v>
      </c>
      <c r="H61" s="37">
        <f t="shared" si="9"/>
        <v>2</v>
      </c>
      <c r="I61" s="37">
        <f t="shared" si="10"/>
        <v>7</v>
      </c>
    </row>
    <row r="62" spans="1:9">
      <c r="A62" s="36">
        <v>60</v>
      </c>
      <c r="B62" s="37">
        <v>9.9897799999999997</v>
      </c>
      <c r="C62" s="37">
        <f t="shared" si="11"/>
        <v>0</v>
      </c>
      <c r="D62" s="37">
        <f t="shared" si="12"/>
        <v>4</v>
      </c>
      <c r="E62" s="37">
        <f t="shared" si="13"/>
        <v>4</v>
      </c>
      <c r="F62" s="37">
        <f t="shared" si="7"/>
        <v>9</v>
      </c>
      <c r="G62" s="37">
        <f t="shared" si="8"/>
        <v>19</v>
      </c>
      <c r="H62" s="37">
        <f t="shared" si="9"/>
        <v>2</v>
      </c>
      <c r="I62" s="37">
        <f t="shared" si="10"/>
        <v>8</v>
      </c>
    </row>
    <row r="63" spans="1:9">
      <c r="A63" s="36">
        <v>61</v>
      </c>
      <c r="B63" s="37">
        <v>21.789100000000001</v>
      </c>
      <c r="C63" s="37">
        <f t="shared" si="11"/>
        <v>0</v>
      </c>
      <c r="D63" s="37">
        <f t="shared" si="12"/>
        <v>4</v>
      </c>
      <c r="E63" s="37">
        <f t="shared" si="13"/>
        <v>5</v>
      </c>
      <c r="F63" s="37">
        <f t="shared" si="7"/>
        <v>8</v>
      </c>
      <c r="G63" s="37">
        <f t="shared" si="8"/>
        <v>23</v>
      </c>
      <c r="H63" s="37">
        <f t="shared" si="9"/>
        <v>0</v>
      </c>
      <c r="I63" s="37">
        <f t="shared" si="10"/>
        <v>4</v>
      </c>
    </row>
    <row r="64" spans="1:9">
      <c r="A64" s="36">
        <v>62</v>
      </c>
      <c r="B64" s="37">
        <v>29.9192</v>
      </c>
      <c r="C64" s="37">
        <f t="shared" si="11"/>
        <v>0</v>
      </c>
      <c r="D64" s="37">
        <f t="shared" si="12"/>
        <v>4</v>
      </c>
      <c r="E64" s="37">
        <f t="shared" si="13"/>
        <v>6</v>
      </c>
      <c r="F64" s="37">
        <f t="shared" si="7"/>
        <v>8</v>
      </c>
      <c r="G64" s="37">
        <f t="shared" si="8"/>
        <v>23</v>
      </c>
      <c r="H64" s="37">
        <f t="shared" si="9"/>
        <v>3</v>
      </c>
      <c r="I64" s="37">
        <f t="shared" si="10"/>
        <v>5</v>
      </c>
    </row>
    <row r="65" spans="1:9">
      <c r="A65" s="36">
        <v>63</v>
      </c>
      <c r="B65" s="37">
        <v>30.295500000000001</v>
      </c>
      <c r="C65" s="37">
        <f t="shared" si="11"/>
        <v>0</v>
      </c>
      <c r="D65" s="37">
        <f t="shared" si="12"/>
        <v>4</v>
      </c>
      <c r="E65" s="37">
        <f t="shared" si="13"/>
        <v>7</v>
      </c>
      <c r="F65" s="37">
        <f t="shared" si="7"/>
        <v>5</v>
      </c>
      <c r="G65" s="37">
        <f t="shared" si="8"/>
        <v>17</v>
      </c>
      <c r="H65" s="37">
        <f t="shared" si="9"/>
        <v>3</v>
      </c>
      <c r="I65" s="37">
        <f t="shared" si="10"/>
        <v>5</v>
      </c>
    </row>
    <row r="66" spans="1:9">
      <c r="A66" s="36">
        <v>64</v>
      </c>
      <c r="B66" s="37">
        <v>16.240200000000002</v>
      </c>
      <c r="C66" s="37">
        <f t="shared" si="11"/>
        <v>0</v>
      </c>
      <c r="D66" s="37">
        <f t="shared" si="12"/>
        <v>4</v>
      </c>
      <c r="E66" s="37">
        <f t="shared" si="13"/>
        <v>8</v>
      </c>
      <c r="F66" s="37">
        <f t="shared" ref="F66:F97" si="14">VLOOKUP($G66,L1ID,2)</f>
        <v>9</v>
      </c>
      <c r="G66" s="37">
        <f t="shared" ref="G66:G97" si="15">VLOOKUP($A66,DbData,3)</f>
        <v>19</v>
      </c>
      <c r="H66" s="37">
        <f t="shared" ref="H66:H97" si="16">QUOTIENT(VLOOKUP($A66,DbData,4),12)</f>
        <v>1</v>
      </c>
      <c r="I66" s="37">
        <f t="shared" ref="I66:I97" si="17">MOD(VLOOKUP($A66,DbData,4),12)</f>
        <v>2</v>
      </c>
    </row>
    <row r="67" spans="1:9">
      <c r="A67" s="36">
        <v>65</v>
      </c>
      <c r="B67" s="37">
        <v>8.3010400000000004</v>
      </c>
      <c r="C67" s="37">
        <f t="shared" si="11"/>
        <v>0</v>
      </c>
      <c r="D67" s="37">
        <f t="shared" si="12"/>
        <v>4</v>
      </c>
      <c r="E67" s="37">
        <f t="shared" si="13"/>
        <v>9</v>
      </c>
      <c r="F67" s="37">
        <f t="shared" si="14"/>
        <v>9</v>
      </c>
      <c r="G67" s="37">
        <f t="shared" si="15"/>
        <v>19</v>
      </c>
      <c r="H67" s="37">
        <f t="shared" si="16"/>
        <v>1</v>
      </c>
      <c r="I67" s="37">
        <f t="shared" si="17"/>
        <v>1</v>
      </c>
    </row>
    <row r="68" spans="1:9">
      <c r="A68" s="36">
        <v>66</v>
      </c>
      <c r="B68" s="37">
        <v>6.0683999999999996</v>
      </c>
      <c r="C68" s="37">
        <f t="shared" si="11"/>
        <v>0</v>
      </c>
      <c r="D68" s="37">
        <f t="shared" si="12"/>
        <v>4</v>
      </c>
      <c r="E68" s="37">
        <f t="shared" si="13"/>
        <v>10</v>
      </c>
      <c r="F68" s="37">
        <f t="shared" si="14"/>
        <v>9</v>
      </c>
      <c r="G68" s="37">
        <f t="shared" si="15"/>
        <v>19</v>
      </c>
      <c r="H68" s="37">
        <f t="shared" si="16"/>
        <v>1</v>
      </c>
      <c r="I68" s="37">
        <f t="shared" si="17"/>
        <v>0</v>
      </c>
    </row>
    <row r="69" spans="1:9">
      <c r="A69" s="36">
        <v>67</v>
      </c>
      <c r="B69" s="37">
        <v>4.7689899999999996</v>
      </c>
      <c r="C69" s="37">
        <f t="shared" si="11"/>
        <v>0</v>
      </c>
      <c r="D69" s="37">
        <f t="shared" si="12"/>
        <v>4</v>
      </c>
      <c r="E69" s="37">
        <f t="shared" si="13"/>
        <v>11</v>
      </c>
      <c r="F69" s="37">
        <f t="shared" si="14"/>
        <v>9</v>
      </c>
      <c r="G69" s="37">
        <f t="shared" si="15"/>
        <v>19</v>
      </c>
      <c r="H69" s="37">
        <f t="shared" si="16"/>
        <v>1</v>
      </c>
      <c r="I69" s="37">
        <f t="shared" si="17"/>
        <v>3</v>
      </c>
    </row>
    <row r="70" spans="1:9">
      <c r="A70" s="36">
        <v>68</v>
      </c>
      <c r="B70" s="37">
        <v>4.4495500000000003</v>
      </c>
      <c r="C70" s="37">
        <f t="shared" si="11"/>
        <v>0</v>
      </c>
      <c r="D70" s="37">
        <f t="shared" si="12"/>
        <v>4</v>
      </c>
      <c r="E70" s="37">
        <f t="shared" si="13"/>
        <v>12</v>
      </c>
      <c r="F70" s="37">
        <f t="shared" si="14"/>
        <v>9</v>
      </c>
      <c r="G70" s="37">
        <f t="shared" si="15"/>
        <v>19</v>
      </c>
      <c r="H70" s="37">
        <f t="shared" si="16"/>
        <v>1</v>
      </c>
      <c r="I70" s="37">
        <f t="shared" si="17"/>
        <v>4</v>
      </c>
    </row>
    <row r="71" spans="1:9">
      <c r="A71" s="36">
        <v>69</v>
      </c>
      <c r="B71" s="37">
        <v>3.7535699999999999</v>
      </c>
      <c r="C71" s="37">
        <f t="shared" si="11"/>
        <v>0</v>
      </c>
      <c r="D71" s="37">
        <f t="shared" si="12"/>
        <v>4</v>
      </c>
      <c r="E71" s="37">
        <f t="shared" si="13"/>
        <v>13</v>
      </c>
      <c r="F71" s="37">
        <f t="shared" si="14"/>
        <v>9</v>
      </c>
      <c r="G71" s="37">
        <f t="shared" si="15"/>
        <v>19</v>
      </c>
      <c r="H71" s="37">
        <f t="shared" si="16"/>
        <v>1</v>
      </c>
      <c r="I71" s="37">
        <f t="shared" si="17"/>
        <v>5</v>
      </c>
    </row>
    <row r="72" spans="1:9">
      <c r="A72" s="36">
        <v>70</v>
      </c>
      <c r="B72" s="37">
        <v>3.1118299999999999</v>
      </c>
      <c r="C72" s="37">
        <f t="shared" si="11"/>
        <v>0</v>
      </c>
      <c r="D72" s="37">
        <f t="shared" si="12"/>
        <v>5</v>
      </c>
      <c r="E72" s="37">
        <f t="shared" si="13"/>
        <v>0</v>
      </c>
      <c r="F72" s="37">
        <f t="shared" si="14"/>
        <v>7</v>
      </c>
      <c r="G72" s="37">
        <f t="shared" si="15"/>
        <v>20</v>
      </c>
      <c r="H72" s="37">
        <f t="shared" si="16"/>
        <v>2</v>
      </c>
      <c r="I72" s="37">
        <f t="shared" si="17"/>
        <v>4</v>
      </c>
    </row>
    <row r="73" spans="1:9">
      <c r="A73" s="36">
        <v>71</v>
      </c>
      <c r="B73" s="37">
        <v>3.8971800000000001</v>
      </c>
      <c r="C73" s="37">
        <f t="shared" si="11"/>
        <v>0</v>
      </c>
      <c r="D73" s="37">
        <f t="shared" si="12"/>
        <v>5</v>
      </c>
      <c r="E73" s="37">
        <f t="shared" si="13"/>
        <v>1</v>
      </c>
      <c r="F73" s="37">
        <f t="shared" si="14"/>
        <v>7</v>
      </c>
      <c r="G73" s="37">
        <f t="shared" si="15"/>
        <v>20</v>
      </c>
      <c r="H73" s="37">
        <f t="shared" si="16"/>
        <v>2</v>
      </c>
      <c r="I73" s="37">
        <f t="shared" si="17"/>
        <v>3</v>
      </c>
    </row>
    <row r="74" spans="1:9">
      <c r="A74" s="36">
        <v>72</v>
      </c>
      <c r="B74" s="37">
        <v>4.6846500000000004</v>
      </c>
      <c r="C74" s="37">
        <f t="shared" si="11"/>
        <v>0</v>
      </c>
      <c r="D74" s="37">
        <f t="shared" si="12"/>
        <v>5</v>
      </c>
      <c r="E74" s="37">
        <f t="shared" si="13"/>
        <v>2</v>
      </c>
      <c r="F74" s="37">
        <f t="shared" si="14"/>
        <v>7</v>
      </c>
      <c r="G74" s="37">
        <f t="shared" si="15"/>
        <v>20</v>
      </c>
      <c r="H74" s="37">
        <f t="shared" si="16"/>
        <v>0</v>
      </c>
      <c r="I74" s="37">
        <f t="shared" si="17"/>
        <v>3</v>
      </c>
    </row>
    <row r="75" spans="1:9">
      <c r="A75" s="36">
        <v>73</v>
      </c>
      <c r="B75" s="37">
        <v>5.4384100000000002</v>
      </c>
      <c r="C75" s="37">
        <f t="shared" si="11"/>
        <v>0</v>
      </c>
      <c r="D75" s="37">
        <f t="shared" si="12"/>
        <v>5</v>
      </c>
      <c r="E75" s="37">
        <f t="shared" si="13"/>
        <v>3</v>
      </c>
      <c r="F75" s="37">
        <f t="shared" si="14"/>
        <v>7</v>
      </c>
      <c r="G75" s="37">
        <f t="shared" si="15"/>
        <v>20</v>
      </c>
      <c r="H75" s="37">
        <f t="shared" si="16"/>
        <v>0</v>
      </c>
      <c r="I75" s="37">
        <f t="shared" si="17"/>
        <v>4</v>
      </c>
    </row>
    <row r="76" spans="1:9">
      <c r="A76" s="36">
        <v>74</v>
      </c>
      <c r="B76" s="37">
        <v>7.1409099999999999</v>
      </c>
      <c r="C76" s="37">
        <f t="shared" si="11"/>
        <v>0</v>
      </c>
      <c r="D76" s="37">
        <f t="shared" si="12"/>
        <v>5</v>
      </c>
      <c r="E76" s="37">
        <f t="shared" si="13"/>
        <v>4</v>
      </c>
      <c r="F76" s="37">
        <f t="shared" si="14"/>
        <v>7</v>
      </c>
      <c r="G76" s="37">
        <f t="shared" si="15"/>
        <v>20</v>
      </c>
      <c r="H76" s="37">
        <f t="shared" si="16"/>
        <v>0</v>
      </c>
      <c r="I76" s="37">
        <f t="shared" si="17"/>
        <v>5</v>
      </c>
    </row>
    <row r="77" spans="1:9">
      <c r="A77" s="36">
        <v>75</v>
      </c>
      <c r="B77" s="37">
        <v>13.6387</v>
      </c>
      <c r="C77" s="37">
        <f t="shared" si="11"/>
        <v>0</v>
      </c>
      <c r="D77" s="37">
        <f t="shared" si="12"/>
        <v>5</v>
      </c>
      <c r="E77" s="37">
        <f t="shared" si="13"/>
        <v>5</v>
      </c>
      <c r="F77" s="37">
        <f t="shared" si="14"/>
        <v>3</v>
      </c>
      <c r="G77" s="37">
        <f t="shared" si="15"/>
        <v>14</v>
      </c>
      <c r="H77" s="37">
        <f t="shared" si="16"/>
        <v>3</v>
      </c>
      <c r="I77" s="37">
        <f t="shared" si="17"/>
        <v>5</v>
      </c>
    </row>
    <row r="78" spans="1:9">
      <c r="A78" s="36">
        <v>76</v>
      </c>
      <c r="B78" s="37">
        <v>23.451799999999999</v>
      </c>
      <c r="C78" s="37">
        <f t="shared" si="11"/>
        <v>0</v>
      </c>
      <c r="D78" s="37">
        <f t="shared" si="12"/>
        <v>5</v>
      </c>
      <c r="E78" s="37">
        <f t="shared" si="13"/>
        <v>6</v>
      </c>
      <c r="F78" s="37">
        <f t="shared" si="14"/>
        <v>7</v>
      </c>
      <c r="G78" s="37">
        <f t="shared" si="15"/>
        <v>20</v>
      </c>
      <c r="H78" s="37">
        <f t="shared" si="16"/>
        <v>1</v>
      </c>
      <c r="I78" s="37">
        <f t="shared" si="17"/>
        <v>7</v>
      </c>
    </row>
    <row r="79" spans="1:9">
      <c r="A79" s="36">
        <v>77</v>
      </c>
      <c r="B79" s="37">
        <v>19.782599999999999</v>
      </c>
      <c r="C79" s="37">
        <f t="shared" si="11"/>
        <v>0</v>
      </c>
      <c r="D79" s="37">
        <f t="shared" si="12"/>
        <v>5</v>
      </c>
      <c r="E79" s="37">
        <f t="shared" si="13"/>
        <v>7</v>
      </c>
      <c r="F79" s="37">
        <f t="shared" si="14"/>
        <v>3</v>
      </c>
      <c r="G79" s="37">
        <f t="shared" si="15"/>
        <v>14</v>
      </c>
      <c r="H79" s="37">
        <f t="shared" si="16"/>
        <v>3</v>
      </c>
      <c r="I79" s="37">
        <f t="shared" si="17"/>
        <v>4</v>
      </c>
    </row>
    <row r="80" spans="1:9">
      <c r="A80" s="36">
        <v>78</v>
      </c>
      <c r="B80" s="37">
        <v>23.747</v>
      </c>
      <c r="C80" s="37">
        <f t="shared" si="11"/>
        <v>0</v>
      </c>
      <c r="D80" s="37">
        <f t="shared" si="12"/>
        <v>5</v>
      </c>
      <c r="E80" s="37">
        <f t="shared" si="13"/>
        <v>8</v>
      </c>
      <c r="F80" s="37">
        <f t="shared" si="14"/>
        <v>5</v>
      </c>
      <c r="G80" s="37">
        <f t="shared" si="15"/>
        <v>17</v>
      </c>
      <c r="H80" s="37">
        <f t="shared" si="16"/>
        <v>3</v>
      </c>
      <c r="I80" s="37">
        <f t="shared" si="17"/>
        <v>4</v>
      </c>
    </row>
    <row r="81" spans="1:9">
      <c r="A81" s="36">
        <v>79</v>
      </c>
      <c r="B81" s="37">
        <v>9.1197199999999992</v>
      </c>
      <c r="C81" s="37">
        <f t="shared" ref="C81:C100" si="18">QUOTIENT($A81,98)</f>
        <v>0</v>
      </c>
      <c r="D81" s="37">
        <f t="shared" ref="D81:D100" si="19">MOD(QUOTIENT($A81,14),7)</f>
        <v>5</v>
      </c>
      <c r="E81" s="37">
        <f t="shared" ref="E81:E100" si="20">MOD($A81,14)</f>
        <v>9</v>
      </c>
      <c r="F81" s="37">
        <f t="shared" si="14"/>
        <v>7</v>
      </c>
      <c r="G81" s="37">
        <f t="shared" si="15"/>
        <v>20</v>
      </c>
      <c r="H81" s="37">
        <f t="shared" si="16"/>
        <v>0</v>
      </c>
      <c r="I81" s="37">
        <f t="shared" si="17"/>
        <v>7</v>
      </c>
    </row>
    <row r="82" spans="1:9">
      <c r="A82" s="36">
        <v>80</v>
      </c>
      <c r="B82" s="37">
        <v>6.3767399999999999</v>
      </c>
      <c r="C82" s="37">
        <f t="shared" si="18"/>
        <v>0</v>
      </c>
      <c r="D82" s="37">
        <f t="shared" si="19"/>
        <v>5</v>
      </c>
      <c r="E82" s="37">
        <f t="shared" si="20"/>
        <v>10</v>
      </c>
      <c r="F82" s="37">
        <f t="shared" si="14"/>
        <v>7</v>
      </c>
      <c r="G82" s="37">
        <f t="shared" si="15"/>
        <v>20</v>
      </c>
      <c r="H82" s="37">
        <f t="shared" si="16"/>
        <v>0</v>
      </c>
      <c r="I82" s="37">
        <f t="shared" si="17"/>
        <v>6</v>
      </c>
    </row>
    <row r="83" spans="1:9">
      <c r="A83" s="36">
        <v>81</v>
      </c>
      <c r="B83" s="37">
        <v>4.7365700000000004</v>
      </c>
      <c r="C83" s="37">
        <f t="shared" si="18"/>
        <v>0</v>
      </c>
      <c r="D83" s="37">
        <f t="shared" si="19"/>
        <v>5</v>
      </c>
      <c r="E83" s="37">
        <f t="shared" si="20"/>
        <v>11</v>
      </c>
      <c r="F83" s="37">
        <f t="shared" si="14"/>
        <v>7</v>
      </c>
      <c r="G83" s="37">
        <f t="shared" si="15"/>
        <v>20</v>
      </c>
      <c r="H83" s="37">
        <f t="shared" si="16"/>
        <v>0</v>
      </c>
      <c r="I83" s="37">
        <f t="shared" si="17"/>
        <v>0</v>
      </c>
    </row>
    <row r="84" spans="1:9">
      <c r="A84" s="36">
        <v>82</v>
      </c>
      <c r="B84" s="37">
        <v>4.8853799999999996</v>
      </c>
      <c r="C84" s="37">
        <f t="shared" si="18"/>
        <v>0</v>
      </c>
      <c r="D84" s="37">
        <f t="shared" si="19"/>
        <v>5</v>
      </c>
      <c r="E84" s="37">
        <f t="shared" si="20"/>
        <v>12</v>
      </c>
      <c r="F84" s="37">
        <f t="shared" si="14"/>
        <v>7</v>
      </c>
      <c r="G84" s="37">
        <f t="shared" si="15"/>
        <v>20</v>
      </c>
      <c r="H84" s="37">
        <f t="shared" si="16"/>
        <v>0</v>
      </c>
      <c r="I84" s="37">
        <f t="shared" si="17"/>
        <v>1</v>
      </c>
    </row>
    <row r="85" spans="1:9">
      <c r="A85" s="36">
        <v>83</v>
      </c>
      <c r="B85" s="37">
        <v>3.9115799999999998</v>
      </c>
      <c r="C85" s="37">
        <f t="shared" si="18"/>
        <v>0</v>
      </c>
      <c r="D85" s="37">
        <f t="shared" si="19"/>
        <v>5</v>
      </c>
      <c r="E85" s="37">
        <f t="shared" si="20"/>
        <v>13</v>
      </c>
      <c r="F85" s="37">
        <f t="shared" si="14"/>
        <v>7</v>
      </c>
      <c r="G85" s="37">
        <f t="shared" si="15"/>
        <v>20</v>
      </c>
      <c r="H85" s="37">
        <f t="shared" si="16"/>
        <v>0</v>
      </c>
      <c r="I85" s="37">
        <f t="shared" si="17"/>
        <v>2</v>
      </c>
    </row>
    <row r="86" spans="1:9">
      <c r="A86" s="36">
        <v>84</v>
      </c>
      <c r="B86" s="37">
        <v>3.7029100000000001</v>
      </c>
      <c r="C86" s="37">
        <f t="shared" si="18"/>
        <v>0</v>
      </c>
      <c r="D86" s="37">
        <f t="shared" si="19"/>
        <v>6</v>
      </c>
      <c r="E86" s="37">
        <f t="shared" si="20"/>
        <v>0</v>
      </c>
      <c r="F86" s="37">
        <f t="shared" si="14"/>
        <v>11</v>
      </c>
      <c r="G86" s="37">
        <f t="shared" si="15"/>
        <v>27</v>
      </c>
      <c r="H86" s="37">
        <f t="shared" si="16"/>
        <v>2</v>
      </c>
      <c r="I86" s="37">
        <f t="shared" si="17"/>
        <v>6</v>
      </c>
    </row>
    <row r="87" spans="1:9">
      <c r="A87" s="36">
        <v>85</v>
      </c>
      <c r="B87" s="37">
        <v>3.62588</v>
      </c>
      <c r="C87" s="37">
        <f t="shared" si="18"/>
        <v>0</v>
      </c>
      <c r="D87" s="37">
        <f t="shared" si="19"/>
        <v>6</v>
      </c>
      <c r="E87" s="37">
        <f t="shared" si="20"/>
        <v>1</v>
      </c>
      <c r="F87" s="37">
        <f t="shared" si="14"/>
        <v>11</v>
      </c>
      <c r="G87" s="37">
        <f t="shared" si="15"/>
        <v>27</v>
      </c>
      <c r="H87" s="37">
        <f t="shared" si="16"/>
        <v>2</v>
      </c>
      <c r="I87" s="37">
        <f t="shared" si="17"/>
        <v>7</v>
      </c>
    </row>
    <row r="88" spans="1:9">
      <c r="A88" s="36">
        <v>86</v>
      </c>
      <c r="B88" s="37">
        <v>4.0088100000000004</v>
      </c>
      <c r="C88" s="37">
        <f t="shared" si="18"/>
        <v>0</v>
      </c>
      <c r="D88" s="37">
        <f t="shared" si="19"/>
        <v>6</v>
      </c>
      <c r="E88" s="37">
        <f t="shared" si="20"/>
        <v>2</v>
      </c>
      <c r="F88" s="37">
        <f t="shared" si="14"/>
        <v>2</v>
      </c>
      <c r="G88" s="37">
        <f t="shared" si="15"/>
        <v>13</v>
      </c>
      <c r="H88" s="37">
        <f t="shared" si="16"/>
        <v>3</v>
      </c>
      <c r="I88" s="37">
        <f t="shared" si="17"/>
        <v>0</v>
      </c>
    </row>
    <row r="89" spans="1:9">
      <c r="A89" s="36">
        <v>87</v>
      </c>
      <c r="B89" s="37">
        <v>4.1405599999999998</v>
      </c>
      <c r="C89" s="37">
        <f t="shared" si="18"/>
        <v>0</v>
      </c>
      <c r="D89" s="37">
        <f t="shared" si="19"/>
        <v>6</v>
      </c>
      <c r="E89" s="37">
        <f t="shared" si="20"/>
        <v>3</v>
      </c>
      <c r="F89" s="37">
        <f t="shared" si="14"/>
        <v>2</v>
      </c>
      <c r="G89" s="37">
        <f t="shared" si="15"/>
        <v>13</v>
      </c>
      <c r="H89" s="37">
        <f t="shared" si="16"/>
        <v>3</v>
      </c>
      <c r="I89" s="37">
        <f t="shared" si="17"/>
        <v>1</v>
      </c>
    </row>
    <row r="90" spans="1:9">
      <c r="A90" s="36">
        <v>88</v>
      </c>
      <c r="B90" s="37">
        <v>4.6516900000000003</v>
      </c>
      <c r="C90" s="37">
        <f t="shared" si="18"/>
        <v>0</v>
      </c>
      <c r="D90" s="37">
        <f t="shared" si="19"/>
        <v>6</v>
      </c>
      <c r="E90" s="37">
        <f t="shared" si="20"/>
        <v>4</v>
      </c>
      <c r="F90" s="37">
        <f t="shared" si="14"/>
        <v>2</v>
      </c>
      <c r="G90" s="37">
        <f t="shared" si="15"/>
        <v>13</v>
      </c>
      <c r="H90" s="37">
        <f t="shared" si="16"/>
        <v>3</v>
      </c>
      <c r="I90" s="37">
        <f t="shared" si="17"/>
        <v>2</v>
      </c>
    </row>
    <row r="91" spans="1:9">
      <c r="A91" s="36">
        <v>89</v>
      </c>
      <c r="B91" s="37">
        <v>6.16275</v>
      </c>
      <c r="C91" s="37">
        <f t="shared" si="18"/>
        <v>0</v>
      </c>
      <c r="D91" s="37">
        <f t="shared" si="19"/>
        <v>6</v>
      </c>
      <c r="E91" s="37">
        <f t="shared" si="20"/>
        <v>5</v>
      </c>
      <c r="F91" s="37">
        <f t="shared" si="14"/>
        <v>2</v>
      </c>
      <c r="G91" s="37">
        <f t="shared" si="15"/>
        <v>13</v>
      </c>
      <c r="H91" s="37">
        <f t="shared" si="16"/>
        <v>3</v>
      </c>
      <c r="I91" s="37">
        <f t="shared" si="17"/>
        <v>3</v>
      </c>
    </row>
    <row r="92" spans="1:9">
      <c r="A92" s="36">
        <v>90</v>
      </c>
      <c r="B92" s="37">
        <v>6.1699099999999998</v>
      </c>
      <c r="C92" s="37">
        <f t="shared" si="18"/>
        <v>0</v>
      </c>
      <c r="D92" s="37">
        <f t="shared" si="19"/>
        <v>6</v>
      </c>
      <c r="E92" s="37">
        <f t="shared" si="20"/>
        <v>6</v>
      </c>
      <c r="F92" s="37">
        <f t="shared" si="14"/>
        <v>2</v>
      </c>
      <c r="G92" s="37">
        <f t="shared" si="15"/>
        <v>13</v>
      </c>
      <c r="H92" s="37">
        <f t="shared" si="16"/>
        <v>3</v>
      </c>
      <c r="I92" s="37">
        <f t="shared" si="17"/>
        <v>4</v>
      </c>
    </row>
    <row r="93" spans="1:9">
      <c r="A93" s="36">
        <v>91</v>
      </c>
      <c r="B93" s="37">
        <v>6.6940600000000003</v>
      </c>
      <c r="C93" s="37">
        <f t="shared" si="18"/>
        <v>0</v>
      </c>
      <c r="D93" s="37">
        <f t="shared" si="19"/>
        <v>6</v>
      </c>
      <c r="E93" s="37">
        <f t="shared" si="20"/>
        <v>7</v>
      </c>
      <c r="F93" s="37">
        <f t="shared" si="14"/>
        <v>2</v>
      </c>
      <c r="G93" s="37">
        <f t="shared" si="15"/>
        <v>13</v>
      </c>
      <c r="H93" s="37">
        <f t="shared" si="16"/>
        <v>3</v>
      </c>
      <c r="I93" s="37">
        <f t="shared" si="17"/>
        <v>5</v>
      </c>
    </row>
    <row r="94" spans="1:9">
      <c r="A94" s="36">
        <v>92</v>
      </c>
      <c r="B94" s="37">
        <v>5.3237399999999999</v>
      </c>
      <c r="C94" s="37">
        <f t="shared" si="18"/>
        <v>0</v>
      </c>
      <c r="D94" s="37">
        <f t="shared" si="19"/>
        <v>6</v>
      </c>
      <c r="E94" s="37">
        <f t="shared" si="20"/>
        <v>8</v>
      </c>
      <c r="F94" s="37">
        <f t="shared" si="14"/>
        <v>2</v>
      </c>
      <c r="G94" s="37">
        <f t="shared" si="15"/>
        <v>13</v>
      </c>
      <c r="H94" s="37">
        <f t="shared" si="16"/>
        <v>3</v>
      </c>
      <c r="I94" s="37">
        <f t="shared" si="17"/>
        <v>6</v>
      </c>
    </row>
    <row r="95" spans="1:9">
      <c r="A95" s="36">
        <v>93</v>
      </c>
      <c r="B95" s="37">
        <v>4.6588599999999998</v>
      </c>
      <c r="C95" s="37">
        <f t="shared" si="18"/>
        <v>0</v>
      </c>
      <c r="D95" s="37">
        <f t="shared" si="19"/>
        <v>6</v>
      </c>
      <c r="E95" s="37">
        <f t="shared" si="20"/>
        <v>9</v>
      </c>
      <c r="F95" s="37">
        <f t="shared" si="14"/>
        <v>2</v>
      </c>
      <c r="G95" s="37">
        <f t="shared" si="15"/>
        <v>13</v>
      </c>
      <c r="H95" s="37">
        <f t="shared" si="16"/>
        <v>3</v>
      </c>
      <c r="I95" s="37">
        <f t="shared" si="17"/>
        <v>7</v>
      </c>
    </row>
    <row r="96" spans="1:9">
      <c r="A96" s="36">
        <v>94</v>
      </c>
      <c r="B96" s="37">
        <v>4.2424400000000002</v>
      </c>
      <c r="C96" s="37">
        <f t="shared" si="18"/>
        <v>0</v>
      </c>
      <c r="D96" s="37">
        <f t="shared" si="19"/>
        <v>6</v>
      </c>
      <c r="E96" s="37">
        <f t="shared" si="20"/>
        <v>10</v>
      </c>
      <c r="F96" s="37">
        <f t="shared" si="14"/>
        <v>2</v>
      </c>
      <c r="G96" s="37">
        <f t="shared" si="15"/>
        <v>13</v>
      </c>
      <c r="H96" s="37">
        <f t="shared" si="16"/>
        <v>3</v>
      </c>
      <c r="I96" s="37">
        <f t="shared" si="17"/>
        <v>8</v>
      </c>
    </row>
    <row r="97" spans="1:9">
      <c r="A97" s="36">
        <v>95</v>
      </c>
      <c r="B97" s="37">
        <v>3.9839099999999998</v>
      </c>
      <c r="C97" s="37">
        <f t="shared" si="18"/>
        <v>0</v>
      </c>
      <c r="D97" s="37">
        <f t="shared" si="19"/>
        <v>6</v>
      </c>
      <c r="E97" s="37">
        <f t="shared" si="20"/>
        <v>11</v>
      </c>
      <c r="F97" s="37">
        <f t="shared" si="14"/>
        <v>2</v>
      </c>
      <c r="G97" s="37">
        <f t="shared" si="15"/>
        <v>13</v>
      </c>
      <c r="H97" s="37">
        <f t="shared" si="16"/>
        <v>2</v>
      </c>
      <c r="I97" s="37">
        <f t="shared" si="17"/>
        <v>5</v>
      </c>
    </row>
    <row r="98" spans="1:9">
      <c r="A98" s="36">
        <v>96</v>
      </c>
      <c r="B98" s="37">
        <v>3.7790499999999998</v>
      </c>
      <c r="C98" s="37">
        <f t="shared" si="18"/>
        <v>0</v>
      </c>
      <c r="D98" s="37">
        <f t="shared" si="19"/>
        <v>6</v>
      </c>
      <c r="E98" s="37">
        <f t="shared" si="20"/>
        <v>12</v>
      </c>
      <c r="F98" s="37">
        <f t="shared" ref="F98:F129" si="21">VLOOKUP($G98,L1ID,2)</f>
        <v>2</v>
      </c>
      <c r="G98" s="37">
        <f t="shared" ref="G98:G129" si="22">VLOOKUP($A98,DbData,3)</f>
        <v>13</v>
      </c>
      <c r="H98" s="37">
        <f t="shared" ref="H98:H129" si="23">QUOTIENT(VLOOKUP($A98,DbData,4),12)</f>
        <v>2</v>
      </c>
      <c r="I98" s="37">
        <f t="shared" ref="I98:I129" si="24">MOD(VLOOKUP($A98,DbData,4),12)</f>
        <v>4</v>
      </c>
    </row>
    <row r="99" spans="1:9">
      <c r="A99" s="36">
        <v>97</v>
      </c>
      <c r="B99" s="37">
        <v>3.2106599999999998</v>
      </c>
      <c r="C99" s="37">
        <f t="shared" si="18"/>
        <v>0</v>
      </c>
      <c r="D99" s="37">
        <f t="shared" si="19"/>
        <v>6</v>
      </c>
      <c r="E99" s="37">
        <f t="shared" si="20"/>
        <v>13</v>
      </c>
      <c r="F99" s="37">
        <f t="shared" si="21"/>
        <v>2</v>
      </c>
      <c r="G99" s="37">
        <f t="shared" si="22"/>
        <v>13</v>
      </c>
      <c r="H99" s="37">
        <f t="shared" si="23"/>
        <v>2</v>
      </c>
      <c r="I99" s="37">
        <f t="shared" si="24"/>
        <v>3</v>
      </c>
    </row>
    <row r="100" spans="1:9">
      <c r="A100" s="36">
        <v>98</v>
      </c>
      <c r="B100" s="37">
        <v>2.4529899999999998</v>
      </c>
      <c r="C100" s="37">
        <f t="shared" si="18"/>
        <v>1</v>
      </c>
      <c r="D100" s="37">
        <f t="shared" si="19"/>
        <v>0</v>
      </c>
      <c r="E100" s="37">
        <f t="shared" si="20"/>
        <v>0</v>
      </c>
      <c r="F100" s="37">
        <f t="shared" si="21"/>
        <v>7</v>
      </c>
      <c r="G100" s="37">
        <f t="shared" si="22"/>
        <v>20</v>
      </c>
      <c r="H100" s="37">
        <f t="shared" si="23"/>
        <v>3</v>
      </c>
      <c r="I100" s="37">
        <f t="shared" si="24"/>
        <v>4</v>
      </c>
    </row>
    <row r="101" spans="1:9">
      <c r="A101" s="36">
        <v>99</v>
      </c>
      <c r="B101" s="37">
        <v>2.4871400000000001</v>
      </c>
      <c r="C101" s="37">
        <f t="shared" ref="C101:C127" si="25">QUOTIENT($A101,98)</f>
        <v>1</v>
      </c>
      <c r="D101" s="37">
        <f t="shared" ref="D101:D127" si="26">MOD(QUOTIENT($A101,14),7)</f>
        <v>0</v>
      </c>
      <c r="E101" s="37">
        <f t="shared" ref="E101:E127" si="27">MOD($A101,14)</f>
        <v>1</v>
      </c>
      <c r="F101" s="37">
        <f t="shared" si="21"/>
        <v>7</v>
      </c>
      <c r="G101" s="37">
        <f t="shared" si="22"/>
        <v>20</v>
      </c>
      <c r="H101" s="37">
        <f t="shared" si="23"/>
        <v>3</v>
      </c>
      <c r="I101" s="37">
        <f t="shared" si="24"/>
        <v>5</v>
      </c>
    </row>
    <row r="102" spans="1:9">
      <c r="A102" s="36">
        <v>100</v>
      </c>
      <c r="B102" s="37">
        <v>2.7643800000000001</v>
      </c>
      <c r="C102" s="37">
        <f t="shared" si="25"/>
        <v>1</v>
      </c>
      <c r="D102" s="37">
        <f t="shared" si="26"/>
        <v>0</v>
      </c>
      <c r="E102" s="37">
        <f t="shared" si="27"/>
        <v>2</v>
      </c>
      <c r="F102" s="37">
        <f t="shared" si="21"/>
        <v>1</v>
      </c>
      <c r="G102" s="37">
        <f t="shared" si="22"/>
        <v>3</v>
      </c>
      <c r="H102" s="37">
        <f t="shared" si="23"/>
        <v>2</v>
      </c>
      <c r="I102" s="37">
        <f t="shared" si="24"/>
        <v>6</v>
      </c>
    </row>
    <row r="103" spans="1:9">
      <c r="A103" s="36">
        <v>101</v>
      </c>
      <c r="B103" s="37">
        <v>2.7231100000000001</v>
      </c>
      <c r="C103" s="37">
        <f t="shared" si="25"/>
        <v>1</v>
      </c>
      <c r="D103" s="37">
        <f t="shared" si="26"/>
        <v>0</v>
      </c>
      <c r="E103" s="37">
        <f t="shared" si="27"/>
        <v>3</v>
      </c>
      <c r="F103" s="37">
        <f t="shared" si="21"/>
        <v>1</v>
      </c>
      <c r="G103" s="37">
        <f t="shared" si="22"/>
        <v>3</v>
      </c>
      <c r="H103" s="37">
        <f t="shared" si="23"/>
        <v>2</v>
      </c>
      <c r="I103" s="37">
        <f t="shared" si="24"/>
        <v>7</v>
      </c>
    </row>
    <row r="104" spans="1:9">
      <c r="A104" s="36">
        <v>102</v>
      </c>
      <c r="B104" s="37">
        <v>3.58623</v>
      </c>
      <c r="C104" s="37">
        <f t="shared" si="25"/>
        <v>1</v>
      </c>
      <c r="D104" s="37">
        <f t="shared" si="26"/>
        <v>0</v>
      </c>
      <c r="E104" s="37">
        <f t="shared" si="27"/>
        <v>4</v>
      </c>
      <c r="F104" s="37">
        <f t="shared" si="21"/>
        <v>1</v>
      </c>
      <c r="G104" s="37">
        <f t="shared" si="22"/>
        <v>3</v>
      </c>
      <c r="H104" s="37">
        <f t="shared" si="23"/>
        <v>2</v>
      </c>
      <c r="I104" s="37">
        <f t="shared" si="24"/>
        <v>8</v>
      </c>
    </row>
    <row r="105" spans="1:9">
      <c r="A105" s="36">
        <v>103</v>
      </c>
      <c r="B105" s="37">
        <v>3.2035900000000002</v>
      </c>
      <c r="C105" s="37">
        <f t="shared" si="25"/>
        <v>1</v>
      </c>
      <c r="D105" s="37">
        <f t="shared" si="26"/>
        <v>0</v>
      </c>
      <c r="E105" s="37">
        <f t="shared" si="27"/>
        <v>5</v>
      </c>
      <c r="F105" s="37">
        <f t="shared" si="21"/>
        <v>1</v>
      </c>
      <c r="G105" s="37">
        <f t="shared" si="22"/>
        <v>3</v>
      </c>
      <c r="H105" s="37">
        <f t="shared" si="23"/>
        <v>2</v>
      </c>
      <c r="I105" s="37">
        <f t="shared" si="24"/>
        <v>0</v>
      </c>
    </row>
    <row r="106" spans="1:9">
      <c r="A106" s="36">
        <v>104</v>
      </c>
      <c r="B106" s="37">
        <v>3.4774699999999998</v>
      </c>
      <c r="C106" s="37">
        <f t="shared" si="25"/>
        <v>1</v>
      </c>
      <c r="D106" s="37">
        <f t="shared" si="26"/>
        <v>0</v>
      </c>
      <c r="E106" s="37">
        <f t="shared" si="27"/>
        <v>6</v>
      </c>
      <c r="F106" s="37">
        <f t="shared" si="21"/>
        <v>1</v>
      </c>
      <c r="G106" s="37">
        <f t="shared" si="22"/>
        <v>3</v>
      </c>
      <c r="H106" s="37">
        <f t="shared" si="23"/>
        <v>2</v>
      </c>
      <c r="I106" s="37">
        <f t="shared" si="24"/>
        <v>1</v>
      </c>
    </row>
    <row r="107" spans="1:9">
      <c r="A107" s="36">
        <v>105</v>
      </c>
      <c r="B107" s="37">
        <v>3.5403600000000002</v>
      </c>
      <c r="C107" s="37">
        <f t="shared" si="25"/>
        <v>1</v>
      </c>
      <c r="D107" s="37">
        <f t="shared" si="26"/>
        <v>0</v>
      </c>
      <c r="E107" s="37">
        <f t="shared" si="27"/>
        <v>7</v>
      </c>
      <c r="F107" s="37">
        <f t="shared" si="21"/>
        <v>1</v>
      </c>
      <c r="G107" s="37">
        <f t="shared" si="22"/>
        <v>3</v>
      </c>
      <c r="H107" s="37">
        <f t="shared" si="23"/>
        <v>2</v>
      </c>
      <c r="I107" s="37">
        <f t="shared" si="24"/>
        <v>2</v>
      </c>
    </row>
    <row r="108" spans="1:9">
      <c r="A108" s="36">
        <v>106</v>
      </c>
      <c r="B108" s="37">
        <v>2.2367599999999999</v>
      </c>
      <c r="C108" s="37">
        <f t="shared" si="25"/>
        <v>1</v>
      </c>
      <c r="D108" s="37">
        <f t="shared" si="26"/>
        <v>0</v>
      </c>
      <c r="E108" s="37">
        <f t="shared" si="27"/>
        <v>8</v>
      </c>
      <c r="F108" s="37">
        <f t="shared" si="21"/>
        <v>4</v>
      </c>
      <c r="G108" s="37">
        <f t="shared" si="22"/>
        <v>16</v>
      </c>
      <c r="H108" s="37">
        <f t="shared" si="23"/>
        <v>0</v>
      </c>
      <c r="I108" s="37">
        <f t="shared" si="24"/>
        <v>4</v>
      </c>
    </row>
    <row r="109" spans="1:9">
      <c r="A109" s="36">
        <v>107</v>
      </c>
      <c r="B109" s="37">
        <v>2.9751500000000002</v>
      </c>
      <c r="C109" s="37">
        <f t="shared" si="25"/>
        <v>1</v>
      </c>
      <c r="D109" s="37">
        <f t="shared" si="26"/>
        <v>0</v>
      </c>
      <c r="E109" s="37">
        <f t="shared" si="27"/>
        <v>9</v>
      </c>
      <c r="F109" s="37">
        <f t="shared" si="21"/>
        <v>1</v>
      </c>
      <c r="G109" s="37">
        <f t="shared" si="22"/>
        <v>3</v>
      </c>
      <c r="H109" s="37">
        <f t="shared" si="23"/>
        <v>1</v>
      </c>
      <c r="I109" s="37">
        <f t="shared" si="24"/>
        <v>1</v>
      </c>
    </row>
    <row r="110" spans="1:9">
      <c r="A110" s="36">
        <v>108</v>
      </c>
      <c r="B110" s="37">
        <v>3.3090299999999999</v>
      </c>
      <c r="C110" s="37">
        <f t="shared" si="25"/>
        <v>1</v>
      </c>
      <c r="D110" s="37">
        <f t="shared" si="26"/>
        <v>0</v>
      </c>
      <c r="E110" s="37">
        <f t="shared" si="27"/>
        <v>10</v>
      </c>
      <c r="F110" s="37">
        <f t="shared" si="21"/>
        <v>1</v>
      </c>
      <c r="G110" s="37">
        <f t="shared" si="22"/>
        <v>3</v>
      </c>
      <c r="H110" s="37">
        <f t="shared" si="23"/>
        <v>1</v>
      </c>
      <c r="I110" s="37">
        <f t="shared" si="24"/>
        <v>0</v>
      </c>
    </row>
    <row r="111" spans="1:9">
      <c r="A111" s="36">
        <v>109</v>
      </c>
      <c r="B111" s="37">
        <v>2.4408300000000001</v>
      </c>
      <c r="C111" s="37">
        <f t="shared" si="25"/>
        <v>1</v>
      </c>
      <c r="D111" s="37">
        <f t="shared" si="26"/>
        <v>0</v>
      </c>
      <c r="E111" s="37">
        <f t="shared" si="27"/>
        <v>11</v>
      </c>
      <c r="F111" s="37">
        <f t="shared" si="21"/>
        <v>1</v>
      </c>
      <c r="G111" s="37">
        <f t="shared" si="22"/>
        <v>3</v>
      </c>
      <c r="H111" s="37">
        <f t="shared" si="23"/>
        <v>1</v>
      </c>
      <c r="I111" s="37">
        <f t="shared" si="24"/>
        <v>3</v>
      </c>
    </row>
    <row r="112" spans="1:9">
      <c r="A112" s="36">
        <v>110</v>
      </c>
      <c r="B112" s="37">
        <v>2.3883800000000002</v>
      </c>
      <c r="C112" s="37">
        <f t="shared" si="25"/>
        <v>1</v>
      </c>
      <c r="D112" s="37">
        <f t="shared" si="26"/>
        <v>0</v>
      </c>
      <c r="E112" s="37">
        <f t="shared" si="27"/>
        <v>12</v>
      </c>
      <c r="F112" s="37">
        <f t="shared" si="21"/>
        <v>1</v>
      </c>
      <c r="G112" s="37">
        <f t="shared" si="22"/>
        <v>3</v>
      </c>
      <c r="H112" s="37">
        <f t="shared" si="23"/>
        <v>1</v>
      </c>
      <c r="I112" s="37">
        <f t="shared" si="24"/>
        <v>4</v>
      </c>
    </row>
    <row r="113" spans="1:9">
      <c r="A113" s="36">
        <v>111</v>
      </c>
      <c r="B113" s="37">
        <v>2.0081699999999998</v>
      </c>
      <c r="C113" s="37">
        <f t="shared" si="25"/>
        <v>1</v>
      </c>
      <c r="D113" s="37">
        <f t="shared" si="26"/>
        <v>0</v>
      </c>
      <c r="E113" s="37">
        <f t="shared" si="27"/>
        <v>13</v>
      </c>
      <c r="F113" s="37">
        <f t="shared" si="21"/>
        <v>4</v>
      </c>
      <c r="G113" s="37">
        <f t="shared" si="22"/>
        <v>16</v>
      </c>
      <c r="H113" s="37">
        <f t="shared" si="23"/>
        <v>0</v>
      </c>
      <c r="I113" s="37">
        <f t="shared" si="24"/>
        <v>3</v>
      </c>
    </row>
    <row r="114" spans="1:9">
      <c r="A114" s="36">
        <v>112</v>
      </c>
      <c r="B114" s="37">
        <v>2.1341899999999998</v>
      </c>
      <c r="C114" s="37">
        <f t="shared" si="25"/>
        <v>1</v>
      </c>
      <c r="D114" s="37">
        <f t="shared" si="26"/>
        <v>1</v>
      </c>
      <c r="E114" s="37">
        <f t="shared" si="27"/>
        <v>0</v>
      </c>
      <c r="F114" s="37">
        <f t="shared" si="21"/>
        <v>11</v>
      </c>
      <c r="G114" s="37">
        <f t="shared" si="22"/>
        <v>27</v>
      </c>
      <c r="H114" s="37">
        <f t="shared" si="23"/>
        <v>2</v>
      </c>
      <c r="I114" s="37">
        <f t="shared" si="24"/>
        <v>1</v>
      </c>
    </row>
    <row r="115" spans="1:9">
      <c r="A115" s="36">
        <v>113</v>
      </c>
      <c r="B115" s="37">
        <v>2.7242000000000002</v>
      </c>
      <c r="C115" s="37">
        <f t="shared" si="25"/>
        <v>1</v>
      </c>
      <c r="D115" s="37">
        <f t="shared" si="26"/>
        <v>1</v>
      </c>
      <c r="E115" s="37">
        <f t="shared" si="27"/>
        <v>1</v>
      </c>
      <c r="F115" s="37">
        <f t="shared" si="21"/>
        <v>11</v>
      </c>
      <c r="G115" s="37">
        <f t="shared" si="22"/>
        <v>27</v>
      </c>
      <c r="H115" s="37">
        <f t="shared" si="23"/>
        <v>2</v>
      </c>
      <c r="I115" s="37">
        <f t="shared" si="24"/>
        <v>2</v>
      </c>
    </row>
    <row r="116" spans="1:9">
      <c r="A116" s="36">
        <v>114</v>
      </c>
      <c r="B116" s="37">
        <v>3.0889000000000002</v>
      </c>
      <c r="C116" s="37">
        <f t="shared" si="25"/>
        <v>1</v>
      </c>
      <c r="D116" s="37">
        <f t="shared" si="26"/>
        <v>1</v>
      </c>
      <c r="E116" s="37">
        <f t="shared" si="27"/>
        <v>2</v>
      </c>
      <c r="F116" s="37">
        <f t="shared" si="21"/>
        <v>2</v>
      </c>
      <c r="G116" s="37">
        <f t="shared" si="22"/>
        <v>13</v>
      </c>
      <c r="H116" s="37">
        <f t="shared" si="23"/>
        <v>0</v>
      </c>
      <c r="I116" s="37">
        <f t="shared" si="24"/>
        <v>3</v>
      </c>
    </row>
    <row r="117" spans="1:9">
      <c r="A117" s="36">
        <v>115</v>
      </c>
      <c r="B117" s="37">
        <v>3.8763399999999999</v>
      </c>
      <c r="C117" s="37">
        <f t="shared" si="25"/>
        <v>1</v>
      </c>
      <c r="D117" s="37">
        <f t="shared" si="26"/>
        <v>1</v>
      </c>
      <c r="E117" s="37">
        <f t="shared" si="27"/>
        <v>3</v>
      </c>
      <c r="F117" s="37">
        <f t="shared" si="21"/>
        <v>2</v>
      </c>
      <c r="G117" s="37">
        <f t="shared" si="22"/>
        <v>13</v>
      </c>
      <c r="H117" s="37">
        <f t="shared" si="23"/>
        <v>0</v>
      </c>
      <c r="I117" s="37">
        <f t="shared" si="24"/>
        <v>4</v>
      </c>
    </row>
    <row r="118" spans="1:9">
      <c r="A118" s="36">
        <v>116</v>
      </c>
      <c r="B118" s="37">
        <v>4.0777200000000002</v>
      </c>
      <c r="C118" s="37">
        <f t="shared" si="25"/>
        <v>1</v>
      </c>
      <c r="D118" s="37">
        <f t="shared" si="26"/>
        <v>1</v>
      </c>
      <c r="E118" s="37">
        <f t="shared" si="27"/>
        <v>4</v>
      </c>
      <c r="F118" s="37">
        <f t="shared" si="21"/>
        <v>2</v>
      </c>
      <c r="G118" s="37">
        <f t="shared" si="22"/>
        <v>13</v>
      </c>
      <c r="H118" s="37">
        <f t="shared" si="23"/>
        <v>0</v>
      </c>
      <c r="I118" s="37">
        <f t="shared" si="24"/>
        <v>5</v>
      </c>
    </row>
    <row r="119" spans="1:9">
      <c r="A119" s="36">
        <v>117</v>
      </c>
      <c r="B119" s="37">
        <v>8.0825300000000002</v>
      </c>
      <c r="C119" s="37">
        <f t="shared" si="25"/>
        <v>1</v>
      </c>
      <c r="D119" s="37">
        <f t="shared" si="26"/>
        <v>1</v>
      </c>
      <c r="E119" s="37">
        <f t="shared" si="27"/>
        <v>5</v>
      </c>
      <c r="F119" s="37">
        <f t="shared" si="21"/>
        <v>2</v>
      </c>
      <c r="G119" s="37">
        <f t="shared" si="22"/>
        <v>13</v>
      </c>
      <c r="H119" s="37">
        <f t="shared" si="23"/>
        <v>1</v>
      </c>
      <c r="I119" s="37">
        <f t="shared" si="24"/>
        <v>6</v>
      </c>
    </row>
    <row r="120" spans="1:9">
      <c r="A120" s="36">
        <v>118</v>
      </c>
      <c r="B120" s="37">
        <v>4.4171899999999997</v>
      </c>
      <c r="C120" s="37">
        <f t="shared" si="25"/>
        <v>1</v>
      </c>
      <c r="D120" s="37">
        <f t="shared" si="26"/>
        <v>1</v>
      </c>
      <c r="E120" s="37">
        <f t="shared" si="27"/>
        <v>6</v>
      </c>
      <c r="F120" s="37">
        <f t="shared" si="21"/>
        <v>2</v>
      </c>
      <c r="G120" s="37">
        <f t="shared" si="22"/>
        <v>13</v>
      </c>
      <c r="H120" s="37">
        <f t="shared" si="23"/>
        <v>1</v>
      </c>
      <c r="I120" s="37">
        <f t="shared" si="24"/>
        <v>7</v>
      </c>
    </row>
    <row r="121" spans="1:9">
      <c r="A121" s="36">
        <v>119</v>
      </c>
      <c r="B121" s="37">
        <v>4.2766700000000002</v>
      </c>
      <c r="C121" s="37">
        <f t="shared" si="25"/>
        <v>1</v>
      </c>
      <c r="D121" s="37">
        <f t="shared" si="26"/>
        <v>1</v>
      </c>
      <c r="E121" s="37">
        <f t="shared" si="27"/>
        <v>7</v>
      </c>
      <c r="F121" s="37">
        <f t="shared" si="21"/>
        <v>2</v>
      </c>
      <c r="G121" s="37">
        <f t="shared" si="22"/>
        <v>13</v>
      </c>
      <c r="H121" s="37">
        <f t="shared" si="23"/>
        <v>1</v>
      </c>
      <c r="I121" s="37">
        <f t="shared" si="24"/>
        <v>8</v>
      </c>
    </row>
    <row r="122" spans="1:9">
      <c r="A122" s="36">
        <v>120</v>
      </c>
      <c r="B122" s="37">
        <v>4.6576300000000002</v>
      </c>
      <c r="C122" s="37">
        <f t="shared" si="25"/>
        <v>1</v>
      </c>
      <c r="D122" s="37">
        <f t="shared" si="26"/>
        <v>1</v>
      </c>
      <c r="E122" s="37">
        <f t="shared" si="27"/>
        <v>8</v>
      </c>
      <c r="F122" s="37">
        <f t="shared" si="21"/>
        <v>2</v>
      </c>
      <c r="G122" s="37">
        <f t="shared" si="22"/>
        <v>13</v>
      </c>
      <c r="H122" s="37">
        <f t="shared" si="23"/>
        <v>0</v>
      </c>
      <c r="I122" s="37">
        <f t="shared" si="24"/>
        <v>8</v>
      </c>
    </row>
    <row r="123" spans="1:9">
      <c r="A123" s="36">
        <v>121</v>
      </c>
      <c r="B123" s="37">
        <v>4.1206100000000001</v>
      </c>
      <c r="C123" s="37">
        <f t="shared" si="25"/>
        <v>1</v>
      </c>
      <c r="D123" s="37">
        <f t="shared" si="26"/>
        <v>1</v>
      </c>
      <c r="E123" s="37">
        <f t="shared" si="27"/>
        <v>9</v>
      </c>
      <c r="F123" s="37">
        <f t="shared" si="21"/>
        <v>2</v>
      </c>
      <c r="G123" s="37">
        <f t="shared" si="22"/>
        <v>13</v>
      </c>
      <c r="H123" s="37">
        <f t="shared" si="23"/>
        <v>0</v>
      </c>
      <c r="I123" s="37">
        <f t="shared" si="24"/>
        <v>7</v>
      </c>
    </row>
    <row r="124" spans="1:9">
      <c r="A124" s="36">
        <v>122</v>
      </c>
      <c r="B124" s="37">
        <v>3.9982700000000002</v>
      </c>
      <c r="C124" s="37">
        <f t="shared" si="25"/>
        <v>1</v>
      </c>
      <c r="D124" s="37">
        <f t="shared" si="26"/>
        <v>1</v>
      </c>
      <c r="E124" s="37">
        <f t="shared" si="27"/>
        <v>10</v>
      </c>
      <c r="F124" s="37">
        <f t="shared" si="21"/>
        <v>2</v>
      </c>
      <c r="G124" s="37">
        <f t="shared" si="22"/>
        <v>13</v>
      </c>
      <c r="H124" s="37">
        <f t="shared" si="23"/>
        <v>0</v>
      </c>
      <c r="I124" s="37">
        <f t="shared" si="24"/>
        <v>6</v>
      </c>
    </row>
    <row r="125" spans="1:9">
      <c r="A125" s="36">
        <v>123</v>
      </c>
      <c r="B125" s="37">
        <v>3.1748500000000002</v>
      </c>
      <c r="C125" s="37">
        <f t="shared" si="25"/>
        <v>1</v>
      </c>
      <c r="D125" s="37">
        <f t="shared" si="26"/>
        <v>1</v>
      </c>
      <c r="E125" s="37">
        <f t="shared" si="27"/>
        <v>11</v>
      </c>
      <c r="F125" s="37">
        <f t="shared" si="21"/>
        <v>2</v>
      </c>
      <c r="G125" s="37">
        <f t="shared" si="22"/>
        <v>13</v>
      </c>
      <c r="H125" s="37">
        <f t="shared" si="23"/>
        <v>0</v>
      </c>
      <c r="I125" s="37">
        <f t="shared" si="24"/>
        <v>0</v>
      </c>
    </row>
    <row r="126" spans="1:9">
      <c r="A126" s="36">
        <v>124</v>
      </c>
      <c r="B126" s="37">
        <v>3.04982</v>
      </c>
      <c r="C126" s="37">
        <f t="shared" si="25"/>
        <v>1</v>
      </c>
      <c r="D126" s="37">
        <f t="shared" si="26"/>
        <v>1</v>
      </c>
      <c r="E126" s="37">
        <f t="shared" si="27"/>
        <v>12</v>
      </c>
      <c r="F126" s="37">
        <f t="shared" si="21"/>
        <v>2</v>
      </c>
      <c r="G126" s="37">
        <f t="shared" si="22"/>
        <v>13</v>
      </c>
      <c r="H126" s="37">
        <f t="shared" si="23"/>
        <v>0</v>
      </c>
      <c r="I126" s="37">
        <f t="shared" si="24"/>
        <v>1</v>
      </c>
    </row>
    <row r="127" spans="1:9">
      <c r="A127" s="36">
        <v>125</v>
      </c>
      <c r="B127" s="37">
        <v>2.4999199999999999</v>
      </c>
      <c r="C127" s="37">
        <f t="shared" si="25"/>
        <v>1</v>
      </c>
      <c r="D127" s="37">
        <f t="shared" si="26"/>
        <v>1</v>
      </c>
      <c r="E127" s="37">
        <f t="shared" si="27"/>
        <v>13</v>
      </c>
      <c r="F127" s="37">
        <f t="shared" si="21"/>
        <v>2</v>
      </c>
      <c r="G127" s="37">
        <f t="shared" si="22"/>
        <v>13</v>
      </c>
      <c r="H127" s="37">
        <f t="shared" si="23"/>
        <v>0</v>
      </c>
      <c r="I127" s="37">
        <f t="shared" si="24"/>
        <v>2</v>
      </c>
    </row>
    <row r="128" spans="1:9">
      <c r="A128" s="36">
        <v>126</v>
      </c>
      <c r="B128" s="37">
        <v>3.0873400000000002</v>
      </c>
      <c r="C128" s="37">
        <f>QUOTIENT($A125,98)</f>
        <v>1</v>
      </c>
      <c r="D128" s="37">
        <f>MOD(QUOTIENT($A125,14),7)</f>
        <v>1</v>
      </c>
      <c r="E128" s="37">
        <f>MOD($A125,14)</f>
        <v>11</v>
      </c>
      <c r="F128" s="37">
        <f t="shared" si="21"/>
        <v>7</v>
      </c>
      <c r="G128" s="37">
        <f t="shared" si="22"/>
        <v>20</v>
      </c>
      <c r="H128" s="37">
        <f t="shared" si="23"/>
        <v>3</v>
      </c>
      <c r="I128" s="37">
        <f t="shared" si="24"/>
        <v>0</v>
      </c>
    </row>
    <row r="129" spans="1:9">
      <c r="A129" s="36">
        <v>127</v>
      </c>
      <c r="B129" s="37">
        <v>3.4520400000000002</v>
      </c>
      <c r="C129" s="37">
        <f t="shared" ref="C129:C168" si="28">QUOTIENT($A129,98)</f>
        <v>1</v>
      </c>
      <c r="D129" s="37">
        <f t="shared" ref="D129:D168" si="29">MOD(QUOTIENT($A129,14),7)</f>
        <v>2</v>
      </c>
      <c r="E129" s="37">
        <f t="shared" ref="E129:E168" si="30">MOD($A129,14)</f>
        <v>1</v>
      </c>
      <c r="F129" s="37">
        <f t="shared" si="21"/>
        <v>7</v>
      </c>
      <c r="G129" s="37">
        <f t="shared" si="22"/>
        <v>20</v>
      </c>
      <c r="H129" s="37">
        <f t="shared" si="23"/>
        <v>3</v>
      </c>
      <c r="I129" s="37">
        <f t="shared" si="24"/>
        <v>1</v>
      </c>
    </row>
    <row r="130" spans="1:9">
      <c r="A130" s="36">
        <v>128</v>
      </c>
      <c r="B130" s="37">
        <v>4.3526800000000003</v>
      </c>
      <c r="C130" s="37">
        <f t="shared" si="28"/>
        <v>1</v>
      </c>
      <c r="D130" s="37">
        <f t="shared" si="29"/>
        <v>2</v>
      </c>
      <c r="E130" s="37">
        <f t="shared" si="30"/>
        <v>2</v>
      </c>
      <c r="F130" s="37">
        <f t="shared" ref="F130:F161" si="31">VLOOKUP($G130,L1ID,2)</f>
        <v>6</v>
      </c>
      <c r="G130" s="37">
        <f t="shared" ref="G130:G161" si="32">VLOOKUP($A130,DbData,3)</f>
        <v>18</v>
      </c>
      <c r="H130" s="37">
        <f t="shared" ref="H130:H161" si="33">QUOTIENT(VLOOKUP($A130,DbData,4),12)</f>
        <v>3</v>
      </c>
      <c r="I130" s="37">
        <f t="shared" ref="I130:I161" si="34">MOD(VLOOKUP($A130,DbData,4),12)</f>
        <v>0</v>
      </c>
    </row>
    <row r="131" spans="1:9">
      <c r="A131" s="36">
        <v>129</v>
      </c>
      <c r="B131" s="37">
        <v>4.9329299999999998</v>
      </c>
      <c r="C131" s="37">
        <f t="shared" si="28"/>
        <v>1</v>
      </c>
      <c r="D131" s="37">
        <f t="shared" si="29"/>
        <v>2</v>
      </c>
      <c r="E131" s="37">
        <f t="shared" si="30"/>
        <v>3</v>
      </c>
      <c r="F131" s="37">
        <f t="shared" si="31"/>
        <v>6</v>
      </c>
      <c r="G131" s="37">
        <f t="shared" si="32"/>
        <v>18</v>
      </c>
      <c r="H131" s="37">
        <f t="shared" si="33"/>
        <v>3</v>
      </c>
      <c r="I131" s="37">
        <f t="shared" si="34"/>
        <v>1</v>
      </c>
    </row>
    <row r="132" spans="1:9">
      <c r="A132" s="36">
        <v>130</v>
      </c>
      <c r="B132" s="37">
        <v>6.0689099999999998</v>
      </c>
      <c r="C132" s="37">
        <f t="shared" si="28"/>
        <v>1</v>
      </c>
      <c r="D132" s="37">
        <f t="shared" si="29"/>
        <v>2</v>
      </c>
      <c r="E132" s="37">
        <f t="shared" si="30"/>
        <v>4</v>
      </c>
      <c r="F132" s="37">
        <f t="shared" si="31"/>
        <v>6</v>
      </c>
      <c r="G132" s="37">
        <f t="shared" si="32"/>
        <v>18</v>
      </c>
      <c r="H132" s="37">
        <f t="shared" si="33"/>
        <v>3</v>
      </c>
      <c r="I132" s="37">
        <f t="shared" si="34"/>
        <v>2</v>
      </c>
    </row>
    <row r="133" spans="1:9">
      <c r="A133" s="36">
        <v>131</v>
      </c>
      <c r="B133" s="37">
        <v>6.44787</v>
      </c>
      <c r="C133" s="37">
        <f t="shared" si="28"/>
        <v>1</v>
      </c>
      <c r="D133" s="37">
        <f t="shared" si="29"/>
        <v>2</v>
      </c>
      <c r="E133" s="37">
        <f t="shared" si="30"/>
        <v>5</v>
      </c>
      <c r="F133" s="37">
        <f t="shared" si="31"/>
        <v>6</v>
      </c>
      <c r="G133" s="37">
        <f t="shared" si="32"/>
        <v>18</v>
      </c>
      <c r="H133" s="37">
        <f t="shared" si="33"/>
        <v>3</v>
      </c>
      <c r="I133" s="37">
        <f t="shared" si="34"/>
        <v>3</v>
      </c>
    </row>
    <row r="134" spans="1:9">
      <c r="A134" s="36">
        <v>132</v>
      </c>
      <c r="B134" s="37">
        <v>7.7014500000000004</v>
      </c>
      <c r="C134" s="37">
        <f t="shared" si="28"/>
        <v>1</v>
      </c>
      <c r="D134" s="37">
        <f t="shared" si="29"/>
        <v>2</v>
      </c>
      <c r="E134" s="37">
        <f t="shared" si="30"/>
        <v>6</v>
      </c>
      <c r="F134" s="37">
        <f t="shared" si="31"/>
        <v>6</v>
      </c>
      <c r="G134" s="37">
        <f t="shared" si="32"/>
        <v>18</v>
      </c>
      <c r="H134" s="37">
        <f t="shared" si="33"/>
        <v>3</v>
      </c>
      <c r="I134" s="37">
        <f t="shared" si="34"/>
        <v>4</v>
      </c>
    </row>
    <row r="135" spans="1:9">
      <c r="A135" s="36">
        <v>133</v>
      </c>
      <c r="B135" s="37">
        <v>7.9114899999999997</v>
      </c>
      <c r="C135" s="37">
        <f t="shared" si="28"/>
        <v>1</v>
      </c>
      <c r="D135" s="37">
        <f t="shared" si="29"/>
        <v>2</v>
      </c>
      <c r="E135" s="37">
        <f t="shared" si="30"/>
        <v>7</v>
      </c>
      <c r="F135" s="37">
        <f t="shared" si="31"/>
        <v>6</v>
      </c>
      <c r="G135" s="37">
        <f t="shared" si="32"/>
        <v>18</v>
      </c>
      <c r="H135" s="37">
        <f t="shared" si="33"/>
        <v>3</v>
      </c>
      <c r="I135" s="37">
        <f t="shared" si="34"/>
        <v>5</v>
      </c>
    </row>
    <row r="136" spans="1:9">
      <c r="A136" s="36">
        <v>134</v>
      </c>
      <c r="B136" s="37">
        <v>0</v>
      </c>
      <c r="C136" s="37">
        <f t="shared" si="28"/>
        <v>1</v>
      </c>
      <c r="D136" s="37">
        <f t="shared" si="29"/>
        <v>2</v>
      </c>
      <c r="E136" s="37">
        <f t="shared" si="30"/>
        <v>8</v>
      </c>
      <c r="F136" s="37">
        <f t="shared" si="31"/>
        <v>6</v>
      </c>
      <c r="G136" s="37">
        <f t="shared" si="32"/>
        <v>18</v>
      </c>
      <c r="H136" s="37">
        <f t="shared" si="33"/>
        <v>3</v>
      </c>
      <c r="I136" s="37">
        <f t="shared" si="34"/>
        <v>6</v>
      </c>
    </row>
    <row r="137" spans="1:9">
      <c r="A137" s="36">
        <v>135</v>
      </c>
      <c r="B137" s="37">
        <v>5.1640499999999996</v>
      </c>
      <c r="C137" s="37">
        <f t="shared" si="28"/>
        <v>1</v>
      </c>
      <c r="D137" s="37">
        <f t="shared" si="29"/>
        <v>2</v>
      </c>
      <c r="E137" s="37">
        <f t="shared" si="30"/>
        <v>9</v>
      </c>
      <c r="F137" s="37">
        <f t="shared" si="31"/>
        <v>6</v>
      </c>
      <c r="G137" s="37">
        <f t="shared" si="32"/>
        <v>18</v>
      </c>
      <c r="H137" s="37">
        <f t="shared" si="33"/>
        <v>3</v>
      </c>
      <c r="I137" s="37">
        <f t="shared" si="34"/>
        <v>7</v>
      </c>
    </row>
    <row r="138" spans="1:9">
      <c r="A138" s="36">
        <v>136</v>
      </c>
      <c r="B138" s="37">
        <v>4.2484299999999999</v>
      </c>
      <c r="C138" s="37">
        <f t="shared" si="28"/>
        <v>1</v>
      </c>
      <c r="D138" s="37">
        <f t="shared" si="29"/>
        <v>2</v>
      </c>
      <c r="E138" s="37">
        <f t="shared" si="30"/>
        <v>10</v>
      </c>
      <c r="F138" s="37">
        <f t="shared" si="31"/>
        <v>6</v>
      </c>
      <c r="G138" s="37">
        <f t="shared" si="32"/>
        <v>18</v>
      </c>
      <c r="H138" s="37">
        <f t="shared" si="33"/>
        <v>3</v>
      </c>
      <c r="I138" s="37">
        <f t="shared" si="34"/>
        <v>8</v>
      </c>
    </row>
    <row r="139" spans="1:9">
      <c r="A139" s="36">
        <v>137</v>
      </c>
      <c r="B139" s="37">
        <v>1.9344300000000001</v>
      </c>
      <c r="C139" s="37">
        <f t="shared" si="28"/>
        <v>1</v>
      </c>
      <c r="D139" s="37">
        <f t="shared" si="29"/>
        <v>2</v>
      </c>
      <c r="E139" s="37">
        <f t="shared" si="30"/>
        <v>11</v>
      </c>
      <c r="F139" s="37">
        <f t="shared" si="31"/>
        <v>6</v>
      </c>
      <c r="G139" s="37">
        <f t="shared" si="32"/>
        <v>18</v>
      </c>
      <c r="H139" s="37">
        <f t="shared" si="33"/>
        <v>2</v>
      </c>
      <c r="I139" s="37">
        <f t="shared" si="34"/>
        <v>5</v>
      </c>
    </row>
    <row r="140" spans="1:9">
      <c r="A140" s="36">
        <v>138</v>
      </c>
      <c r="B140" s="37">
        <v>3.3843700000000001</v>
      </c>
      <c r="C140" s="37">
        <f t="shared" si="28"/>
        <v>1</v>
      </c>
      <c r="D140" s="37">
        <f t="shared" si="29"/>
        <v>2</v>
      </c>
      <c r="E140" s="37">
        <f t="shared" si="30"/>
        <v>12</v>
      </c>
      <c r="F140" s="37">
        <f t="shared" si="31"/>
        <v>6</v>
      </c>
      <c r="G140" s="37">
        <f t="shared" si="32"/>
        <v>18</v>
      </c>
      <c r="H140" s="37">
        <f t="shared" si="33"/>
        <v>2</v>
      </c>
      <c r="I140" s="37">
        <f t="shared" si="34"/>
        <v>4</v>
      </c>
    </row>
    <row r="141" spans="1:9">
      <c r="A141" s="36">
        <v>139</v>
      </c>
      <c r="B141" s="37">
        <v>2.7847400000000002</v>
      </c>
      <c r="C141" s="37">
        <f t="shared" si="28"/>
        <v>1</v>
      </c>
      <c r="D141" s="37">
        <f t="shared" si="29"/>
        <v>2</v>
      </c>
      <c r="E141" s="37">
        <f t="shared" si="30"/>
        <v>13</v>
      </c>
      <c r="F141" s="37">
        <f t="shared" si="31"/>
        <v>6</v>
      </c>
      <c r="G141" s="37">
        <f t="shared" si="32"/>
        <v>18</v>
      </c>
      <c r="H141" s="37">
        <f t="shared" si="33"/>
        <v>2</v>
      </c>
      <c r="I141" s="37">
        <f t="shared" si="34"/>
        <v>3</v>
      </c>
    </row>
    <row r="142" spans="1:9">
      <c r="A142" s="36">
        <v>140</v>
      </c>
      <c r="B142" s="37">
        <v>3.0095499999999999</v>
      </c>
      <c r="C142" s="37">
        <f t="shared" si="28"/>
        <v>1</v>
      </c>
      <c r="D142" s="37">
        <f t="shared" si="29"/>
        <v>3</v>
      </c>
      <c r="E142" s="37">
        <f t="shared" si="30"/>
        <v>0</v>
      </c>
      <c r="F142" s="37">
        <f t="shared" si="31"/>
        <v>7</v>
      </c>
      <c r="G142" s="37">
        <f t="shared" si="32"/>
        <v>20</v>
      </c>
      <c r="H142" s="37">
        <f t="shared" si="33"/>
        <v>3</v>
      </c>
      <c r="I142" s="37">
        <f t="shared" si="34"/>
        <v>2</v>
      </c>
    </row>
    <row r="143" spans="1:9">
      <c r="A143" s="36">
        <v>141</v>
      </c>
      <c r="B143" s="37">
        <v>3.9931800000000002</v>
      </c>
      <c r="C143" s="37">
        <f t="shared" si="28"/>
        <v>1</v>
      </c>
      <c r="D143" s="37">
        <f t="shared" si="29"/>
        <v>3</v>
      </c>
      <c r="E143" s="37">
        <f t="shared" si="30"/>
        <v>1</v>
      </c>
      <c r="F143" s="37">
        <f t="shared" si="31"/>
        <v>7</v>
      </c>
      <c r="G143" s="37">
        <f t="shared" si="32"/>
        <v>20</v>
      </c>
      <c r="H143" s="37">
        <f t="shared" si="33"/>
        <v>3</v>
      </c>
      <c r="I143" s="37">
        <f t="shared" si="34"/>
        <v>3</v>
      </c>
    </row>
    <row r="144" spans="1:9">
      <c r="A144" s="36">
        <v>142</v>
      </c>
      <c r="B144" s="37">
        <v>4.3110600000000003</v>
      </c>
      <c r="C144" s="37">
        <f t="shared" si="28"/>
        <v>1</v>
      </c>
      <c r="D144" s="37">
        <f t="shared" si="29"/>
        <v>3</v>
      </c>
      <c r="E144" s="37">
        <f t="shared" si="30"/>
        <v>2</v>
      </c>
      <c r="F144" s="37">
        <f t="shared" si="31"/>
        <v>9</v>
      </c>
      <c r="G144" s="37">
        <f t="shared" si="32"/>
        <v>19</v>
      </c>
      <c r="H144" s="37">
        <f t="shared" si="33"/>
        <v>0</v>
      </c>
      <c r="I144" s="37">
        <f t="shared" si="34"/>
        <v>3</v>
      </c>
    </row>
    <row r="145" spans="1:9">
      <c r="A145" s="36">
        <v>143</v>
      </c>
      <c r="B145" s="37">
        <v>5.4595200000000004</v>
      </c>
      <c r="C145" s="37">
        <f t="shared" si="28"/>
        <v>1</v>
      </c>
      <c r="D145" s="37">
        <f t="shared" si="29"/>
        <v>3</v>
      </c>
      <c r="E145" s="37">
        <f t="shared" si="30"/>
        <v>3</v>
      </c>
      <c r="F145" s="37">
        <f t="shared" si="31"/>
        <v>9</v>
      </c>
      <c r="G145" s="37">
        <f t="shared" si="32"/>
        <v>19</v>
      </c>
      <c r="H145" s="37">
        <f t="shared" si="33"/>
        <v>0</v>
      </c>
      <c r="I145" s="37">
        <f t="shared" si="34"/>
        <v>4</v>
      </c>
    </row>
    <row r="146" spans="1:9">
      <c r="A146" s="36">
        <v>144</v>
      </c>
      <c r="B146" s="37">
        <v>6.4012000000000002</v>
      </c>
      <c r="C146" s="37">
        <f t="shared" si="28"/>
        <v>1</v>
      </c>
      <c r="D146" s="37">
        <f t="shared" si="29"/>
        <v>3</v>
      </c>
      <c r="E146" s="37">
        <f t="shared" si="30"/>
        <v>4</v>
      </c>
      <c r="F146" s="37">
        <f t="shared" si="31"/>
        <v>9</v>
      </c>
      <c r="G146" s="37">
        <f t="shared" si="32"/>
        <v>19</v>
      </c>
      <c r="H146" s="37">
        <f t="shared" si="33"/>
        <v>0</v>
      </c>
      <c r="I146" s="37">
        <f t="shared" si="34"/>
        <v>5</v>
      </c>
    </row>
    <row r="147" spans="1:9">
      <c r="A147" s="36">
        <v>145</v>
      </c>
      <c r="B147" s="37">
        <v>9.1074800000000007</v>
      </c>
      <c r="C147" s="37">
        <f t="shared" si="28"/>
        <v>1</v>
      </c>
      <c r="D147" s="37">
        <f t="shared" si="29"/>
        <v>3</v>
      </c>
      <c r="E147" s="37">
        <f t="shared" si="30"/>
        <v>5</v>
      </c>
      <c r="F147" s="37">
        <f t="shared" si="31"/>
        <v>5</v>
      </c>
      <c r="G147" s="37">
        <f t="shared" si="32"/>
        <v>17</v>
      </c>
      <c r="H147" s="37">
        <f t="shared" si="33"/>
        <v>1</v>
      </c>
      <c r="I147" s="37">
        <f t="shared" si="34"/>
        <v>6</v>
      </c>
    </row>
    <row r="148" spans="1:9">
      <c r="A148" s="36">
        <v>146</v>
      </c>
      <c r="B148" s="37">
        <v>12.3439</v>
      </c>
      <c r="C148" s="37">
        <f t="shared" si="28"/>
        <v>1</v>
      </c>
      <c r="D148" s="37">
        <f t="shared" si="29"/>
        <v>3</v>
      </c>
      <c r="E148" s="37">
        <f t="shared" si="30"/>
        <v>6</v>
      </c>
      <c r="F148" s="37">
        <f t="shared" si="31"/>
        <v>5</v>
      </c>
      <c r="G148" s="37">
        <f t="shared" si="32"/>
        <v>17</v>
      </c>
      <c r="H148" s="37">
        <f t="shared" si="33"/>
        <v>1</v>
      </c>
      <c r="I148" s="37">
        <f t="shared" si="34"/>
        <v>7</v>
      </c>
    </row>
    <row r="149" spans="1:9">
      <c r="A149" s="36">
        <v>147</v>
      </c>
      <c r="B149" s="37">
        <v>12.9193</v>
      </c>
      <c r="C149" s="37">
        <f t="shared" si="28"/>
        <v>1</v>
      </c>
      <c r="D149" s="37">
        <f t="shared" si="29"/>
        <v>3</v>
      </c>
      <c r="E149" s="37">
        <f t="shared" si="30"/>
        <v>7</v>
      </c>
      <c r="F149" s="37">
        <f t="shared" si="31"/>
        <v>5</v>
      </c>
      <c r="G149" s="37">
        <f t="shared" si="32"/>
        <v>17</v>
      </c>
      <c r="H149" s="37">
        <f t="shared" si="33"/>
        <v>1</v>
      </c>
      <c r="I149" s="37">
        <f t="shared" si="34"/>
        <v>8</v>
      </c>
    </row>
    <row r="150" spans="1:9">
      <c r="A150" s="36">
        <v>148</v>
      </c>
      <c r="B150" s="37">
        <v>10.961600000000001</v>
      </c>
      <c r="C150" s="37">
        <f t="shared" si="28"/>
        <v>1</v>
      </c>
      <c r="D150" s="37">
        <f t="shared" si="29"/>
        <v>3</v>
      </c>
      <c r="E150" s="37">
        <f t="shared" si="30"/>
        <v>8</v>
      </c>
      <c r="F150" s="37">
        <f t="shared" si="31"/>
        <v>9</v>
      </c>
      <c r="G150" s="37">
        <f t="shared" si="32"/>
        <v>19</v>
      </c>
      <c r="H150" s="37">
        <f t="shared" si="33"/>
        <v>0</v>
      </c>
      <c r="I150" s="37">
        <f t="shared" si="34"/>
        <v>8</v>
      </c>
    </row>
    <row r="151" spans="1:9">
      <c r="A151" s="36">
        <v>149</v>
      </c>
      <c r="B151" s="37">
        <v>7.5743400000000003</v>
      </c>
      <c r="C151" s="37">
        <f t="shared" si="28"/>
        <v>1</v>
      </c>
      <c r="D151" s="37">
        <f t="shared" si="29"/>
        <v>3</v>
      </c>
      <c r="E151" s="37">
        <f t="shared" si="30"/>
        <v>9</v>
      </c>
      <c r="F151" s="37">
        <f t="shared" si="31"/>
        <v>9</v>
      </c>
      <c r="G151" s="37">
        <f t="shared" si="32"/>
        <v>19</v>
      </c>
      <c r="H151" s="37">
        <f t="shared" si="33"/>
        <v>0</v>
      </c>
      <c r="I151" s="37">
        <f t="shared" si="34"/>
        <v>7</v>
      </c>
    </row>
    <row r="152" spans="1:9">
      <c r="A152" s="36">
        <v>150</v>
      </c>
      <c r="B152" s="37">
        <v>5.5400700000000001</v>
      </c>
      <c r="C152" s="37">
        <f t="shared" si="28"/>
        <v>1</v>
      </c>
      <c r="D152" s="37">
        <f t="shared" si="29"/>
        <v>3</v>
      </c>
      <c r="E152" s="37">
        <f t="shared" si="30"/>
        <v>10</v>
      </c>
      <c r="F152" s="37">
        <f t="shared" si="31"/>
        <v>9</v>
      </c>
      <c r="G152" s="37">
        <f t="shared" si="32"/>
        <v>19</v>
      </c>
      <c r="H152" s="37">
        <f t="shared" si="33"/>
        <v>0</v>
      </c>
      <c r="I152" s="37">
        <f t="shared" si="34"/>
        <v>6</v>
      </c>
    </row>
    <row r="153" spans="1:9">
      <c r="A153" s="36">
        <v>151</v>
      </c>
      <c r="B153" s="37">
        <v>0</v>
      </c>
      <c r="C153" s="37">
        <f t="shared" si="28"/>
        <v>1</v>
      </c>
      <c r="D153" s="37">
        <f t="shared" si="29"/>
        <v>3</v>
      </c>
      <c r="E153" s="37">
        <f t="shared" si="30"/>
        <v>11</v>
      </c>
      <c r="F153" s="37">
        <f t="shared" si="31"/>
        <v>9</v>
      </c>
      <c r="G153" s="37">
        <f t="shared" si="32"/>
        <v>19</v>
      </c>
      <c r="H153" s="37">
        <f t="shared" si="33"/>
        <v>0</v>
      </c>
      <c r="I153" s="37">
        <f t="shared" si="34"/>
        <v>0</v>
      </c>
    </row>
    <row r="154" spans="1:9">
      <c r="A154" s="36">
        <v>152</v>
      </c>
      <c r="B154" s="37">
        <v>3.4422000000000001</v>
      </c>
      <c r="C154" s="37">
        <f t="shared" si="28"/>
        <v>1</v>
      </c>
      <c r="D154" s="37">
        <f t="shared" si="29"/>
        <v>3</v>
      </c>
      <c r="E154" s="37">
        <f t="shared" si="30"/>
        <v>12</v>
      </c>
      <c r="F154" s="37">
        <f t="shared" si="31"/>
        <v>9</v>
      </c>
      <c r="G154" s="37">
        <f t="shared" si="32"/>
        <v>19</v>
      </c>
      <c r="H154" s="37">
        <f t="shared" si="33"/>
        <v>0</v>
      </c>
      <c r="I154" s="37">
        <f t="shared" si="34"/>
        <v>1</v>
      </c>
    </row>
    <row r="155" spans="1:9">
      <c r="A155" s="36">
        <v>153</v>
      </c>
      <c r="B155" s="37">
        <v>3.14114</v>
      </c>
      <c r="C155" s="37">
        <f t="shared" si="28"/>
        <v>1</v>
      </c>
      <c r="D155" s="37">
        <f t="shared" si="29"/>
        <v>3</v>
      </c>
      <c r="E155" s="37">
        <f t="shared" si="30"/>
        <v>13</v>
      </c>
      <c r="F155" s="37">
        <f t="shared" si="31"/>
        <v>9</v>
      </c>
      <c r="G155" s="37">
        <f t="shared" si="32"/>
        <v>19</v>
      </c>
      <c r="H155" s="37">
        <f t="shared" si="33"/>
        <v>0</v>
      </c>
      <c r="I155" s="37">
        <f t="shared" si="34"/>
        <v>2</v>
      </c>
    </row>
    <row r="156" spans="1:9">
      <c r="A156" s="36">
        <v>154</v>
      </c>
      <c r="B156" s="37">
        <v>3.6014400000000002</v>
      </c>
      <c r="C156" s="37">
        <f t="shared" si="28"/>
        <v>1</v>
      </c>
      <c r="D156" s="37">
        <f t="shared" si="29"/>
        <v>4</v>
      </c>
      <c r="E156" s="37">
        <f t="shared" si="30"/>
        <v>0</v>
      </c>
      <c r="F156" s="37">
        <f t="shared" si="31"/>
        <v>11</v>
      </c>
      <c r="G156" s="37">
        <f t="shared" si="32"/>
        <v>27</v>
      </c>
      <c r="H156" s="37">
        <f t="shared" si="33"/>
        <v>2</v>
      </c>
      <c r="I156" s="37">
        <f t="shared" si="34"/>
        <v>8</v>
      </c>
    </row>
    <row r="157" spans="1:9">
      <c r="A157" s="36">
        <v>155</v>
      </c>
      <c r="B157" s="37">
        <v>4.7489299999999997</v>
      </c>
      <c r="C157" s="37">
        <f t="shared" si="28"/>
        <v>1</v>
      </c>
      <c r="D157" s="37">
        <f t="shared" si="29"/>
        <v>4</v>
      </c>
      <c r="E157" s="37">
        <f t="shared" si="30"/>
        <v>1</v>
      </c>
      <c r="F157" s="37">
        <f t="shared" si="31"/>
        <v>11</v>
      </c>
      <c r="G157" s="37">
        <f t="shared" si="32"/>
        <v>27</v>
      </c>
      <c r="H157" s="37">
        <f t="shared" si="33"/>
        <v>2</v>
      </c>
      <c r="I157" s="37">
        <f t="shared" si="34"/>
        <v>0</v>
      </c>
    </row>
    <row r="158" spans="1:9">
      <c r="A158" s="36">
        <v>156</v>
      </c>
      <c r="B158" s="37">
        <v>5.4738800000000003</v>
      </c>
      <c r="C158" s="37">
        <f t="shared" si="28"/>
        <v>1</v>
      </c>
      <c r="D158" s="37">
        <f t="shared" si="29"/>
        <v>4</v>
      </c>
      <c r="E158" s="37">
        <f t="shared" si="30"/>
        <v>2</v>
      </c>
      <c r="F158" s="37">
        <f t="shared" si="31"/>
        <v>6</v>
      </c>
      <c r="G158" s="37">
        <f t="shared" si="32"/>
        <v>18</v>
      </c>
      <c r="H158" s="37">
        <f t="shared" si="33"/>
        <v>0</v>
      </c>
      <c r="I158" s="37">
        <f t="shared" si="34"/>
        <v>3</v>
      </c>
    </row>
    <row r="159" spans="1:9">
      <c r="A159" s="36">
        <v>157</v>
      </c>
      <c r="B159" s="37">
        <v>7.4204499999999998</v>
      </c>
      <c r="C159" s="37">
        <f t="shared" si="28"/>
        <v>1</v>
      </c>
      <c r="D159" s="37">
        <f t="shared" si="29"/>
        <v>4</v>
      </c>
      <c r="E159" s="37">
        <f t="shared" si="30"/>
        <v>3</v>
      </c>
      <c r="F159" s="37">
        <f t="shared" si="31"/>
        <v>6</v>
      </c>
      <c r="G159" s="37">
        <f t="shared" si="32"/>
        <v>18</v>
      </c>
      <c r="H159" s="37">
        <f t="shared" si="33"/>
        <v>0</v>
      </c>
      <c r="I159" s="37">
        <f t="shared" si="34"/>
        <v>4</v>
      </c>
    </row>
    <row r="160" spans="1:9">
      <c r="A160" s="36">
        <v>158</v>
      </c>
      <c r="B160" s="37">
        <v>10.799200000000001</v>
      </c>
      <c r="C160" s="37">
        <f t="shared" si="28"/>
        <v>1</v>
      </c>
      <c r="D160" s="37">
        <f t="shared" si="29"/>
        <v>4</v>
      </c>
      <c r="E160" s="37">
        <f t="shared" si="30"/>
        <v>4</v>
      </c>
      <c r="F160" s="37">
        <f t="shared" si="31"/>
        <v>6</v>
      </c>
      <c r="G160" s="37">
        <f t="shared" si="32"/>
        <v>18</v>
      </c>
      <c r="H160" s="37">
        <f t="shared" si="33"/>
        <v>1</v>
      </c>
      <c r="I160" s="37">
        <f t="shared" si="34"/>
        <v>1</v>
      </c>
    </row>
    <row r="161" spans="1:9">
      <c r="A161" s="36">
        <v>159</v>
      </c>
      <c r="B161" s="37">
        <v>25.841200000000001</v>
      </c>
      <c r="C161" s="37">
        <f t="shared" si="28"/>
        <v>1</v>
      </c>
      <c r="D161" s="37">
        <f t="shared" si="29"/>
        <v>4</v>
      </c>
      <c r="E161" s="37">
        <f t="shared" si="30"/>
        <v>5</v>
      </c>
      <c r="F161" s="37">
        <f t="shared" si="31"/>
        <v>8</v>
      </c>
      <c r="G161" s="37">
        <f t="shared" si="32"/>
        <v>23</v>
      </c>
      <c r="H161" s="37">
        <f t="shared" si="33"/>
        <v>0</v>
      </c>
      <c r="I161" s="37">
        <f t="shared" si="34"/>
        <v>3</v>
      </c>
    </row>
    <row r="162" spans="1:9">
      <c r="A162" s="36">
        <v>160</v>
      </c>
      <c r="B162" s="37">
        <v>32.0623</v>
      </c>
      <c r="C162" s="37">
        <f t="shared" si="28"/>
        <v>1</v>
      </c>
      <c r="D162" s="37">
        <f t="shared" si="29"/>
        <v>4</v>
      </c>
      <c r="E162" s="37">
        <f t="shared" si="30"/>
        <v>6</v>
      </c>
      <c r="F162" s="37">
        <f t="shared" ref="F162:F197" si="35">VLOOKUP($G162,L1ID,2)</f>
        <v>8</v>
      </c>
      <c r="G162" s="37">
        <f t="shared" ref="G162:G197" si="36">VLOOKUP($A162,DbData,3)</f>
        <v>23</v>
      </c>
      <c r="H162" s="37">
        <f t="shared" ref="H162:H197" si="37">QUOTIENT(VLOOKUP($A162,DbData,4),12)</f>
        <v>1</v>
      </c>
      <c r="I162" s="37">
        <f t="shared" ref="I162:I197" si="38">MOD(VLOOKUP($A162,DbData,4),12)</f>
        <v>8</v>
      </c>
    </row>
    <row r="163" spans="1:9">
      <c r="A163" s="36">
        <v>161</v>
      </c>
      <c r="B163" s="37">
        <v>32.235399999999998</v>
      </c>
      <c r="C163" s="37">
        <f t="shared" si="28"/>
        <v>1</v>
      </c>
      <c r="D163" s="37">
        <f t="shared" si="29"/>
        <v>4</v>
      </c>
      <c r="E163" s="37">
        <f t="shared" si="30"/>
        <v>7</v>
      </c>
      <c r="F163" s="37">
        <f t="shared" si="35"/>
        <v>8</v>
      </c>
      <c r="G163" s="37">
        <f t="shared" si="36"/>
        <v>23</v>
      </c>
      <c r="H163" s="37">
        <f t="shared" si="37"/>
        <v>2</v>
      </c>
      <c r="I163" s="37">
        <f t="shared" si="38"/>
        <v>3</v>
      </c>
    </row>
    <row r="164" spans="1:9">
      <c r="A164" s="36">
        <v>162</v>
      </c>
      <c r="B164" s="37">
        <v>14.6724</v>
      </c>
      <c r="C164" s="37">
        <f t="shared" si="28"/>
        <v>1</v>
      </c>
      <c r="D164" s="37">
        <f t="shared" si="29"/>
        <v>4</v>
      </c>
      <c r="E164" s="37">
        <f t="shared" si="30"/>
        <v>8</v>
      </c>
      <c r="F164" s="37">
        <f t="shared" si="35"/>
        <v>6</v>
      </c>
      <c r="G164" s="37">
        <f t="shared" si="36"/>
        <v>18</v>
      </c>
      <c r="H164" s="37">
        <f t="shared" si="37"/>
        <v>1</v>
      </c>
      <c r="I164" s="37">
        <f t="shared" si="38"/>
        <v>2</v>
      </c>
    </row>
    <row r="165" spans="1:9">
      <c r="A165" s="36">
        <v>163</v>
      </c>
      <c r="B165" s="37">
        <v>7.4024000000000001</v>
      </c>
      <c r="C165" s="37">
        <f t="shared" si="28"/>
        <v>1</v>
      </c>
      <c r="D165" s="37">
        <f t="shared" si="29"/>
        <v>4</v>
      </c>
      <c r="E165" s="37">
        <f t="shared" si="30"/>
        <v>9</v>
      </c>
      <c r="F165" s="37">
        <f t="shared" si="35"/>
        <v>6</v>
      </c>
      <c r="G165" s="37">
        <f t="shared" si="36"/>
        <v>18</v>
      </c>
      <c r="H165" s="37">
        <f t="shared" si="37"/>
        <v>0</v>
      </c>
      <c r="I165" s="37">
        <f t="shared" si="38"/>
        <v>7</v>
      </c>
    </row>
    <row r="166" spans="1:9">
      <c r="A166" s="36">
        <v>164</v>
      </c>
      <c r="B166" s="37">
        <v>5.9688299999999996</v>
      </c>
      <c r="C166" s="37">
        <f t="shared" si="28"/>
        <v>1</v>
      </c>
      <c r="D166" s="37">
        <f t="shared" si="29"/>
        <v>4</v>
      </c>
      <c r="E166" s="37">
        <f t="shared" si="30"/>
        <v>10</v>
      </c>
      <c r="F166" s="37">
        <f t="shared" si="35"/>
        <v>6</v>
      </c>
      <c r="G166" s="37">
        <f t="shared" si="36"/>
        <v>18</v>
      </c>
      <c r="H166" s="37">
        <f t="shared" si="37"/>
        <v>0</v>
      </c>
      <c r="I166" s="37">
        <f t="shared" si="38"/>
        <v>6</v>
      </c>
    </row>
    <row r="167" spans="1:9">
      <c r="A167" s="36">
        <v>165</v>
      </c>
      <c r="B167" s="37">
        <v>4.9830699999999997</v>
      </c>
      <c r="C167" s="37">
        <f t="shared" si="28"/>
        <v>1</v>
      </c>
      <c r="D167" s="37">
        <f t="shared" si="29"/>
        <v>4</v>
      </c>
      <c r="E167" s="37">
        <f t="shared" si="30"/>
        <v>11</v>
      </c>
      <c r="F167" s="37">
        <f t="shared" si="35"/>
        <v>6</v>
      </c>
      <c r="G167" s="37">
        <f t="shared" si="36"/>
        <v>18</v>
      </c>
      <c r="H167" s="37">
        <f t="shared" si="37"/>
        <v>0</v>
      </c>
      <c r="I167" s="37">
        <f t="shared" si="38"/>
        <v>0</v>
      </c>
    </row>
    <row r="168" spans="1:9">
      <c r="A168" s="36">
        <v>166</v>
      </c>
      <c r="B168" s="37">
        <v>4.4477599999999997</v>
      </c>
      <c r="C168" s="37">
        <f t="shared" si="28"/>
        <v>1</v>
      </c>
      <c r="D168" s="37">
        <f t="shared" si="29"/>
        <v>4</v>
      </c>
      <c r="E168" s="37">
        <f t="shared" si="30"/>
        <v>12</v>
      </c>
      <c r="F168" s="37">
        <f t="shared" si="35"/>
        <v>6</v>
      </c>
      <c r="G168" s="37">
        <f t="shared" si="36"/>
        <v>18</v>
      </c>
      <c r="H168" s="37">
        <f t="shared" si="37"/>
        <v>0</v>
      </c>
      <c r="I168" s="37">
        <f t="shared" si="38"/>
        <v>1</v>
      </c>
    </row>
    <row r="169" spans="1:9">
      <c r="A169" s="36">
        <v>167</v>
      </c>
      <c r="B169" s="37">
        <v>3.6456200000000001</v>
      </c>
      <c r="C169" s="37">
        <f t="shared" ref="C169:C197" si="39">QUOTIENT($A169,98)</f>
        <v>1</v>
      </c>
      <c r="D169" s="37">
        <f t="shared" ref="D169:D197" si="40">MOD(QUOTIENT($A169,14),7)</f>
        <v>4</v>
      </c>
      <c r="E169" s="37">
        <f t="shared" ref="E169:E197" si="41">MOD($A169,14)</f>
        <v>13</v>
      </c>
      <c r="F169" s="37">
        <f t="shared" si="35"/>
        <v>6</v>
      </c>
      <c r="G169" s="37">
        <f t="shared" si="36"/>
        <v>18</v>
      </c>
      <c r="H169" s="37">
        <f t="shared" si="37"/>
        <v>0</v>
      </c>
      <c r="I169" s="37">
        <f t="shared" si="38"/>
        <v>2</v>
      </c>
    </row>
    <row r="170" spans="1:9">
      <c r="A170" s="36">
        <v>168</v>
      </c>
      <c r="B170" s="37">
        <v>3.6480800000000002</v>
      </c>
      <c r="C170" s="37">
        <f t="shared" si="39"/>
        <v>1</v>
      </c>
      <c r="D170" s="37">
        <f t="shared" si="40"/>
        <v>5</v>
      </c>
      <c r="E170" s="37">
        <f t="shared" si="41"/>
        <v>0</v>
      </c>
      <c r="F170" s="37">
        <f t="shared" si="35"/>
        <v>5</v>
      </c>
      <c r="G170" s="37">
        <f t="shared" si="36"/>
        <v>17</v>
      </c>
      <c r="H170" s="37">
        <f t="shared" si="37"/>
        <v>2</v>
      </c>
      <c r="I170" s="37">
        <f t="shared" si="38"/>
        <v>6</v>
      </c>
    </row>
    <row r="171" spans="1:9">
      <c r="A171" s="36">
        <v>169</v>
      </c>
      <c r="B171" s="37">
        <v>4.2359200000000001</v>
      </c>
      <c r="C171" s="37">
        <f t="shared" si="39"/>
        <v>1</v>
      </c>
      <c r="D171" s="37">
        <f t="shared" si="40"/>
        <v>5</v>
      </c>
      <c r="E171" s="37">
        <f t="shared" si="41"/>
        <v>1</v>
      </c>
      <c r="F171" s="37">
        <f t="shared" si="35"/>
        <v>5</v>
      </c>
      <c r="G171" s="37">
        <f t="shared" si="36"/>
        <v>17</v>
      </c>
      <c r="H171" s="37">
        <f t="shared" si="37"/>
        <v>2</v>
      </c>
      <c r="I171" s="37">
        <f t="shared" si="38"/>
        <v>7</v>
      </c>
    </row>
    <row r="172" spans="1:9">
      <c r="A172" s="36">
        <v>170</v>
      </c>
      <c r="B172" s="37">
        <v>4.4316300000000002</v>
      </c>
      <c r="C172" s="37">
        <f t="shared" si="39"/>
        <v>1</v>
      </c>
      <c r="D172" s="37">
        <f t="shared" si="40"/>
        <v>5</v>
      </c>
      <c r="E172" s="37">
        <f t="shared" si="41"/>
        <v>2</v>
      </c>
      <c r="F172" s="37">
        <f t="shared" si="35"/>
        <v>4</v>
      </c>
      <c r="G172" s="37">
        <f t="shared" si="36"/>
        <v>16</v>
      </c>
      <c r="H172" s="37">
        <f t="shared" si="37"/>
        <v>2</v>
      </c>
      <c r="I172" s="37">
        <f t="shared" si="38"/>
        <v>6</v>
      </c>
    </row>
    <row r="173" spans="1:9">
      <c r="A173" s="36">
        <v>171</v>
      </c>
      <c r="B173" s="37">
        <v>5.3494299999999999</v>
      </c>
      <c r="C173" s="37">
        <f t="shared" si="39"/>
        <v>1</v>
      </c>
      <c r="D173" s="37">
        <f t="shared" si="40"/>
        <v>5</v>
      </c>
      <c r="E173" s="37">
        <f t="shared" si="41"/>
        <v>3</v>
      </c>
      <c r="F173" s="37">
        <f t="shared" si="35"/>
        <v>4</v>
      </c>
      <c r="G173" s="37">
        <f t="shared" si="36"/>
        <v>16</v>
      </c>
      <c r="H173" s="37">
        <f t="shared" si="37"/>
        <v>2</v>
      </c>
      <c r="I173" s="37">
        <f t="shared" si="38"/>
        <v>7</v>
      </c>
    </row>
    <row r="174" spans="1:9">
      <c r="A174" s="36">
        <v>172</v>
      </c>
      <c r="B174" s="37">
        <v>7.4627499999999998</v>
      </c>
      <c r="C174" s="37">
        <f t="shared" si="39"/>
        <v>1</v>
      </c>
      <c r="D174" s="37">
        <f t="shared" si="40"/>
        <v>5</v>
      </c>
      <c r="E174" s="37">
        <f t="shared" si="41"/>
        <v>4</v>
      </c>
      <c r="F174" s="37">
        <f t="shared" si="35"/>
        <v>4</v>
      </c>
      <c r="G174" s="37">
        <f t="shared" si="36"/>
        <v>16</v>
      </c>
      <c r="H174" s="37">
        <f t="shared" si="37"/>
        <v>2</v>
      </c>
      <c r="I174" s="37">
        <f t="shared" si="38"/>
        <v>8</v>
      </c>
    </row>
    <row r="175" spans="1:9">
      <c r="A175" s="36">
        <v>173</v>
      </c>
      <c r="B175" s="37">
        <v>14.5299</v>
      </c>
      <c r="C175" s="37">
        <f t="shared" si="39"/>
        <v>1</v>
      </c>
      <c r="D175" s="37">
        <f t="shared" si="40"/>
        <v>5</v>
      </c>
      <c r="E175" s="37">
        <f t="shared" si="41"/>
        <v>5</v>
      </c>
      <c r="F175" s="37">
        <f t="shared" si="35"/>
        <v>4</v>
      </c>
      <c r="G175" s="37">
        <f t="shared" si="36"/>
        <v>16</v>
      </c>
      <c r="H175" s="37">
        <f t="shared" si="37"/>
        <v>2</v>
      </c>
      <c r="I175" s="37">
        <f t="shared" si="38"/>
        <v>0</v>
      </c>
    </row>
    <row r="176" spans="1:9">
      <c r="A176" s="36">
        <v>174</v>
      </c>
      <c r="B176" s="37">
        <v>24.553699999999999</v>
      </c>
      <c r="C176" s="37">
        <f t="shared" si="39"/>
        <v>1</v>
      </c>
      <c r="D176" s="37">
        <f t="shared" si="40"/>
        <v>5</v>
      </c>
      <c r="E176" s="37">
        <f t="shared" si="41"/>
        <v>6</v>
      </c>
      <c r="F176" s="37">
        <f t="shared" si="35"/>
        <v>10</v>
      </c>
      <c r="G176" s="37">
        <f t="shared" si="36"/>
        <v>15</v>
      </c>
      <c r="H176" s="37">
        <f t="shared" si="37"/>
        <v>0</v>
      </c>
      <c r="I176" s="37">
        <f t="shared" si="38"/>
        <v>3</v>
      </c>
    </row>
    <row r="177" spans="1:9">
      <c r="A177" s="36">
        <v>175</v>
      </c>
      <c r="B177" s="37">
        <v>22.329000000000001</v>
      </c>
      <c r="C177" s="37">
        <f t="shared" si="39"/>
        <v>1</v>
      </c>
      <c r="D177" s="37">
        <f t="shared" si="40"/>
        <v>5</v>
      </c>
      <c r="E177" s="37">
        <f t="shared" si="41"/>
        <v>7</v>
      </c>
      <c r="F177" s="37">
        <f t="shared" si="35"/>
        <v>10</v>
      </c>
      <c r="G177" s="37">
        <f t="shared" si="36"/>
        <v>15</v>
      </c>
      <c r="H177" s="37">
        <f t="shared" si="37"/>
        <v>0</v>
      </c>
      <c r="I177" s="37">
        <f t="shared" si="38"/>
        <v>4</v>
      </c>
    </row>
    <row r="178" spans="1:9">
      <c r="A178" s="36">
        <v>176</v>
      </c>
      <c r="B178" s="37">
        <v>23.081199999999999</v>
      </c>
      <c r="C178" s="37">
        <f t="shared" si="39"/>
        <v>1</v>
      </c>
      <c r="D178" s="37">
        <f t="shared" si="40"/>
        <v>5</v>
      </c>
      <c r="E178" s="37">
        <f t="shared" si="41"/>
        <v>8</v>
      </c>
      <c r="F178" s="37">
        <f t="shared" si="35"/>
        <v>4</v>
      </c>
      <c r="G178" s="37">
        <f t="shared" si="36"/>
        <v>16</v>
      </c>
      <c r="H178" s="37">
        <f t="shared" si="37"/>
        <v>1</v>
      </c>
      <c r="I178" s="37">
        <f t="shared" si="38"/>
        <v>2</v>
      </c>
    </row>
    <row r="179" spans="1:9">
      <c r="A179" s="36">
        <v>177</v>
      </c>
      <c r="B179" s="37">
        <v>9.51187</v>
      </c>
      <c r="C179" s="37">
        <f t="shared" si="39"/>
        <v>1</v>
      </c>
      <c r="D179" s="37">
        <f t="shared" si="40"/>
        <v>5</v>
      </c>
      <c r="E179" s="37">
        <f t="shared" si="41"/>
        <v>9</v>
      </c>
      <c r="F179" s="37">
        <f t="shared" si="35"/>
        <v>4</v>
      </c>
      <c r="G179" s="37">
        <f t="shared" si="36"/>
        <v>16</v>
      </c>
      <c r="H179" s="37">
        <f t="shared" si="37"/>
        <v>1</v>
      </c>
      <c r="I179" s="37">
        <f t="shared" si="38"/>
        <v>1</v>
      </c>
    </row>
    <row r="180" spans="1:9">
      <c r="A180" s="36">
        <v>178</v>
      </c>
      <c r="B180" s="37">
        <v>6.1408100000000001</v>
      </c>
      <c r="C180" s="37">
        <f t="shared" si="39"/>
        <v>1</v>
      </c>
      <c r="D180" s="37">
        <f t="shared" si="40"/>
        <v>5</v>
      </c>
      <c r="E180" s="37">
        <f t="shared" si="41"/>
        <v>10</v>
      </c>
      <c r="F180" s="37">
        <f t="shared" si="35"/>
        <v>4</v>
      </c>
      <c r="G180" s="37">
        <f t="shared" si="36"/>
        <v>16</v>
      </c>
      <c r="H180" s="37">
        <f t="shared" si="37"/>
        <v>1</v>
      </c>
      <c r="I180" s="37">
        <f t="shared" si="38"/>
        <v>0</v>
      </c>
    </row>
    <row r="181" spans="1:9">
      <c r="A181" s="36">
        <v>179</v>
      </c>
      <c r="B181" s="37">
        <v>4.9288699999999999</v>
      </c>
      <c r="C181" s="37">
        <f t="shared" si="39"/>
        <v>1</v>
      </c>
      <c r="D181" s="37">
        <f t="shared" si="40"/>
        <v>5</v>
      </c>
      <c r="E181" s="37">
        <f t="shared" si="41"/>
        <v>11</v>
      </c>
      <c r="F181" s="37">
        <f t="shared" si="35"/>
        <v>4</v>
      </c>
      <c r="G181" s="37">
        <f t="shared" si="36"/>
        <v>16</v>
      </c>
      <c r="H181" s="37">
        <f t="shared" si="37"/>
        <v>1</v>
      </c>
      <c r="I181" s="37">
        <f t="shared" si="38"/>
        <v>3</v>
      </c>
    </row>
    <row r="182" spans="1:9">
      <c r="A182" s="36">
        <v>180</v>
      </c>
      <c r="B182" s="37">
        <v>4.29345</v>
      </c>
      <c r="C182" s="37">
        <f t="shared" si="39"/>
        <v>1</v>
      </c>
      <c r="D182" s="37">
        <f t="shared" si="40"/>
        <v>5</v>
      </c>
      <c r="E182" s="37">
        <f t="shared" si="41"/>
        <v>12</v>
      </c>
      <c r="F182" s="37">
        <f t="shared" si="35"/>
        <v>4</v>
      </c>
      <c r="G182" s="37">
        <f t="shared" si="36"/>
        <v>16</v>
      </c>
      <c r="H182" s="37">
        <f t="shared" si="37"/>
        <v>1</v>
      </c>
      <c r="I182" s="37">
        <f t="shared" si="38"/>
        <v>4</v>
      </c>
    </row>
    <row r="183" spans="1:9">
      <c r="A183" s="36">
        <v>181</v>
      </c>
      <c r="B183" s="37">
        <v>3.5322</v>
      </c>
      <c r="C183" s="37">
        <f t="shared" si="39"/>
        <v>1</v>
      </c>
      <c r="D183" s="37">
        <f t="shared" si="40"/>
        <v>5</v>
      </c>
      <c r="E183" s="37">
        <f t="shared" si="41"/>
        <v>13</v>
      </c>
      <c r="F183" s="37">
        <f t="shared" si="35"/>
        <v>4</v>
      </c>
      <c r="G183" s="37">
        <f t="shared" si="36"/>
        <v>16</v>
      </c>
      <c r="H183" s="37">
        <f t="shared" si="37"/>
        <v>1</v>
      </c>
      <c r="I183" s="37">
        <f t="shared" si="38"/>
        <v>5</v>
      </c>
    </row>
    <row r="184" spans="1:9">
      <c r="A184" s="36">
        <v>182</v>
      </c>
      <c r="B184" s="37">
        <v>3.1398799999999998</v>
      </c>
      <c r="C184" s="37">
        <f t="shared" si="39"/>
        <v>1</v>
      </c>
      <c r="D184" s="37">
        <f t="shared" si="40"/>
        <v>6</v>
      </c>
      <c r="E184" s="37">
        <f t="shared" si="41"/>
        <v>0</v>
      </c>
      <c r="F184" s="37">
        <f t="shared" si="35"/>
        <v>5</v>
      </c>
      <c r="G184" s="37">
        <f t="shared" si="36"/>
        <v>17</v>
      </c>
      <c r="H184" s="37">
        <f t="shared" si="37"/>
        <v>2</v>
      </c>
      <c r="I184" s="37">
        <f t="shared" si="38"/>
        <v>8</v>
      </c>
    </row>
    <row r="185" spans="1:9">
      <c r="A185" s="36">
        <v>183</v>
      </c>
      <c r="B185" s="37">
        <v>3.4742999999999999</v>
      </c>
      <c r="C185" s="37">
        <f t="shared" si="39"/>
        <v>1</v>
      </c>
      <c r="D185" s="37">
        <f t="shared" si="40"/>
        <v>6</v>
      </c>
      <c r="E185" s="37">
        <f t="shared" si="41"/>
        <v>1</v>
      </c>
      <c r="F185" s="37">
        <f t="shared" si="35"/>
        <v>5</v>
      </c>
      <c r="G185" s="37">
        <f t="shared" si="36"/>
        <v>17</v>
      </c>
      <c r="H185" s="37">
        <f t="shared" si="37"/>
        <v>2</v>
      </c>
      <c r="I185" s="37">
        <f t="shared" si="38"/>
        <v>0</v>
      </c>
    </row>
    <row r="186" spans="1:9">
      <c r="A186" s="36">
        <v>184</v>
      </c>
      <c r="B186" s="37">
        <v>4.3659400000000002</v>
      </c>
      <c r="C186" s="37">
        <f t="shared" si="39"/>
        <v>1</v>
      </c>
      <c r="D186" s="37">
        <f t="shared" si="40"/>
        <v>6</v>
      </c>
      <c r="E186" s="37">
        <f t="shared" si="41"/>
        <v>2</v>
      </c>
      <c r="F186" s="37">
        <f t="shared" si="35"/>
        <v>3</v>
      </c>
      <c r="G186" s="37">
        <f t="shared" si="36"/>
        <v>14</v>
      </c>
      <c r="H186" s="37">
        <f t="shared" si="37"/>
        <v>2</v>
      </c>
      <c r="I186" s="37">
        <f t="shared" si="38"/>
        <v>6</v>
      </c>
    </row>
    <row r="187" spans="1:9">
      <c r="A187" s="36">
        <v>185</v>
      </c>
      <c r="B187" s="37">
        <v>4.11707</v>
      </c>
      <c r="C187" s="37">
        <f t="shared" si="39"/>
        <v>1</v>
      </c>
      <c r="D187" s="37">
        <f t="shared" si="40"/>
        <v>6</v>
      </c>
      <c r="E187" s="37">
        <f t="shared" si="41"/>
        <v>3</v>
      </c>
      <c r="F187" s="37">
        <f t="shared" si="35"/>
        <v>3</v>
      </c>
      <c r="G187" s="37">
        <f t="shared" si="36"/>
        <v>14</v>
      </c>
      <c r="H187" s="37">
        <f t="shared" si="37"/>
        <v>2</v>
      </c>
      <c r="I187" s="37">
        <f t="shared" si="38"/>
        <v>7</v>
      </c>
    </row>
    <row r="188" spans="1:9">
      <c r="A188" s="36">
        <v>186</v>
      </c>
      <c r="B188" s="37">
        <v>4.8845999999999998</v>
      </c>
      <c r="C188" s="37">
        <f t="shared" si="39"/>
        <v>1</v>
      </c>
      <c r="D188" s="37">
        <f t="shared" si="40"/>
        <v>6</v>
      </c>
      <c r="E188" s="37">
        <f t="shared" si="41"/>
        <v>4</v>
      </c>
      <c r="F188" s="37">
        <f t="shared" si="35"/>
        <v>3</v>
      </c>
      <c r="G188" s="37">
        <f t="shared" si="36"/>
        <v>14</v>
      </c>
      <c r="H188" s="37">
        <f t="shared" si="37"/>
        <v>2</v>
      </c>
      <c r="I188" s="37">
        <f t="shared" si="38"/>
        <v>8</v>
      </c>
    </row>
    <row r="189" spans="1:9">
      <c r="A189" s="36">
        <v>187</v>
      </c>
      <c r="B189" s="37">
        <v>5.7059499999999996</v>
      </c>
      <c r="C189" s="37">
        <f t="shared" si="39"/>
        <v>1</v>
      </c>
      <c r="D189" s="37">
        <f t="shared" si="40"/>
        <v>6</v>
      </c>
      <c r="E189" s="37">
        <f t="shared" si="41"/>
        <v>5</v>
      </c>
      <c r="F189" s="37">
        <f t="shared" si="35"/>
        <v>3</v>
      </c>
      <c r="G189" s="37">
        <f t="shared" si="36"/>
        <v>14</v>
      </c>
      <c r="H189" s="37">
        <f t="shared" si="37"/>
        <v>2</v>
      </c>
      <c r="I189" s="37">
        <f t="shared" si="38"/>
        <v>0</v>
      </c>
    </row>
    <row r="190" spans="1:9">
      <c r="A190" s="36">
        <v>188</v>
      </c>
      <c r="B190" s="37">
        <v>5.8843399999999999</v>
      </c>
      <c r="C190" s="37">
        <f t="shared" si="39"/>
        <v>1</v>
      </c>
      <c r="D190" s="37">
        <f t="shared" si="40"/>
        <v>6</v>
      </c>
      <c r="E190" s="37">
        <f t="shared" si="41"/>
        <v>6</v>
      </c>
      <c r="F190" s="37">
        <f t="shared" si="35"/>
        <v>3</v>
      </c>
      <c r="G190" s="37">
        <f t="shared" si="36"/>
        <v>14</v>
      </c>
      <c r="H190" s="37">
        <f t="shared" si="37"/>
        <v>2</v>
      </c>
      <c r="I190" s="37">
        <f t="shared" si="38"/>
        <v>1</v>
      </c>
    </row>
    <row r="191" spans="1:9">
      <c r="A191" s="36">
        <v>189</v>
      </c>
      <c r="B191" s="37">
        <v>7.0370699999999999</v>
      </c>
      <c r="C191" s="37">
        <f t="shared" si="39"/>
        <v>1</v>
      </c>
      <c r="D191" s="37">
        <f t="shared" si="40"/>
        <v>6</v>
      </c>
      <c r="E191" s="37">
        <f t="shared" si="41"/>
        <v>7</v>
      </c>
      <c r="F191" s="37">
        <f t="shared" si="35"/>
        <v>3</v>
      </c>
      <c r="G191" s="37">
        <f t="shared" si="36"/>
        <v>14</v>
      </c>
      <c r="H191" s="37">
        <f t="shared" si="37"/>
        <v>2</v>
      </c>
      <c r="I191" s="37">
        <f t="shared" si="38"/>
        <v>2</v>
      </c>
    </row>
    <row r="192" spans="1:9">
      <c r="A192" s="36">
        <v>190</v>
      </c>
      <c r="B192" s="37">
        <v>4.8278800000000004</v>
      </c>
      <c r="C192" s="37">
        <f t="shared" si="39"/>
        <v>1</v>
      </c>
      <c r="D192" s="37">
        <f t="shared" si="40"/>
        <v>6</v>
      </c>
      <c r="E192" s="37">
        <f t="shared" si="41"/>
        <v>8</v>
      </c>
      <c r="F192" s="37">
        <f t="shared" si="35"/>
        <v>3</v>
      </c>
      <c r="G192" s="37">
        <f t="shared" si="36"/>
        <v>14</v>
      </c>
      <c r="H192" s="37">
        <f t="shared" si="37"/>
        <v>1</v>
      </c>
      <c r="I192" s="37">
        <f t="shared" si="38"/>
        <v>2</v>
      </c>
    </row>
    <row r="193" spans="1:9">
      <c r="A193" s="36">
        <v>191</v>
      </c>
      <c r="B193" s="37">
        <v>4.3200099999999999</v>
      </c>
      <c r="C193" s="37">
        <f t="shared" si="39"/>
        <v>1</v>
      </c>
      <c r="D193" s="37">
        <f t="shared" si="40"/>
        <v>6</v>
      </c>
      <c r="E193" s="37">
        <f t="shared" si="41"/>
        <v>9</v>
      </c>
      <c r="F193" s="37">
        <f t="shared" si="35"/>
        <v>3</v>
      </c>
      <c r="G193" s="37">
        <f t="shared" si="36"/>
        <v>14</v>
      </c>
      <c r="H193" s="37">
        <f t="shared" si="37"/>
        <v>1</v>
      </c>
      <c r="I193" s="37">
        <f t="shared" si="38"/>
        <v>1</v>
      </c>
    </row>
    <row r="194" spans="1:9">
      <c r="A194" s="36">
        <v>192</v>
      </c>
      <c r="B194" s="37">
        <v>3.98725</v>
      </c>
      <c r="C194" s="37">
        <f t="shared" si="39"/>
        <v>1</v>
      </c>
      <c r="D194" s="37">
        <f t="shared" si="40"/>
        <v>6</v>
      </c>
      <c r="E194" s="37">
        <f t="shared" si="41"/>
        <v>10</v>
      </c>
      <c r="F194" s="37">
        <f t="shared" si="35"/>
        <v>3</v>
      </c>
      <c r="G194" s="37">
        <f t="shared" si="36"/>
        <v>14</v>
      </c>
      <c r="H194" s="37">
        <f t="shared" si="37"/>
        <v>1</v>
      </c>
      <c r="I194" s="37">
        <f t="shared" si="38"/>
        <v>0</v>
      </c>
    </row>
    <row r="195" spans="1:9">
      <c r="A195" s="36">
        <v>193</v>
      </c>
      <c r="B195" s="37">
        <v>3.6235599999999999</v>
      </c>
      <c r="C195" s="37">
        <f t="shared" si="39"/>
        <v>1</v>
      </c>
      <c r="D195" s="37">
        <f t="shared" si="40"/>
        <v>6</v>
      </c>
      <c r="E195" s="37">
        <f t="shared" si="41"/>
        <v>11</v>
      </c>
      <c r="F195" s="37">
        <f t="shared" si="35"/>
        <v>3</v>
      </c>
      <c r="G195" s="37">
        <f t="shared" si="36"/>
        <v>14</v>
      </c>
      <c r="H195" s="37">
        <f t="shared" si="37"/>
        <v>1</v>
      </c>
      <c r="I195" s="37">
        <f t="shared" si="38"/>
        <v>3</v>
      </c>
    </row>
    <row r="196" spans="1:9">
      <c r="A196" s="36">
        <v>194</v>
      </c>
      <c r="B196" s="37">
        <v>3.3551199999999999</v>
      </c>
      <c r="C196" s="37">
        <f t="shared" si="39"/>
        <v>1</v>
      </c>
      <c r="D196" s="37">
        <f t="shared" si="40"/>
        <v>6</v>
      </c>
      <c r="E196" s="37">
        <f t="shared" si="41"/>
        <v>12</v>
      </c>
      <c r="F196" s="37">
        <f t="shared" si="35"/>
        <v>3</v>
      </c>
      <c r="G196" s="37">
        <f t="shared" si="36"/>
        <v>14</v>
      </c>
      <c r="H196" s="37">
        <f t="shared" si="37"/>
        <v>1</v>
      </c>
      <c r="I196" s="37">
        <f t="shared" si="38"/>
        <v>4</v>
      </c>
    </row>
    <row r="197" spans="1:9">
      <c r="A197" s="36">
        <v>195</v>
      </c>
      <c r="B197" s="37">
        <v>3.2186499999999998</v>
      </c>
      <c r="C197" s="37">
        <f t="shared" si="39"/>
        <v>1</v>
      </c>
      <c r="D197" s="37">
        <f t="shared" si="40"/>
        <v>6</v>
      </c>
      <c r="E197" s="37">
        <f t="shared" si="41"/>
        <v>13</v>
      </c>
      <c r="F197" s="37">
        <f t="shared" si="35"/>
        <v>3</v>
      </c>
      <c r="G197" s="37">
        <f t="shared" si="36"/>
        <v>14</v>
      </c>
      <c r="H197" s="37">
        <f t="shared" si="37"/>
        <v>1</v>
      </c>
      <c r="I197" s="37">
        <f t="shared" si="38"/>
        <v>5</v>
      </c>
    </row>
  </sheetData>
  <sortState ref="A2:I209">
    <sortCondition ref="A2:A209"/>
    <sortCondition descending="1" ref="B2:B209"/>
    <sortCondition ref="H2:H209"/>
  </sortState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9"/>
  <sheetViews>
    <sheetView workbookViewId="0">
      <pane ySplit="1" topLeftCell="A2" activePane="bottomLeft" state="frozen"/>
      <selection pane="bottomLeft" activeCell="C2" sqref="C2"/>
    </sheetView>
  </sheetViews>
  <sheetFormatPr defaultRowHeight="15"/>
  <cols>
    <col min="1" max="1" width="4" style="30" customWidth="1"/>
    <col min="2" max="2" width="8" style="30" bestFit="1" customWidth="1"/>
    <col min="3" max="3" width="8" style="30" customWidth="1"/>
    <col min="4" max="16384" width="9.140625" style="30"/>
  </cols>
  <sheetData>
    <row r="1" spans="1:9" s="31" customFormat="1">
      <c r="A1" s="31" t="s">
        <v>656</v>
      </c>
      <c r="B1" s="31" t="s">
        <v>664</v>
      </c>
      <c r="C1" s="31" t="s">
        <v>667</v>
      </c>
      <c r="D1" s="31" t="s">
        <v>8</v>
      </c>
      <c r="E1" s="31" t="s">
        <v>638</v>
      </c>
      <c r="F1" s="31" t="s">
        <v>663</v>
      </c>
      <c r="G1" s="31" t="s">
        <v>661</v>
      </c>
      <c r="H1" s="31" t="s">
        <v>665</v>
      </c>
      <c r="I1" s="31" t="s">
        <v>666</v>
      </c>
    </row>
    <row r="2" spans="1:9">
      <c r="A2" s="40">
        <v>196</v>
      </c>
      <c r="B2" s="30">
        <v>0</v>
      </c>
      <c r="C2" s="30">
        <f t="shared" ref="C2:C33" si="0">QUOTIENT($A2-196,144)</f>
        <v>0</v>
      </c>
      <c r="D2" s="30">
        <f t="shared" ref="D2:D33" si="1">MOD(QUOTIENT($A2-196,16),9)</f>
        <v>0</v>
      </c>
      <c r="E2" s="30">
        <f t="shared" ref="E2:E33" si="2">MOD($A2-196,16)</f>
        <v>0</v>
      </c>
      <c r="F2" s="30">
        <f t="shared" ref="F2:F65" si="3">VLOOKUP($G2,L1ID,2)</f>
        <v>11</v>
      </c>
      <c r="G2" s="30">
        <f t="shared" ref="G2:G65" si="4">VLOOKUP($A2,DbData,3)</f>
        <v>7</v>
      </c>
      <c r="H2" s="30">
        <f t="shared" ref="H2:H65" si="5">QUOTIENT(VLOOKUP($A2,DbData,4),12)</f>
        <v>3</v>
      </c>
      <c r="I2" s="30">
        <f t="shared" ref="I2:I65" si="6">MOD(VLOOKUP($A2,DbData,4),12)</f>
        <v>0</v>
      </c>
    </row>
    <row r="3" spans="1:9">
      <c r="A3" s="40">
        <v>197</v>
      </c>
      <c r="B3" s="30">
        <v>3.03857</v>
      </c>
      <c r="C3" s="30">
        <f t="shared" si="0"/>
        <v>0</v>
      </c>
      <c r="D3" s="30">
        <f t="shared" si="1"/>
        <v>0</v>
      </c>
      <c r="E3" s="30">
        <f t="shared" si="2"/>
        <v>1</v>
      </c>
      <c r="F3" s="30">
        <f t="shared" si="3"/>
        <v>11</v>
      </c>
      <c r="G3" s="30">
        <f t="shared" si="4"/>
        <v>7</v>
      </c>
      <c r="H3" s="30">
        <f t="shared" si="5"/>
        <v>3</v>
      </c>
      <c r="I3" s="30">
        <f t="shared" si="6"/>
        <v>1</v>
      </c>
    </row>
    <row r="4" spans="1:9">
      <c r="A4" s="40">
        <v>198</v>
      </c>
      <c r="B4" s="30">
        <v>6.3450899999999999</v>
      </c>
      <c r="C4" s="30">
        <f t="shared" si="0"/>
        <v>0</v>
      </c>
      <c r="D4" s="30">
        <f t="shared" si="1"/>
        <v>0</v>
      </c>
      <c r="E4" s="30">
        <f t="shared" si="2"/>
        <v>2</v>
      </c>
      <c r="F4" s="30">
        <f t="shared" si="3"/>
        <v>6</v>
      </c>
      <c r="G4" s="30">
        <f t="shared" si="4"/>
        <v>4</v>
      </c>
      <c r="H4" s="30">
        <f t="shared" si="5"/>
        <v>3</v>
      </c>
      <c r="I4" s="30">
        <f t="shared" si="6"/>
        <v>2</v>
      </c>
    </row>
    <row r="5" spans="1:9">
      <c r="A5" s="40">
        <v>199</v>
      </c>
      <c r="B5" s="30">
        <v>3.4647000000000001</v>
      </c>
      <c r="C5" s="30">
        <f t="shared" si="0"/>
        <v>0</v>
      </c>
      <c r="D5" s="30">
        <f t="shared" si="1"/>
        <v>0</v>
      </c>
      <c r="E5" s="30">
        <f t="shared" si="2"/>
        <v>3</v>
      </c>
      <c r="F5" s="30">
        <f t="shared" si="3"/>
        <v>6</v>
      </c>
      <c r="G5" s="30">
        <f t="shared" si="4"/>
        <v>4</v>
      </c>
      <c r="H5" s="30">
        <f t="shared" si="5"/>
        <v>3</v>
      </c>
      <c r="I5" s="30">
        <f t="shared" si="6"/>
        <v>3</v>
      </c>
    </row>
    <row r="6" spans="1:9">
      <c r="A6" s="40">
        <v>200</v>
      </c>
      <c r="B6" s="30">
        <v>3.7138800000000001</v>
      </c>
      <c r="C6" s="30">
        <f t="shared" si="0"/>
        <v>0</v>
      </c>
      <c r="D6" s="30">
        <f t="shared" si="1"/>
        <v>0</v>
      </c>
      <c r="E6" s="30">
        <f t="shared" si="2"/>
        <v>4</v>
      </c>
      <c r="F6" s="30">
        <f t="shared" si="3"/>
        <v>11</v>
      </c>
      <c r="G6" s="30">
        <f t="shared" si="4"/>
        <v>7</v>
      </c>
      <c r="H6" s="30">
        <f t="shared" si="5"/>
        <v>2</v>
      </c>
      <c r="I6" s="30">
        <f t="shared" si="6"/>
        <v>6</v>
      </c>
    </row>
    <row r="7" spans="1:9">
      <c r="A7" s="40">
        <v>201</v>
      </c>
      <c r="B7" s="30">
        <v>4.8778600000000001</v>
      </c>
      <c r="C7" s="30">
        <f t="shared" si="0"/>
        <v>0</v>
      </c>
      <c r="D7" s="30">
        <f t="shared" si="1"/>
        <v>0</v>
      </c>
      <c r="E7" s="30">
        <f t="shared" si="2"/>
        <v>5</v>
      </c>
      <c r="F7" s="30">
        <f t="shared" si="3"/>
        <v>11</v>
      </c>
      <c r="G7" s="30">
        <f t="shared" si="4"/>
        <v>7</v>
      </c>
      <c r="H7" s="30">
        <f t="shared" si="5"/>
        <v>2</v>
      </c>
      <c r="I7" s="30">
        <f t="shared" si="6"/>
        <v>7</v>
      </c>
    </row>
    <row r="8" spans="1:9">
      <c r="A8" s="40">
        <v>202</v>
      </c>
      <c r="B8" s="30">
        <v>5.0357399999999997</v>
      </c>
      <c r="C8" s="30">
        <f t="shared" si="0"/>
        <v>0</v>
      </c>
      <c r="D8" s="30">
        <f t="shared" si="1"/>
        <v>0</v>
      </c>
      <c r="E8" s="30">
        <f t="shared" si="2"/>
        <v>6</v>
      </c>
      <c r="F8" s="30">
        <f t="shared" si="3"/>
        <v>11</v>
      </c>
      <c r="G8" s="30">
        <f t="shared" si="4"/>
        <v>7</v>
      </c>
      <c r="H8" s="30">
        <f t="shared" si="5"/>
        <v>2</v>
      </c>
      <c r="I8" s="30">
        <f t="shared" si="6"/>
        <v>8</v>
      </c>
    </row>
    <row r="9" spans="1:9">
      <c r="A9" s="40">
        <v>203</v>
      </c>
      <c r="B9" s="30">
        <v>6.2726899999999999</v>
      </c>
      <c r="C9" s="30">
        <f t="shared" si="0"/>
        <v>0</v>
      </c>
      <c r="D9" s="30">
        <f t="shared" si="1"/>
        <v>0</v>
      </c>
      <c r="E9" s="30">
        <f t="shared" si="2"/>
        <v>7</v>
      </c>
      <c r="F9" s="30">
        <f t="shared" si="3"/>
        <v>5</v>
      </c>
      <c r="G9" s="30">
        <f t="shared" si="4"/>
        <v>12</v>
      </c>
      <c r="H9" s="30">
        <f t="shared" si="5"/>
        <v>1</v>
      </c>
      <c r="I9" s="30">
        <f t="shared" si="6"/>
        <v>6</v>
      </c>
    </row>
    <row r="10" spans="1:9">
      <c r="A10" s="40">
        <v>204</v>
      </c>
      <c r="B10" s="30">
        <v>5.7256799999999997</v>
      </c>
      <c r="C10" s="30">
        <f t="shared" si="0"/>
        <v>0</v>
      </c>
      <c r="D10" s="30">
        <f t="shared" si="1"/>
        <v>0</v>
      </c>
      <c r="E10" s="30">
        <f t="shared" si="2"/>
        <v>8</v>
      </c>
      <c r="F10" s="30">
        <f t="shared" si="3"/>
        <v>5</v>
      </c>
      <c r="G10" s="30">
        <f t="shared" si="4"/>
        <v>12</v>
      </c>
      <c r="H10" s="30">
        <f t="shared" si="5"/>
        <v>1</v>
      </c>
      <c r="I10" s="30">
        <f t="shared" si="6"/>
        <v>7</v>
      </c>
    </row>
    <row r="11" spans="1:9">
      <c r="A11" s="40">
        <v>205</v>
      </c>
      <c r="B11" s="30">
        <v>5.4174899999999999</v>
      </c>
      <c r="C11" s="30">
        <f t="shared" si="0"/>
        <v>0</v>
      </c>
      <c r="D11" s="30">
        <f t="shared" si="1"/>
        <v>0</v>
      </c>
      <c r="E11" s="30">
        <f t="shared" si="2"/>
        <v>9</v>
      </c>
      <c r="F11" s="30">
        <f t="shared" si="3"/>
        <v>5</v>
      </c>
      <c r="G11" s="30">
        <f t="shared" si="4"/>
        <v>12</v>
      </c>
      <c r="H11" s="30">
        <f t="shared" si="5"/>
        <v>1</v>
      </c>
      <c r="I11" s="30">
        <f t="shared" si="6"/>
        <v>8</v>
      </c>
    </row>
    <row r="12" spans="1:9">
      <c r="A12" s="40">
        <v>206</v>
      </c>
      <c r="B12" s="30">
        <v>4.5124199999999997</v>
      </c>
      <c r="C12" s="30">
        <f t="shared" si="0"/>
        <v>0</v>
      </c>
      <c r="D12" s="30">
        <f t="shared" si="1"/>
        <v>0</v>
      </c>
      <c r="E12" s="30">
        <f t="shared" si="2"/>
        <v>10</v>
      </c>
      <c r="F12" s="30">
        <f t="shared" si="3"/>
        <v>11</v>
      </c>
      <c r="G12" s="30">
        <f t="shared" si="4"/>
        <v>7</v>
      </c>
      <c r="H12" s="30">
        <f t="shared" si="5"/>
        <v>1</v>
      </c>
      <c r="I12" s="30">
        <f t="shared" si="6"/>
        <v>2</v>
      </c>
    </row>
    <row r="13" spans="1:9">
      <c r="A13" s="40">
        <v>207</v>
      </c>
      <c r="B13" s="30">
        <v>3.9696500000000001</v>
      </c>
      <c r="C13" s="30">
        <f t="shared" si="0"/>
        <v>0</v>
      </c>
      <c r="D13" s="30">
        <f t="shared" si="1"/>
        <v>0</v>
      </c>
      <c r="E13" s="30">
        <f t="shared" si="2"/>
        <v>11</v>
      </c>
      <c r="F13" s="30">
        <f t="shared" si="3"/>
        <v>11</v>
      </c>
      <c r="G13" s="30">
        <f t="shared" si="4"/>
        <v>7</v>
      </c>
      <c r="H13" s="30">
        <f t="shared" si="5"/>
        <v>1</v>
      </c>
      <c r="I13" s="30">
        <f t="shared" si="6"/>
        <v>1</v>
      </c>
    </row>
    <row r="14" spans="1:9">
      <c r="A14" s="40">
        <v>208</v>
      </c>
      <c r="B14" s="30">
        <v>3.4676900000000002</v>
      </c>
      <c r="C14" s="30">
        <f t="shared" si="0"/>
        <v>0</v>
      </c>
      <c r="D14" s="30">
        <f t="shared" si="1"/>
        <v>0</v>
      </c>
      <c r="E14" s="30">
        <f t="shared" si="2"/>
        <v>12</v>
      </c>
      <c r="F14" s="30">
        <f t="shared" si="3"/>
        <v>11</v>
      </c>
      <c r="G14" s="30">
        <f t="shared" si="4"/>
        <v>7</v>
      </c>
      <c r="H14" s="30">
        <f t="shared" si="5"/>
        <v>1</v>
      </c>
      <c r="I14" s="30">
        <f t="shared" si="6"/>
        <v>0</v>
      </c>
    </row>
    <row r="15" spans="1:9">
      <c r="A15" s="40">
        <v>209</v>
      </c>
      <c r="B15" s="30">
        <v>3.4080499999999998</v>
      </c>
      <c r="C15" s="30">
        <f t="shared" si="0"/>
        <v>0</v>
      </c>
      <c r="D15" s="30">
        <f t="shared" si="1"/>
        <v>0</v>
      </c>
      <c r="E15" s="30">
        <f t="shared" si="2"/>
        <v>13</v>
      </c>
      <c r="F15" s="30">
        <f t="shared" si="3"/>
        <v>5</v>
      </c>
      <c r="G15" s="30">
        <f t="shared" si="4"/>
        <v>12</v>
      </c>
      <c r="H15" s="30">
        <f t="shared" si="5"/>
        <v>0</v>
      </c>
      <c r="I15" s="30">
        <f t="shared" si="6"/>
        <v>0</v>
      </c>
    </row>
    <row r="16" spans="1:9">
      <c r="A16" s="40">
        <v>210</v>
      </c>
      <c r="B16" s="30">
        <v>3.00474</v>
      </c>
      <c r="C16" s="30">
        <f t="shared" si="0"/>
        <v>0</v>
      </c>
      <c r="D16" s="30">
        <f t="shared" si="1"/>
        <v>0</v>
      </c>
      <c r="E16" s="30">
        <f t="shared" si="2"/>
        <v>14</v>
      </c>
      <c r="F16" s="30">
        <f t="shared" si="3"/>
        <v>5</v>
      </c>
      <c r="G16" s="30">
        <f t="shared" si="4"/>
        <v>12</v>
      </c>
      <c r="H16" s="30">
        <f t="shared" si="5"/>
        <v>0</v>
      </c>
      <c r="I16" s="30">
        <f t="shared" si="6"/>
        <v>1</v>
      </c>
    </row>
    <row r="17" spans="1:9">
      <c r="A17" s="40">
        <v>211</v>
      </c>
      <c r="B17" s="30">
        <v>0</v>
      </c>
      <c r="C17" s="30">
        <f t="shared" si="0"/>
        <v>0</v>
      </c>
      <c r="D17" s="30">
        <f t="shared" si="1"/>
        <v>0</v>
      </c>
      <c r="E17" s="30">
        <f t="shared" si="2"/>
        <v>15</v>
      </c>
      <c r="F17" s="30">
        <f t="shared" si="3"/>
        <v>5</v>
      </c>
      <c r="G17" s="30">
        <f t="shared" si="4"/>
        <v>12</v>
      </c>
      <c r="H17" s="30">
        <f t="shared" si="5"/>
        <v>0</v>
      </c>
      <c r="I17" s="30">
        <f t="shared" si="6"/>
        <v>2</v>
      </c>
    </row>
    <row r="18" spans="1:9">
      <c r="A18" s="40">
        <v>212</v>
      </c>
      <c r="B18" s="30">
        <v>3.88612</v>
      </c>
      <c r="C18" s="30">
        <f t="shared" si="0"/>
        <v>0</v>
      </c>
      <c r="D18" s="30">
        <f t="shared" si="1"/>
        <v>1</v>
      </c>
      <c r="E18" s="30">
        <f t="shared" si="2"/>
        <v>0</v>
      </c>
      <c r="F18" s="30">
        <f t="shared" si="3"/>
        <v>11</v>
      </c>
      <c r="G18" s="30">
        <f t="shared" si="4"/>
        <v>7</v>
      </c>
      <c r="H18" s="30">
        <f t="shared" si="5"/>
        <v>3</v>
      </c>
      <c r="I18" s="30">
        <f t="shared" si="6"/>
        <v>4</v>
      </c>
    </row>
    <row r="19" spans="1:9">
      <c r="A19" s="40">
        <v>213</v>
      </c>
      <c r="B19" s="30">
        <v>3.5576099999999999</v>
      </c>
      <c r="C19" s="30">
        <f t="shared" si="0"/>
        <v>0</v>
      </c>
      <c r="D19" s="30">
        <f t="shared" si="1"/>
        <v>1</v>
      </c>
      <c r="E19" s="30">
        <f t="shared" si="2"/>
        <v>1</v>
      </c>
      <c r="F19" s="30">
        <f t="shared" si="3"/>
        <v>11</v>
      </c>
      <c r="G19" s="30">
        <f t="shared" si="4"/>
        <v>7</v>
      </c>
      <c r="H19" s="30">
        <f t="shared" si="5"/>
        <v>3</v>
      </c>
      <c r="I19" s="30">
        <f t="shared" si="6"/>
        <v>5</v>
      </c>
    </row>
    <row r="20" spans="1:9">
      <c r="A20" s="40">
        <v>214</v>
      </c>
      <c r="B20" s="30">
        <v>4.0317499999999997</v>
      </c>
      <c r="C20" s="30">
        <f t="shared" si="0"/>
        <v>0</v>
      </c>
      <c r="D20" s="30">
        <f t="shared" si="1"/>
        <v>1</v>
      </c>
      <c r="E20" s="30">
        <f t="shared" si="2"/>
        <v>2</v>
      </c>
      <c r="F20" s="30">
        <f t="shared" si="3"/>
        <v>6</v>
      </c>
      <c r="G20" s="30">
        <f t="shared" si="4"/>
        <v>4</v>
      </c>
      <c r="H20" s="30">
        <f t="shared" si="5"/>
        <v>3</v>
      </c>
      <c r="I20" s="30">
        <f t="shared" si="6"/>
        <v>6</v>
      </c>
    </row>
    <row r="21" spans="1:9">
      <c r="A21" s="40">
        <v>215</v>
      </c>
      <c r="B21" s="30">
        <v>3.7184699999999999</v>
      </c>
      <c r="C21" s="30">
        <f t="shared" si="0"/>
        <v>0</v>
      </c>
      <c r="D21" s="30">
        <f t="shared" si="1"/>
        <v>1</v>
      </c>
      <c r="E21" s="30">
        <f t="shared" si="2"/>
        <v>3</v>
      </c>
      <c r="F21" s="30">
        <f t="shared" si="3"/>
        <v>6</v>
      </c>
      <c r="G21" s="30">
        <f t="shared" si="4"/>
        <v>4</v>
      </c>
      <c r="H21" s="30">
        <f t="shared" si="5"/>
        <v>3</v>
      </c>
      <c r="I21" s="30">
        <f t="shared" si="6"/>
        <v>7</v>
      </c>
    </row>
    <row r="22" spans="1:9">
      <c r="A22" s="40">
        <v>216</v>
      </c>
      <c r="B22" s="30">
        <v>4.20031</v>
      </c>
      <c r="C22" s="30">
        <f t="shared" si="0"/>
        <v>0</v>
      </c>
      <c r="D22" s="30">
        <f t="shared" si="1"/>
        <v>1</v>
      </c>
      <c r="E22" s="30">
        <f t="shared" si="2"/>
        <v>4</v>
      </c>
      <c r="F22" s="30">
        <f t="shared" si="3"/>
        <v>12</v>
      </c>
      <c r="G22" s="30">
        <f t="shared" si="4"/>
        <v>2</v>
      </c>
      <c r="H22" s="30">
        <f t="shared" si="5"/>
        <v>0</v>
      </c>
      <c r="I22" s="30">
        <f t="shared" si="6"/>
        <v>3</v>
      </c>
    </row>
    <row r="23" spans="1:9">
      <c r="A23" s="40">
        <v>217</v>
      </c>
      <c r="B23" s="30">
        <v>5.4414600000000002</v>
      </c>
      <c r="C23" s="30">
        <f t="shared" si="0"/>
        <v>0</v>
      </c>
      <c r="D23" s="30">
        <f t="shared" si="1"/>
        <v>1</v>
      </c>
      <c r="E23" s="30">
        <f t="shared" si="2"/>
        <v>5</v>
      </c>
      <c r="F23" s="30">
        <f t="shared" si="3"/>
        <v>12</v>
      </c>
      <c r="G23" s="30">
        <f t="shared" si="4"/>
        <v>2</v>
      </c>
      <c r="H23" s="30">
        <f t="shared" si="5"/>
        <v>0</v>
      </c>
      <c r="I23" s="30">
        <f t="shared" si="6"/>
        <v>4</v>
      </c>
    </row>
    <row r="24" spans="1:9">
      <c r="A24" s="40">
        <v>218</v>
      </c>
      <c r="B24" s="30">
        <v>6.9592900000000002</v>
      </c>
      <c r="C24" s="30">
        <f t="shared" si="0"/>
        <v>0</v>
      </c>
      <c r="D24" s="30">
        <f t="shared" si="1"/>
        <v>1</v>
      </c>
      <c r="E24" s="30">
        <f t="shared" si="2"/>
        <v>6</v>
      </c>
      <c r="F24" s="30">
        <f t="shared" si="3"/>
        <v>12</v>
      </c>
      <c r="G24" s="30">
        <f t="shared" si="4"/>
        <v>2</v>
      </c>
      <c r="H24" s="30">
        <f t="shared" si="5"/>
        <v>0</v>
      </c>
      <c r="I24" s="30">
        <f t="shared" si="6"/>
        <v>5</v>
      </c>
    </row>
    <row r="25" spans="1:9">
      <c r="A25" s="40">
        <v>219</v>
      </c>
      <c r="B25" s="30">
        <v>6.3452900000000003</v>
      </c>
      <c r="C25" s="30">
        <f t="shared" si="0"/>
        <v>0</v>
      </c>
      <c r="D25" s="30">
        <f t="shared" si="1"/>
        <v>1</v>
      </c>
      <c r="E25" s="30">
        <f t="shared" si="2"/>
        <v>7</v>
      </c>
      <c r="F25" s="30">
        <f t="shared" si="3"/>
        <v>5</v>
      </c>
      <c r="G25" s="30">
        <f t="shared" si="4"/>
        <v>12</v>
      </c>
      <c r="H25" s="30">
        <f t="shared" si="5"/>
        <v>2</v>
      </c>
      <c r="I25" s="30">
        <f t="shared" si="6"/>
        <v>0</v>
      </c>
    </row>
    <row r="26" spans="1:9">
      <c r="A26" s="40">
        <v>220</v>
      </c>
      <c r="B26" s="30">
        <v>8.9240600000000008</v>
      </c>
      <c r="C26" s="30">
        <f t="shared" si="0"/>
        <v>0</v>
      </c>
      <c r="D26" s="30">
        <f t="shared" si="1"/>
        <v>1</v>
      </c>
      <c r="E26" s="30">
        <f t="shared" si="2"/>
        <v>8</v>
      </c>
      <c r="F26" s="30">
        <f t="shared" si="3"/>
        <v>5</v>
      </c>
      <c r="G26" s="30">
        <f t="shared" si="4"/>
        <v>12</v>
      </c>
      <c r="H26" s="30">
        <f t="shared" si="5"/>
        <v>2</v>
      </c>
      <c r="I26" s="30">
        <f t="shared" si="6"/>
        <v>1</v>
      </c>
    </row>
    <row r="27" spans="1:9">
      <c r="A27" s="40">
        <v>221</v>
      </c>
      <c r="B27" s="30">
        <v>7.74641</v>
      </c>
      <c r="C27" s="30">
        <f t="shared" si="0"/>
        <v>0</v>
      </c>
      <c r="D27" s="30">
        <f t="shared" si="1"/>
        <v>1</v>
      </c>
      <c r="E27" s="30">
        <f t="shared" si="2"/>
        <v>9</v>
      </c>
      <c r="F27" s="30">
        <f t="shared" si="3"/>
        <v>5</v>
      </c>
      <c r="G27" s="30">
        <f t="shared" si="4"/>
        <v>12</v>
      </c>
      <c r="H27" s="30">
        <f t="shared" si="5"/>
        <v>2</v>
      </c>
      <c r="I27" s="30">
        <f t="shared" si="6"/>
        <v>2</v>
      </c>
    </row>
    <row r="28" spans="1:9">
      <c r="A28" s="40">
        <v>222</v>
      </c>
      <c r="B28" s="30">
        <v>6.2535800000000004</v>
      </c>
      <c r="C28" s="30">
        <f t="shared" si="0"/>
        <v>0</v>
      </c>
      <c r="D28" s="30">
        <f t="shared" si="1"/>
        <v>1</v>
      </c>
      <c r="E28" s="30">
        <f t="shared" si="2"/>
        <v>10</v>
      </c>
      <c r="F28" s="30">
        <f t="shared" si="3"/>
        <v>12</v>
      </c>
      <c r="G28" s="30">
        <f t="shared" si="4"/>
        <v>2</v>
      </c>
      <c r="H28" s="30">
        <f t="shared" si="5"/>
        <v>0</v>
      </c>
      <c r="I28" s="30">
        <f t="shared" si="6"/>
        <v>8</v>
      </c>
    </row>
    <row r="29" spans="1:9">
      <c r="A29" s="40">
        <v>223</v>
      </c>
      <c r="B29" s="30">
        <v>4.9194500000000003</v>
      </c>
      <c r="C29" s="30">
        <f t="shared" si="0"/>
        <v>0</v>
      </c>
      <c r="D29" s="30">
        <f t="shared" si="1"/>
        <v>1</v>
      </c>
      <c r="E29" s="30">
        <f t="shared" si="2"/>
        <v>11</v>
      </c>
      <c r="F29" s="30">
        <f t="shared" si="3"/>
        <v>12</v>
      </c>
      <c r="G29" s="30">
        <f t="shared" si="4"/>
        <v>2</v>
      </c>
      <c r="H29" s="30">
        <f t="shared" si="5"/>
        <v>0</v>
      </c>
      <c r="I29" s="30">
        <f t="shared" si="6"/>
        <v>7</v>
      </c>
    </row>
    <row r="30" spans="1:9">
      <c r="A30" s="40">
        <v>224</v>
      </c>
      <c r="B30" s="30">
        <v>4.7693000000000003</v>
      </c>
      <c r="C30" s="30">
        <f t="shared" si="0"/>
        <v>0</v>
      </c>
      <c r="D30" s="30">
        <f t="shared" si="1"/>
        <v>1</v>
      </c>
      <c r="E30" s="30">
        <f t="shared" si="2"/>
        <v>12</v>
      </c>
      <c r="F30" s="30">
        <f t="shared" si="3"/>
        <v>12</v>
      </c>
      <c r="G30" s="30">
        <f t="shared" si="4"/>
        <v>2</v>
      </c>
      <c r="H30" s="30">
        <f t="shared" si="5"/>
        <v>0</v>
      </c>
      <c r="I30" s="30">
        <f t="shared" si="6"/>
        <v>6</v>
      </c>
    </row>
    <row r="31" spans="1:9">
      <c r="A31" s="40">
        <v>225</v>
      </c>
      <c r="B31" s="30">
        <v>4.30802</v>
      </c>
      <c r="C31" s="30">
        <f t="shared" si="0"/>
        <v>0</v>
      </c>
      <c r="D31" s="30">
        <f t="shared" si="1"/>
        <v>1</v>
      </c>
      <c r="E31" s="30">
        <f t="shared" si="2"/>
        <v>13</v>
      </c>
      <c r="F31" s="30">
        <f t="shared" si="3"/>
        <v>5</v>
      </c>
      <c r="G31" s="30">
        <f t="shared" si="4"/>
        <v>12</v>
      </c>
      <c r="H31" s="30">
        <f t="shared" si="5"/>
        <v>1</v>
      </c>
      <c r="I31" s="30">
        <f t="shared" si="6"/>
        <v>3</v>
      </c>
    </row>
    <row r="32" spans="1:9">
      <c r="A32" s="40">
        <v>226</v>
      </c>
      <c r="B32" s="30">
        <v>3.9251200000000002</v>
      </c>
      <c r="C32" s="30">
        <f t="shared" si="0"/>
        <v>0</v>
      </c>
      <c r="D32" s="30">
        <f t="shared" si="1"/>
        <v>1</v>
      </c>
      <c r="E32" s="30">
        <f t="shared" si="2"/>
        <v>14</v>
      </c>
      <c r="F32" s="30">
        <f t="shared" si="3"/>
        <v>5</v>
      </c>
      <c r="G32" s="30">
        <f t="shared" si="4"/>
        <v>12</v>
      </c>
      <c r="H32" s="30">
        <f t="shared" si="5"/>
        <v>1</v>
      </c>
      <c r="I32" s="30">
        <f t="shared" si="6"/>
        <v>4</v>
      </c>
    </row>
    <row r="33" spans="1:9">
      <c r="A33" s="40">
        <v>227</v>
      </c>
      <c r="B33" s="30">
        <v>3.4736799999999999</v>
      </c>
      <c r="C33" s="30">
        <f t="shared" si="0"/>
        <v>0</v>
      </c>
      <c r="D33" s="30">
        <f t="shared" si="1"/>
        <v>1</v>
      </c>
      <c r="E33" s="30">
        <f t="shared" si="2"/>
        <v>15</v>
      </c>
      <c r="F33" s="30">
        <f t="shared" si="3"/>
        <v>5</v>
      </c>
      <c r="G33" s="30">
        <f t="shared" si="4"/>
        <v>12</v>
      </c>
      <c r="H33" s="30">
        <f t="shared" si="5"/>
        <v>1</v>
      </c>
      <c r="I33" s="30">
        <f t="shared" si="6"/>
        <v>5</v>
      </c>
    </row>
    <row r="34" spans="1:9">
      <c r="A34" s="40">
        <v>228</v>
      </c>
      <c r="B34" s="30">
        <v>0</v>
      </c>
      <c r="C34" s="30">
        <f t="shared" ref="C34:C65" si="7">QUOTIENT($A34-196,144)</f>
        <v>0</v>
      </c>
      <c r="D34" s="30">
        <f t="shared" ref="D34:D65" si="8">MOD(QUOTIENT($A34-196,16),9)</f>
        <v>2</v>
      </c>
      <c r="E34" s="30">
        <f t="shared" ref="E34:E65" si="9">MOD($A34-196,16)</f>
        <v>0</v>
      </c>
      <c r="F34" s="30">
        <f t="shared" si="3"/>
        <v>11</v>
      </c>
      <c r="G34" s="30">
        <f t="shared" si="4"/>
        <v>7</v>
      </c>
      <c r="H34" s="30">
        <f t="shared" si="5"/>
        <v>3</v>
      </c>
      <c r="I34" s="30">
        <f t="shared" si="6"/>
        <v>8</v>
      </c>
    </row>
    <row r="35" spans="1:9">
      <c r="A35" s="40">
        <v>229</v>
      </c>
      <c r="B35" s="30">
        <v>4.1594100000000003</v>
      </c>
      <c r="C35" s="30">
        <f t="shared" si="7"/>
        <v>0</v>
      </c>
      <c r="D35" s="30">
        <f t="shared" si="8"/>
        <v>2</v>
      </c>
      <c r="E35" s="30">
        <f t="shared" si="9"/>
        <v>1</v>
      </c>
      <c r="F35" s="30">
        <f t="shared" si="3"/>
        <v>11</v>
      </c>
      <c r="G35" s="30">
        <f t="shared" si="4"/>
        <v>7</v>
      </c>
      <c r="H35" s="30">
        <f t="shared" si="5"/>
        <v>2</v>
      </c>
      <c r="I35" s="30">
        <f t="shared" si="6"/>
        <v>5</v>
      </c>
    </row>
    <row r="36" spans="1:9">
      <c r="A36" s="40">
        <v>230</v>
      </c>
      <c r="B36" s="30">
        <v>5.1014400000000002</v>
      </c>
      <c r="C36" s="30">
        <f t="shared" si="7"/>
        <v>0</v>
      </c>
      <c r="D36" s="30">
        <f t="shared" si="8"/>
        <v>2</v>
      </c>
      <c r="E36" s="30">
        <f t="shared" si="9"/>
        <v>2</v>
      </c>
      <c r="F36" s="30">
        <f t="shared" si="3"/>
        <v>6</v>
      </c>
      <c r="G36" s="30">
        <f t="shared" si="4"/>
        <v>4</v>
      </c>
      <c r="H36" s="30">
        <f t="shared" si="5"/>
        <v>2</v>
      </c>
      <c r="I36" s="30">
        <f t="shared" si="6"/>
        <v>4</v>
      </c>
    </row>
    <row r="37" spans="1:9">
      <c r="A37" s="40">
        <v>231</v>
      </c>
      <c r="B37" s="30">
        <v>5.46774</v>
      </c>
      <c r="C37" s="30">
        <f t="shared" si="7"/>
        <v>0</v>
      </c>
      <c r="D37" s="30">
        <f t="shared" si="8"/>
        <v>2</v>
      </c>
      <c r="E37" s="30">
        <f t="shared" si="9"/>
        <v>3</v>
      </c>
      <c r="F37" s="30">
        <f t="shared" si="3"/>
        <v>6</v>
      </c>
      <c r="G37" s="30">
        <f t="shared" si="4"/>
        <v>4</v>
      </c>
      <c r="H37" s="30">
        <f t="shared" si="5"/>
        <v>2</v>
      </c>
      <c r="I37" s="30">
        <f t="shared" si="6"/>
        <v>3</v>
      </c>
    </row>
    <row r="38" spans="1:9">
      <c r="A38" s="40">
        <v>232</v>
      </c>
      <c r="B38" s="30">
        <v>5.69815</v>
      </c>
      <c r="C38" s="30">
        <f t="shared" si="7"/>
        <v>0</v>
      </c>
      <c r="D38" s="30">
        <f t="shared" si="8"/>
        <v>2</v>
      </c>
      <c r="E38" s="30">
        <f t="shared" si="9"/>
        <v>4</v>
      </c>
      <c r="F38" s="30">
        <f t="shared" si="3"/>
        <v>10</v>
      </c>
      <c r="G38" s="30">
        <f t="shared" si="4"/>
        <v>24</v>
      </c>
      <c r="H38" s="30">
        <f t="shared" si="5"/>
        <v>1</v>
      </c>
      <c r="I38" s="30">
        <f t="shared" si="6"/>
        <v>5</v>
      </c>
    </row>
    <row r="39" spans="1:9">
      <c r="A39" s="40">
        <v>233</v>
      </c>
      <c r="B39" s="30">
        <v>7.3199899999999998</v>
      </c>
      <c r="C39" s="30">
        <f t="shared" si="7"/>
        <v>0</v>
      </c>
      <c r="D39" s="30">
        <f t="shared" si="8"/>
        <v>2</v>
      </c>
      <c r="E39" s="30">
        <f t="shared" si="9"/>
        <v>5</v>
      </c>
      <c r="F39" s="30">
        <f t="shared" si="3"/>
        <v>11</v>
      </c>
      <c r="G39" s="30">
        <f t="shared" si="4"/>
        <v>7</v>
      </c>
      <c r="H39" s="30">
        <f t="shared" si="5"/>
        <v>2</v>
      </c>
      <c r="I39" s="30">
        <f t="shared" si="6"/>
        <v>0</v>
      </c>
    </row>
    <row r="40" spans="1:9">
      <c r="A40" s="40">
        <v>234</v>
      </c>
      <c r="B40" s="30">
        <v>8.4479699999999998</v>
      </c>
      <c r="C40" s="30">
        <f t="shared" si="7"/>
        <v>0</v>
      </c>
      <c r="D40" s="30">
        <f t="shared" si="8"/>
        <v>2</v>
      </c>
      <c r="E40" s="30">
        <f t="shared" si="9"/>
        <v>6</v>
      </c>
      <c r="F40" s="30">
        <f t="shared" si="3"/>
        <v>11</v>
      </c>
      <c r="G40" s="30">
        <f t="shared" si="4"/>
        <v>7</v>
      </c>
      <c r="H40" s="30">
        <f t="shared" si="5"/>
        <v>2</v>
      </c>
      <c r="I40" s="30">
        <f t="shared" si="6"/>
        <v>2</v>
      </c>
    </row>
    <row r="41" spans="1:9">
      <c r="A41" s="40">
        <v>235</v>
      </c>
      <c r="B41" s="30">
        <v>9.42882</v>
      </c>
      <c r="C41" s="30">
        <f t="shared" si="7"/>
        <v>0</v>
      </c>
      <c r="D41" s="30">
        <f t="shared" si="8"/>
        <v>2</v>
      </c>
      <c r="E41" s="30">
        <f t="shared" si="9"/>
        <v>7</v>
      </c>
      <c r="F41" s="30">
        <f t="shared" si="3"/>
        <v>5</v>
      </c>
      <c r="G41" s="30">
        <f t="shared" si="4"/>
        <v>12</v>
      </c>
      <c r="H41" s="30">
        <f t="shared" si="5"/>
        <v>3</v>
      </c>
      <c r="I41" s="30">
        <f t="shared" si="6"/>
        <v>3</v>
      </c>
    </row>
    <row r="42" spans="1:9">
      <c r="A42" s="40">
        <v>236</v>
      </c>
      <c r="B42" s="30">
        <v>8.98475</v>
      </c>
      <c r="C42" s="30">
        <f t="shared" si="7"/>
        <v>0</v>
      </c>
      <c r="D42" s="30">
        <f t="shared" si="8"/>
        <v>2</v>
      </c>
      <c r="E42" s="30">
        <f t="shared" si="9"/>
        <v>8</v>
      </c>
      <c r="F42" s="30">
        <f t="shared" si="3"/>
        <v>5</v>
      </c>
      <c r="G42" s="30">
        <f t="shared" si="4"/>
        <v>12</v>
      </c>
      <c r="H42" s="30">
        <f t="shared" si="5"/>
        <v>3</v>
      </c>
      <c r="I42" s="30">
        <f t="shared" si="6"/>
        <v>4</v>
      </c>
    </row>
    <row r="43" spans="1:9">
      <c r="A43" s="40">
        <v>237</v>
      </c>
      <c r="B43" s="30">
        <v>8.0355000000000008</v>
      </c>
      <c r="C43" s="30">
        <f t="shared" si="7"/>
        <v>0</v>
      </c>
      <c r="D43" s="30">
        <f t="shared" si="8"/>
        <v>2</v>
      </c>
      <c r="E43" s="30">
        <f t="shared" si="9"/>
        <v>9</v>
      </c>
      <c r="F43" s="30">
        <f t="shared" si="3"/>
        <v>5</v>
      </c>
      <c r="G43" s="30">
        <f t="shared" si="4"/>
        <v>12</v>
      </c>
      <c r="H43" s="30">
        <f t="shared" si="5"/>
        <v>3</v>
      </c>
      <c r="I43" s="30">
        <f t="shared" si="6"/>
        <v>5</v>
      </c>
    </row>
    <row r="44" spans="1:9">
      <c r="A44" s="40">
        <v>238</v>
      </c>
      <c r="B44" s="30">
        <v>5.7998099999999999</v>
      </c>
      <c r="C44" s="30">
        <f t="shared" si="7"/>
        <v>0</v>
      </c>
      <c r="D44" s="30">
        <f t="shared" si="8"/>
        <v>2</v>
      </c>
      <c r="E44" s="30">
        <f t="shared" si="9"/>
        <v>10</v>
      </c>
      <c r="F44" s="30">
        <f t="shared" si="3"/>
        <v>10</v>
      </c>
      <c r="G44" s="30">
        <f t="shared" si="4"/>
        <v>24</v>
      </c>
      <c r="H44" s="30">
        <f t="shared" si="5"/>
        <v>1</v>
      </c>
      <c r="I44" s="30">
        <f t="shared" si="6"/>
        <v>2</v>
      </c>
    </row>
    <row r="45" spans="1:9">
      <c r="A45" s="40">
        <v>239</v>
      </c>
      <c r="B45" s="30">
        <v>5.13307</v>
      </c>
      <c r="C45" s="30">
        <f t="shared" si="7"/>
        <v>0</v>
      </c>
      <c r="D45" s="30">
        <f t="shared" si="8"/>
        <v>2</v>
      </c>
      <c r="E45" s="30">
        <f t="shared" si="9"/>
        <v>11</v>
      </c>
      <c r="F45" s="30">
        <f t="shared" si="3"/>
        <v>10</v>
      </c>
      <c r="G45" s="30">
        <f t="shared" si="4"/>
        <v>24</v>
      </c>
      <c r="H45" s="30">
        <f t="shared" si="5"/>
        <v>1</v>
      </c>
      <c r="I45" s="30">
        <f t="shared" si="6"/>
        <v>1</v>
      </c>
    </row>
    <row r="46" spans="1:9">
      <c r="A46" s="40">
        <v>240</v>
      </c>
      <c r="B46" s="30">
        <v>4.34551</v>
      </c>
      <c r="C46" s="30">
        <f t="shared" si="7"/>
        <v>0</v>
      </c>
      <c r="D46" s="30">
        <f t="shared" si="8"/>
        <v>2</v>
      </c>
      <c r="E46" s="30">
        <f t="shared" si="9"/>
        <v>12</v>
      </c>
      <c r="F46" s="30">
        <f t="shared" si="3"/>
        <v>10</v>
      </c>
      <c r="G46" s="30">
        <f t="shared" si="4"/>
        <v>24</v>
      </c>
      <c r="H46" s="30">
        <f t="shared" si="5"/>
        <v>1</v>
      </c>
      <c r="I46" s="30">
        <f t="shared" si="6"/>
        <v>4</v>
      </c>
    </row>
    <row r="47" spans="1:9">
      <c r="A47" s="40">
        <v>241</v>
      </c>
      <c r="B47" s="30">
        <v>4.7574800000000002</v>
      </c>
      <c r="C47" s="30">
        <f t="shared" si="7"/>
        <v>0</v>
      </c>
      <c r="D47" s="30">
        <f t="shared" si="8"/>
        <v>2</v>
      </c>
      <c r="E47" s="30">
        <f t="shared" si="9"/>
        <v>13</v>
      </c>
      <c r="F47" s="30">
        <f t="shared" si="3"/>
        <v>5</v>
      </c>
      <c r="G47" s="30">
        <f t="shared" si="4"/>
        <v>12</v>
      </c>
      <c r="H47" s="30">
        <f t="shared" si="5"/>
        <v>2</v>
      </c>
      <c r="I47" s="30">
        <f t="shared" si="6"/>
        <v>5</v>
      </c>
    </row>
    <row r="48" spans="1:9">
      <c r="A48" s="40">
        <v>242</v>
      </c>
      <c r="B48" s="30">
        <v>4.0297900000000002</v>
      </c>
      <c r="C48" s="30">
        <f t="shared" si="7"/>
        <v>0</v>
      </c>
      <c r="D48" s="30">
        <f t="shared" si="8"/>
        <v>2</v>
      </c>
      <c r="E48" s="30">
        <f t="shared" si="9"/>
        <v>14</v>
      </c>
      <c r="F48" s="30">
        <f t="shared" si="3"/>
        <v>5</v>
      </c>
      <c r="G48" s="30">
        <f t="shared" si="4"/>
        <v>12</v>
      </c>
      <c r="H48" s="30">
        <f t="shared" si="5"/>
        <v>2</v>
      </c>
      <c r="I48" s="30">
        <f t="shared" si="6"/>
        <v>4</v>
      </c>
    </row>
    <row r="49" spans="1:9">
      <c r="A49" s="40">
        <v>243</v>
      </c>
      <c r="B49" s="30">
        <v>1</v>
      </c>
      <c r="C49" s="30">
        <f t="shared" si="7"/>
        <v>0</v>
      </c>
      <c r="D49" s="30">
        <f t="shared" si="8"/>
        <v>2</v>
      </c>
      <c r="E49" s="30">
        <f t="shared" si="9"/>
        <v>15</v>
      </c>
      <c r="F49" s="30">
        <f t="shared" si="3"/>
        <v>5</v>
      </c>
      <c r="G49" s="30">
        <f t="shared" si="4"/>
        <v>12</v>
      </c>
      <c r="H49" s="30">
        <f t="shared" si="5"/>
        <v>2</v>
      </c>
      <c r="I49" s="30">
        <f t="shared" si="6"/>
        <v>3</v>
      </c>
    </row>
    <row r="50" spans="1:9">
      <c r="A50" s="40">
        <v>244</v>
      </c>
      <c r="B50" s="30">
        <v>4.61097</v>
      </c>
      <c r="C50" s="30">
        <f t="shared" si="7"/>
        <v>0</v>
      </c>
      <c r="D50" s="30">
        <f t="shared" si="8"/>
        <v>3</v>
      </c>
      <c r="E50" s="30">
        <f t="shared" si="9"/>
        <v>0</v>
      </c>
      <c r="F50" s="30">
        <f t="shared" si="3"/>
        <v>10</v>
      </c>
      <c r="G50" s="30">
        <f t="shared" si="4"/>
        <v>24</v>
      </c>
      <c r="H50" s="30">
        <f t="shared" si="5"/>
        <v>0</v>
      </c>
      <c r="I50" s="30">
        <f t="shared" si="6"/>
        <v>2</v>
      </c>
    </row>
    <row r="51" spans="1:9">
      <c r="A51" s="40">
        <v>245</v>
      </c>
      <c r="B51" s="30">
        <v>4.9579899999999997</v>
      </c>
      <c r="C51" s="30">
        <f t="shared" si="7"/>
        <v>0</v>
      </c>
      <c r="D51" s="30">
        <f t="shared" si="8"/>
        <v>3</v>
      </c>
      <c r="E51" s="30">
        <f t="shared" si="9"/>
        <v>1</v>
      </c>
      <c r="F51" s="30">
        <f t="shared" si="3"/>
        <v>10</v>
      </c>
      <c r="G51" s="30">
        <f t="shared" si="4"/>
        <v>24</v>
      </c>
      <c r="H51" s="30">
        <f t="shared" si="5"/>
        <v>1</v>
      </c>
      <c r="I51" s="30">
        <f t="shared" si="6"/>
        <v>6</v>
      </c>
    </row>
    <row r="52" spans="1:9">
      <c r="A52" s="40">
        <v>246</v>
      </c>
      <c r="B52" s="30">
        <v>5.0840699999999996</v>
      </c>
      <c r="C52" s="30">
        <f t="shared" si="7"/>
        <v>0</v>
      </c>
      <c r="D52" s="30">
        <f t="shared" si="8"/>
        <v>3</v>
      </c>
      <c r="E52" s="30">
        <f t="shared" si="9"/>
        <v>2</v>
      </c>
      <c r="F52" s="30">
        <f t="shared" si="3"/>
        <v>7</v>
      </c>
      <c r="G52" s="30">
        <f t="shared" si="4"/>
        <v>5</v>
      </c>
      <c r="H52" s="30">
        <f t="shared" si="5"/>
        <v>0</v>
      </c>
      <c r="I52" s="30">
        <f t="shared" si="6"/>
        <v>5</v>
      </c>
    </row>
    <row r="53" spans="1:9">
      <c r="A53" s="40">
        <v>247</v>
      </c>
      <c r="B53" s="30">
        <v>5.5450799999999996</v>
      </c>
      <c r="C53" s="30">
        <f t="shared" si="7"/>
        <v>0</v>
      </c>
      <c r="D53" s="30">
        <f t="shared" si="8"/>
        <v>3</v>
      </c>
      <c r="E53" s="30">
        <f t="shared" si="9"/>
        <v>3</v>
      </c>
      <c r="F53" s="30">
        <f t="shared" si="3"/>
        <v>7</v>
      </c>
      <c r="G53" s="30">
        <f t="shared" si="4"/>
        <v>5</v>
      </c>
      <c r="H53" s="30">
        <f t="shared" si="5"/>
        <v>1</v>
      </c>
      <c r="I53" s="30">
        <f t="shared" si="6"/>
        <v>6</v>
      </c>
    </row>
    <row r="54" spans="1:9">
      <c r="A54" s="40">
        <v>248</v>
      </c>
      <c r="B54" s="30">
        <v>5.9086699999999999</v>
      </c>
      <c r="C54" s="30">
        <f t="shared" si="7"/>
        <v>0</v>
      </c>
      <c r="D54" s="30">
        <f t="shared" si="8"/>
        <v>3</v>
      </c>
      <c r="E54" s="30">
        <f t="shared" si="9"/>
        <v>4</v>
      </c>
      <c r="F54" s="30">
        <f t="shared" si="3"/>
        <v>11</v>
      </c>
      <c r="G54" s="30">
        <f t="shared" si="4"/>
        <v>7</v>
      </c>
      <c r="H54" s="30">
        <f t="shared" si="5"/>
        <v>2</v>
      </c>
      <c r="I54" s="30">
        <f t="shared" si="6"/>
        <v>3</v>
      </c>
    </row>
    <row r="55" spans="1:9">
      <c r="A55" s="40">
        <v>249</v>
      </c>
      <c r="B55" s="30">
        <v>7.3164100000000003</v>
      </c>
      <c r="C55" s="30">
        <f t="shared" si="7"/>
        <v>0</v>
      </c>
      <c r="D55" s="30">
        <f t="shared" si="8"/>
        <v>3</v>
      </c>
      <c r="E55" s="30">
        <f t="shared" si="9"/>
        <v>5</v>
      </c>
      <c r="F55" s="30">
        <f t="shared" si="3"/>
        <v>11</v>
      </c>
      <c r="G55" s="30">
        <f t="shared" si="4"/>
        <v>7</v>
      </c>
      <c r="H55" s="30">
        <f t="shared" si="5"/>
        <v>3</v>
      </c>
      <c r="I55" s="30">
        <f t="shared" si="6"/>
        <v>3</v>
      </c>
    </row>
    <row r="56" spans="1:9">
      <c r="A56" s="40">
        <v>250</v>
      </c>
      <c r="B56" s="30">
        <v>10.288600000000001</v>
      </c>
      <c r="C56" s="30">
        <f t="shared" si="7"/>
        <v>0</v>
      </c>
      <c r="D56" s="30">
        <f t="shared" si="8"/>
        <v>3</v>
      </c>
      <c r="E56" s="30">
        <f t="shared" si="9"/>
        <v>6</v>
      </c>
      <c r="F56" s="30">
        <f t="shared" si="3"/>
        <v>11</v>
      </c>
      <c r="G56" s="30">
        <f t="shared" si="4"/>
        <v>7</v>
      </c>
      <c r="H56" s="30">
        <f t="shared" si="5"/>
        <v>3</v>
      </c>
      <c r="I56" s="30">
        <f t="shared" si="6"/>
        <v>2</v>
      </c>
    </row>
    <row r="57" spans="1:9">
      <c r="A57" s="40">
        <v>251</v>
      </c>
      <c r="B57" s="30">
        <v>11.1783</v>
      </c>
      <c r="C57" s="30">
        <f t="shared" si="7"/>
        <v>0</v>
      </c>
      <c r="D57" s="30">
        <f t="shared" si="8"/>
        <v>3</v>
      </c>
      <c r="E57" s="30">
        <f t="shared" si="9"/>
        <v>7</v>
      </c>
      <c r="F57" s="30">
        <f t="shared" si="3"/>
        <v>6</v>
      </c>
      <c r="G57" s="30">
        <f t="shared" si="4"/>
        <v>4</v>
      </c>
      <c r="H57" s="30">
        <f t="shared" si="5"/>
        <v>1</v>
      </c>
      <c r="I57" s="30">
        <f t="shared" si="6"/>
        <v>6</v>
      </c>
    </row>
    <row r="58" spans="1:9">
      <c r="A58" s="40">
        <v>252</v>
      </c>
      <c r="B58" s="30">
        <v>11.526</v>
      </c>
      <c r="C58" s="30">
        <f t="shared" si="7"/>
        <v>0</v>
      </c>
      <c r="D58" s="30">
        <f t="shared" si="8"/>
        <v>3</v>
      </c>
      <c r="E58" s="30">
        <f t="shared" si="9"/>
        <v>8</v>
      </c>
      <c r="F58" s="30">
        <f t="shared" si="3"/>
        <v>6</v>
      </c>
      <c r="G58" s="30">
        <f t="shared" si="4"/>
        <v>4</v>
      </c>
      <c r="H58" s="30">
        <f t="shared" si="5"/>
        <v>1</v>
      </c>
      <c r="I58" s="30">
        <f t="shared" si="6"/>
        <v>7</v>
      </c>
    </row>
    <row r="59" spans="1:9">
      <c r="A59" s="40">
        <v>253</v>
      </c>
      <c r="B59" s="30">
        <v>11.374499999999999</v>
      </c>
      <c r="C59" s="30">
        <f t="shared" si="7"/>
        <v>0</v>
      </c>
      <c r="D59" s="30">
        <f t="shared" si="8"/>
        <v>3</v>
      </c>
      <c r="E59" s="30">
        <f t="shared" si="9"/>
        <v>9</v>
      </c>
      <c r="F59" s="30">
        <f t="shared" si="3"/>
        <v>6</v>
      </c>
      <c r="G59" s="30">
        <f t="shared" si="4"/>
        <v>4</v>
      </c>
      <c r="H59" s="30">
        <f t="shared" si="5"/>
        <v>1</v>
      </c>
      <c r="I59" s="30">
        <f t="shared" si="6"/>
        <v>8</v>
      </c>
    </row>
    <row r="60" spans="1:9">
      <c r="A60" s="40">
        <v>254</v>
      </c>
      <c r="B60" s="30">
        <v>6.1001300000000001</v>
      </c>
      <c r="C60" s="30">
        <f t="shared" si="7"/>
        <v>0</v>
      </c>
      <c r="D60" s="30">
        <f t="shared" si="8"/>
        <v>3</v>
      </c>
      <c r="E60" s="30">
        <f t="shared" si="9"/>
        <v>10</v>
      </c>
      <c r="F60" s="30">
        <f t="shared" si="3"/>
        <v>11</v>
      </c>
      <c r="G60" s="30">
        <f t="shared" si="4"/>
        <v>7</v>
      </c>
      <c r="H60" s="30">
        <f t="shared" si="5"/>
        <v>3</v>
      </c>
      <c r="I60" s="30">
        <f t="shared" si="6"/>
        <v>6</v>
      </c>
    </row>
    <row r="61" spans="1:9">
      <c r="A61" s="40">
        <v>255</v>
      </c>
      <c r="B61" s="30">
        <v>6.1569799999999999</v>
      </c>
      <c r="C61" s="30">
        <f t="shared" si="7"/>
        <v>0</v>
      </c>
      <c r="D61" s="30">
        <f t="shared" si="8"/>
        <v>3</v>
      </c>
      <c r="E61" s="30">
        <f t="shared" si="9"/>
        <v>11</v>
      </c>
      <c r="F61" s="30">
        <f t="shared" si="3"/>
        <v>11</v>
      </c>
      <c r="G61" s="30">
        <f t="shared" si="4"/>
        <v>7</v>
      </c>
      <c r="H61" s="30">
        <f t="shared" si="5"/>
        <v>3</v>
      </c>
      <c r="I61" s="30">
        <f t="shared" si="6"/>
        <v>7</v>
      </c>
    </row>
    <row r="62" spans="1:9">
      <c r="A62" s="40">
        <v>256</v>
      </c>
      <c r="B62" s="30">
        <v>5.7712300000000001</v>
      </c>
      <c r="C62" s="30">
        <f t="shared" si="7"/>
        <v>0</v>
      </c>
      <c r="D62" s="30">
        <f t="shared" si="8"/>
        <v>3</v>
      </c>
      <c r="E62" s="30">
        <f t="shared" si="9"/>
        <v>12</v>
      </c>
      <c r="F62" s="30">
        <f t="shared" si="3"/>
        <v>11</v>
      </c>
      <c r="G62" s="30">
        <f t="shared" si="4"/>
        <v>7</v>
      </c>
      <c r="H62" s="30">
        <f t="shared" si="5"/>
        <v>2</v>
      </c>
      <c r="I62" s="30">
        <f t="shared" si="6"/>
        <v>4</v>
      </c>
    </row>
    <row r="63" spans="1:9">
      <c r="A63" s="40">
        <v>257</v>
      </c>
      <c r="B63" s="30">
        <v>5.2898500000000004</v>
      </c>
      <c r="C63" s="30">
        <f t="shared" si="7"/>
        <v>0</v>
      </c>
      <c r="D63" s="30">
        <f t="shared" si="8"/>
        <v>3</v>
      </c>
      <c r="E63" s="30">
        <f t="shared" si="9"/>
        <v>13</v>
      </c>
      <c r="F63" s="30">
        <f t="shared" si="3"/>
        <v>6</v>
      </c>
      <c r="G63" s="30">
        <f t="shared" si="4"/>
        <v>4</v>
      </c>
      <c r="H63" s="30">
        <f t="shared" si="5"/>
        <v>0</v>
      </c>
      <c r="I63" s="30">
        <f t="shared" si="6"/>
        <v>0</v>
      </c>
    </row>
    <row r="64" spans="1:9">
      <c r="A64" s="40">
        <v>258</v>
      </c>
      <c r="B64" s="30">
        <v>4.5104100000000003</v>
      </c>
      <c r="C64" s="30">
        <f t="shared" si="7"/>
        <v>0</v>
      </c>
      <c r="D64" s="30">
        <f t="shared" si="8"/>
        <v>3</v>
      </c>
      <c r="E64" s="30">
        <f t="shared" si="9"/>
        <v>14</v>
      </c>
      <c r="F64" s="30">
        <f t="shared" si="3"/>
        <v>6</v>
      </c>
      <c r="G64" s="30">
        <f t="shared" si="4"/>
        <v>4</v>
      </c>
      <c r="H64" s="30">
        <f t="shared" si="5"/>
        <v>0</v>
      </c>
      <c r="I64" s="30">
        <f t="shared" si="6"/>
        <v>1</v>
      </c>
    </row>
    <row r="65" spans="1:9">
      <c r="A65" s="40">
        <v>259</v>
      </c>
      <c r="B65" s="30">
        <v>4.8797100000000002</v>
      </c>
      <c r="C65" s="30">
        <f t="shared" si="7"/>
        <v>0</v>
      </c>
      <c r="D65" s="30">
        <f t="shared" si="8"/>
        <v>3</v>
      </c>
      <c r="E65" s="30">
        <f t="shared" si="9"/>
        <v>15</v>
      </c>
      <c r="F65" s="30">
        <f t="shared" si="3"/>
        <v>6</v>
      </c>
      <c r="G65" s="30">
        <f t="shared" si="4"/>
        <v>4</v>
      </c>
      <c r="H65" s="30">
        <f t="shared" si="5"/>
        <v>0</v>
      </c>
      <c r="I65" s="30">
        <f t="shared" si="6"/>
        <v>2</v>
      </c>
    </row>
    <row r="66" spans="1:9">
      <c r="A66" s="40">
        <v>260</v>
      </c>
      <c r="B66" s="30">
        <v>4.9029299999999996</v>
      </c>
      <c r="C66" s="30">
        <f t="shared" ref="C66:C97" si="10">QUOTIENT($A66-196,144)</f>
        <v>0</v>
      </c>
      <c r="D66" s="30">
        <f t="shared" ref="D66:D97" si="11">MOD(QUOTIENT($A66-196,16),9)</f>
        <v>4</v>
      </c>
      <c r="E66" s="30">
        <f t="shared" ref="E66:E97" si="12">MOD($A66-196,16)</f>
        <v>0</v>
      </c>
      <c r="F66" s="30">
        <f t="shared" ref="F66:F129" si="13">VLOOKUP($G66,L1ID,2)</f>
        <v>10</v>
      </c>
      <c r="G66" s="30">
        <f t="shared" ref="G66:G129" si="14">VLOOKUP($A66,DbData,3)</f>
        <v>24</v>
      </c>
      <c r="H66" s="30">
        <f t="shared" ref="H66:H129" si="15">QUOTIENT(VLOOKUP($A66,DbData,4),12)</f>
        <v>1</v>
      </c>
      <c r="I66" s="30">
        <f t="shared" ref="I66:I129" si="16">MOD(VLOOKUP($A66,DbData,4),12)</f>
        <v>7</v>
      </c>
    </row>
    <row r="67" spans="1:9">
      <c r="A67" s="40">
        <v>261</v>
      </c>
      <c r="B67" s="30">
        <v>0</v>
      </c>
      <c r="C67" s="30">
        <f t="shared" si="10"/>
        <v>0</v>
      </c>
      <c r="D67" s="30">
        <f t="shared" si="11"/>
        <v>4</v>
      </c>
      <c r="E67" s="30">
        <f t="shared" si="12"/>
        <v>1</v>
      </c>
      <c r="F67" s="30">
        <f t="shared" si="13"/>
        <v>10</v>
      </c>
      <c r="G67" s="30">
        <f t="shared" si="14"/>
        <v>24</v>
      </c>
      <c r="H67" s="30">
        <f t="shared" si="15"/>
        <v>1</v>
      </c>
      <c r="I67" s="30">
        <f t="shared" si="16"/>
        <v>8</v>
      </c>
    </row>
    <row r="68" spans="1:9">
      <c r="A68" s="40">
        <v>262</v>
      </c>
      <c r="B68" s="30">
        <v>4.8447100000000001</v>
      </c>
      <c r="C68" s="30">
        <f t="shared" si="10"/>
        <v>0</v>
      </c>
      <c r="D68" s="30">
        <f t="shared" si="11"/>
        <v>4</v>
      </c>
      <c r="E68" s="30">
        <f t="shared" si="12"/>
        <v>2</v>
      </c>
      <c r="F68" s="30">
        <f t="shared" si="13"/>
        <v>7</v>
      </c>
      <c r="G68" s="30">
        <f t="shared" si="14"/>
        <v>5</v>
      </c>
      <c r="H68" s="30">
        <f t="shared" si="15"/>
        <v>0</v>
      </c>
      <c r="I68" s="30">
        <f t="shared" si="16"/>
        <v>8</v>
      </c>
    </row>
    <row r="69" spans="1:9">
      <c r="A69" s="40">
        <v>263</v>
      </c>
      <c r="B69" s="30">
        <v>5.80396</v>
      </c>
      <c r="C69" s="30">
        <f t="shared" si="10"/>
        <v>0</v>
      </c>
      <c r="D69" s="30">
        <f t="shared" si="11"/>
        <v>4</v>
      </c>
      <c r="E69" s="30">
        <f t="shared" si="12"/>
        <v>3</v>
      </c>
      <c r="F69" s="30">
        <f t="shared" si="13"/>
        <v>7</v>
      </c>
      <c r="G69" s="30">
        <f t="shared" si="14"/>
        <v>5</v>
      </c>
      <c r="H69" s="30">
        <f t="shared" si="15"/>
        <v>0</v>
      </c>
      <c r="I69" s="30">
        <f t="shared" si="16"/>
        <v>7</v>
      </c>
    </row>
    <row r="70" spans="1:9">
      <c r="A70" s="40">
        <v>264</v>
      </c>
      <c r="B70" s="30">
        <v>7.2327599999999999</v>
      </c>
      <c r="C70" s="30">
        <f t="shared" si="10"/>
        <v>0</v>
      </c>
      <c r="D70" s="30">
        <f t="shared" si="11"/>
        <v>4</v>
      </c>
      <c r="E70" s="30">
        <f t="shared" si="12"/>
        <v>4</v>
      </c>
      <c r="F70" s="30">
        <f t="shared" si="13"/>
        <v>9</v>
      </c>
      <c r="G70" s="30">
        <f t="shared" si="14"/>
        <v>22</v>
      </c>
      <c r="H70" s="30">
        <f t="shared" si="15"/>
        <v>0</v>
      </c>
      <c r="I70" s="30">
        <f t="shared" si="16"/>
        <v>2</v>
      </c>
    </row>
    <row r="71" spans="1:9">
      <c r="A71" s="40">
        <v>265</v>
      </c>
      <c r="B71" s="30">
        <v>9.5624099999999999</v>
      </c>
      <c r="C71" s="30">
        <f t="shared" si="10"/>
        <v>0</v>
      </c>
      <c r="D71" s="30">
        <f t="shared" si="11"/>
        <v>4</v>
      </c>
      <c r="E71" s="30">
        <f t="shared" si="12"/>
        <v>5</v>
      </c>
      <c r="F71" s="30">
        <f t="shared" si="13"/>
        <v>9</v>
      </c>
      <c r="G71" s="30">
        <f t="shared" si="14"/>
        <v>22</v>
      </c>
      <c r="H71" s="30">
        <f t="shared" si="15"/>
        <v>1</v>
      </c>
      <c r="I71" s="30">
        <f t="shared" si="16"/>
        <v>6</v>
      </c>
    </row>
    <row r="72" spans="1:9">
      <c r="A72" s="40">
        <v>266</v>
      </c>
      <c r="B72" s="30">
        <v>12.7819</v>
      </c>
      <c r="C72" s="30">
        <f t="shared" si="10"/>
        <v>0</v>
      </c>
      <c r="D72" s="30">
        <f t="shared" si="11"/>
        <v>4</v>
      </c>
      <c r="E72" s="30">
        <f t="shared" si="12"/>
        <v>6</v>
      </c>
      <c r="F72" s="30">
        <f t="shared" si="13"/>
        <v>9</v>
      </c>
      <c r="G72" s="30">
        <f t="shared" si="14"/>
        <v>22</v>
      </c>
      <c r="H72" s="30">
        <f t="shared" si="15"/>
        <v>0</v>
      </c>
      <c r="I72" s="30">
        <f t="shared" si="16"/>
        <v>5</v>
      </c>
    </row>
    <row r="73" spans="1:9">
      <c r="A73" s="40">
        <v>267</v>
      </c>
      <c r="B73" s="30">
        <v>12.9885</v>
      </c>
      <c r="C73" s="30">
        <f t="shared" si="10"/>
        <v>0</v>
      </c>
      <c r="D73" s="30">
        <f t="shared" si="11"/>
        <v>4</v>
      </c>
      <c r="E73" s="30">
        <f t="shared" si="12"/>
        <v>7</v>
      </c>
      <c r="F73" s="30">
        <f t="shared" si="13"/>
        <v>6</v>
      </c>
      <c r="G73" s="30">
        <f t="shared" si="14"/>
        <v>4</v>
      </c>
      <c r="H73" s="30">
        <f t="shared" si="15"/>
        <v>2</v>
      </c>
      <c r="I73" s="30">
        <f t="shared" si="16"/>
        <v>0</v>
      </c>
    </row>
    <row r="74" spans="1:9">
      <c r="A74" s="40">
        <v>268</v>
      </c>
      <c r="B74" s="30">
        <v>13.644</v>
      </c>
      <c r="C74" s="30">
        <f t="shared" si="10"/>
        <v>0</v>
      </c>
      <c r="D74" s="30">
        <f t="shared" si="11"/>
        <v>4</v>
      </c>
      <c r="E74" s="30">
        <f t="shared" si="12"/>
        <v>8</v>
      </c>
      <c r="F74" s="30">
        <f t="shared" si="13"/>
        <v>6</v>
      </c>
      <c r="G74" s="30">
        <f t="shared" si="14"/>
        <v>4</v>
      </c>
      <c r="H74" s="30">
        <f t="shared" si="15"/>
        <v>2</v>
      </c>
      <c r="I74" s="30">
        <f t="shared" si="16"/>
        <v>1</v>
      </c>
    </row>
    <row r="75" spans="1:9">
      <c r="A75" s="40">
        <v>269</v>
      </c>
      <c r="B75" s="30">
        <v>8.3799499999999991</v>
      </c>
      <c r="C75" s="30">
        <f t="shared" si="10"/>
        <v>0</v>
      </c>
      <c r="D75" s="30">
        <f t="shared" si="11"/>
        <v>4</v>
      </c>
      <c r="E75" s="30">
        <f t="shared" si="12"/>
        <v>9</v>
      </c>
      <c r="F75" s="30">
        <f t="shared" si="13"/>
        <v>6</v>
      </c>
      <c r="G75" s="30">
        <f t="shared" si="14"/>
        <v>4</v>
      </c>
      <c r="H75" s="30">
        <f t="shared" si="15"/>
        <v>2</v>
      </c>
      <c r="I75" s="30">
        <f t="shared" si="16"/>
        <v>2</v>
      </c>
    </row>
    <row r="76" spans="1:9">
      <c r="A76" s="40">
        <v>270</v>
      </c>
      <c r="B76" s="30">
        <v>7.1351399999999998</v>
      </c>
      <c r="C76" s="30">
        <f t="shared" si="10"/>
        <v>0</v>
      </c>
      <c r="D76" s="30">
        <f t="shared" si="11"/>
        <v>4</v>
      </c>
      <c r="E76" s="30">
        <f t="shared" si="12"/>
        <v>10</v>
      </c>
      <c r="F76" s="30">
        <f t="shared" si="13"/>
        <v>9</v>
      </c>
      <c r="G76" s="30">
        <f t="shared" si="14"/>
        <v>22</v>
      </c>
      <c r="H76" s="30">
        <f t="shared" si="15"/>
        <v>0</v>
      </c>
      <c r="I76" s="30">
        <f t="shared" si="16"/>
        <v>8</v>
      </c>
    </row>
    <row r="77" spans="1:9">
      <c r="A77" s="40">
        <v>271</v>
      </c>
      <c r="B77" s="30">
        <v>5.3341000000000003</v>
      </c>
      <c r="C77" s="30">
        <f t="shared" si="10"/>
        <v>0</v>
      </c>
      <c r="D77" s="30">
        <f t="shared" si="11"/>
        <v>4</v>
      </c>
      <c r="E77" s="30">
        <f t="shared" si="12"/>
        <v>11</v>
      </c>
      <c r="F77" s="30">
        <f t="shared" si="13"/>
        <v>9</v>
      </c>
      <c r="G77" s="30">
        <f t="shared" si="14"/>
        <v>22</v>
      </c>
      <c r="H77" s="30">
        <f t="shared" si="15"/>
        <v>0</v>
      </c>
      <c r="I77" s="30">
        <f t="shared" si="16"/>
        <v>7</v>
      </c>
    </row>
    <row r="78" spans="1:9">
      <c r="A78" s="40">
        <v>272</v>
      </c>
      <c r="B78" s="30">
        <v>5.2688199999999998</v>
      </c>
      <c r="C78" s="30">
        <f t="shared" si="10"/>
        <v>0</v>
      </c>
      <c r="D78" s="30">
        <f t="shared" si="11"/>
        <v>4</v>
      </c>
      <c r="E78" s="30">
        <f t="shared" si="12"/>
        <v>12</v>
      </c>
      <c r="F78" s="30">
        <f t="shared" si="13"/>
        <v>9</v>
      </c>
      <c r="G78" s="30">
        <f t="shared" si="14"/>
        <v>22</v>
      </c>
      <c r="H78" s="30">
        <f t="shared" si="15"/>
        <v>0</v>
      </c>
      <c r="I78" s="30">
        <f t="shared" si="16"/>
        <v>1</v>
      </c>
    </row>
    <row r="79" spans="1:9">
      <c r="A79" s="40">
        <v>273</v>
      </c>
      <c r="B79" s="30">
        <v>5.1854699999999996</v>
      </c>
      <c r="C79" s="30">
        <f t="shared" si="10"/>
        <v>0</v>
      </c>
      <c r="D79" s="30">
        <f t="shared" si="11"/>
        <v>4</v>
      </c>
      <c r="E79" s="30">
        <f t="shared" si="12"/>
        <v>13</v>
      </c>
      <c r="F79" s="30">
        <f t="shared" si="13"/>
        <v>6</v>
      </c>
      <c r="G79" s="30">
        <f t="shared" si="14"/>
        <v>4</v>
      </c>
      <c r="H79" s="30">
        <f t="shared" si="15"/>
        <v>1</v>
      </c>
      <c r="I79" s="30">
        <f t="shared" si="16"/>
        <v>3</v>
      </c>
    </row>
    <row r="80" spans="1:9">
      <c r="A80" s="40">
        <v>274</v>
      </c>
      <c r="B80" s="30">
        <v>4.7786499999999998</v>
      </c>
      <c r="C80" s="30">
        <f t="shared" si="10"/>
        <v>0</v>
      </c>
      <c r="D80" s="30">
        <f t="shared" si="11"/>
        <v>4</v>
      </c>
      <c r="E80" s="30">
        <f t="shared" si="12"/>
        <v>14</v>
      </c>
      <c r="F80" s="30">
        <f t="shared" si="13"/>
        <v>6</v>
      </c>
      <c r="G80" s="30">
        <f t="shared" si="14"/>
        <v>4</v>
      </c>
      <c r="H80" s="30">
        <f t="shared" si="15"/>
        <v>1</v>
      </c>
      <c r="I80" s="30">
        <f t="shared" si="16"/>
        <v>4</v>
      </c>
    </row>
    <row r="81" spans="1:9">
      <c r="A81" s="40">
        <v>275</v>
      </c>
      <c r="B81" s="30">
        <v>2</v>
      </c>
      <c r="C81" s="30">
        <f t="shared" si="10"/>
        <v>0</v>
      </c>
      <c r="D81" s="30">
        <f t="shared" si="11"/>
        <v>4</v>
      </c>
      <c r="E81" s="30">
        <f t="shared" si="12"/>
        <v>15</v>
      </c>
      <c r="F81" s="30">
        <f t="shared" si="13"/>
        <v>6</v>
      </c>
      <c r="G81" s="30">
        <f t="shared" si="14"/>
        <v>4</v>
      </c>
      <c r="H81" s="30">
        <f t="shared" si="15"/>
        <v>1</v>
      </c>
      <c r="I81" s="30">
        <f t="shared" si="16"/>
        <v>5</v>
      </c>
    </row>
    <row r="82" spans="1:9">
      <c r="A82" s="40">
        <v>276</v>
      </c>
      <c r="B82" s="30">
        <v>4.46591</v>
      </c>
      <c r="C82" s="30">
        <f t="shared" si="10"/>
        <v>0</v>
      </c>
      <c r="D82" s="30">
        <f t="shared" si="11"/>
        <v>5</v>
      </c>
      <c r="E82" s="30">
        <f t="shared" si="12"/>
        <v>0</v>
      </c>
      <c r="F82" s="30">
        <f t="shared" si="13"/>
        <v>12</v>
      </c>
      <c r="G82" s="30">
        <f t="shared" si="14"/>
        <v>2</v>
      </c>
      <c r="H82" s="30">
        <f t="shared" si="15"/>
        <v>2</v>
      </c>
      <c r="I82" s="30">
        <f t="shared" si="16"/>
        <v>6</v>
      </c>
    </row>
    <row r="83" spans="1:9">
      <c r="A83" s="40">
        <v>277</v>
      </c>
      <c r="B83" s="30">
        <v>5.0491299999999999</v>
      </c>
      <c r="C83" s="30">
        <f t="shared" si="10"/>
        <v>0</v>
      </c>
      <c r="D83" s="30">
        <f t="shared" si="11"/>
        <v>5</v>
      </c>
      <c r="E83" s="30">
        <f t="shared" si="12"/>
        <v>1</v>
      </c>
      <c r="F83" s="30">
        <f t="shared" si="13"/>
        <v>12</v>
      </c>
      <c r="G83" s="30">
        <f t="shared" si="14"/>
        <v>2</v>
      </c>
      <c r="H83" s="30">
        <f t="shared" si="15"/>
        <v>2</v>
      </c>
      <c r="I83" s="30">
        <f t="shared" si="16"/>
        <v>7</v>
      </c>
    </row>
    <row r="84" spans="1:9">
      <c r="A84" s="40">
        <v>278</v>
      </c>
      <c r="B84" s="30">
        <v>5.1511800000000001</v>
      </c>
      <c r="C84" s="30">
        <f t="shared" si="10"/>
        <v>0</v>
      </c>
      <c r="D84" s="30">
        <f t="shared" si="11"/>
        <v>5</v>
      </c>
      <c r="E84" s="30">
        <f t="shared" si="12"/>
        <v>2</v>
      </c>
      <c r="F84" s="30">
        <f t="shared" si="13"/>
        <v>8</v>
      </c>
      <c r="G84" s="30">
        <f t="shared" si="14"/>
        <v>1</v>
      </c>
      <c r="H84" s="30">
        <f t="shared" si="15"/>
        <v>3</v>
      </c>
      <c r="I84" s="30">
        <f t="shared" si="16"/>
        <v>2</v>
      </c>
    </row>
    <row r="85" spans="1:9">
      <c r="A85" s="40">
        <v>279</v>
      </c>
      <c r="B85" s="30">
        <v>5.4301199999999996</v>
      </c>
      <c r="C85" s="30">
        <f t="shared" si="10"/>
        <v>0</v>
      </c>
      <c r="D85" s="30">
        <f t="shared" si="11"/>
        <v>5</v>
      </c>
      <c r="E85" s="30">
        <f t="shared" si="12"/>
        <v>3</v>
      </c>
      <c r="F85" s="30">
        <f t="shared" si="13"/>
        <v>8</v>
      </c>
      <c r="G85" s="30">
        <f t="shared" si="14"/>
        <v>1</v>
      </c>
      <c r="H85" s="30">
        <f t="shared" si="15"/>
        <v>3</v>
      </c>
      <c r="I85" s="30">
        <f t="shared" si="16"/>
        <v>3</v>
      </c>
    </row>
    <row r="86" spans="1:9">
      <c r="A86" s="40">
        <v>280</v>
      </c>
      <c r="B86" s="30">
        <v>5.9132499999999997</v>
      </c>
      <c r="C86" s="30">
        <f t="shared" si="10"/>
        <v>0</v>
      </c>
      <c r="D86" s="30">
        <f t="shared" si="11"/>
        <v>5</v>
      </c>
      <c r="E86" s="30">
        <f t="shared" si="12"/>
        <v>4</v>
      </c>
      <c r="F86" s="30">
        <f t="shared" si="13"/>
        <v>12</v>
      </c>
      <c r="G86" s="30">
        <f t="shared" si="14"/>
        <v>2</v>
      </c>
      <c r="H86" s="30">
        <f t="shared" si="15"/>
        <v>3</v>
      </c>
      <c r="I86" s="30">
        <f t="shared" si="16"/>
        <v>0</v>
      </c>
    </row>
    <row r="87" spans="1:9">
      <c r="A87" s="40">
        <v>281</v>
      </c>
      <c r="B87" s="30">
        <v>7.9593699999999998</v>
      </c>
      <c r="C87" s="30">
        <f t="shared" si="10"/>
        <v>0</v>
      </c>
      <c r="D87" s="30">
        <f t="shared" si="11"/>
        <v>5</v>
      </c>
      <c r="E87" s="30">
        <f t="shared" si="12"/>
        <v>5</v>
      </c>
      <c r="F87" s="30">
        <f t="shared" si="13"/>
        <v>12</v>
      </c>
      <c r="G87" s="30">
        <f t="shared" si="14"/>
        <v>2</v>
      </c>
      <c r="H87" s="30">
        <f t="shared" si="15"/>
        <v>3</v>
      </c>
      <c r="I87" s="30">
        <f t="shared" si="16"/>
        <v>1</v>
      </c>
    </row>
    <row r="88" spans="1:9">
      <c r="A88" s="40">
        <v>282</v>
      </c>
      <c r="B88" s="30">
        <v>7.0798399999999999</v>
      </c>
      <c r="C88" s="30">
        <f t="shared" si="10"/>
        <v>0</v>
      </c>
      <c r="D88" s="30">
        <f t="shared" si="11"/>
        <v>5</v>
      </c>
      <c r="E88" s="30">
        <f t="shared" si="12"/>
        <v>6</v>
      </c>
      <c r="F88" s="30">
        <f t="shared" si="13"/>
        <v>12</v>
      </c>
      <c r="G88" s="30">
        <f t="shared" si="14"/>
        <v>2</v>
      </c>
      <c r="H88" s="30">
        <f t="shared" si="15"/>
        <v>3</v>
      </c>
      <c r="I88" s="30">
        <f t="shared" si="16"/>
        <v>2</v>
      </c>
    </row>
    <row r="89" spans="1:9">
      <c r="A89" s="40">
        <v>283</v>
      </c>
      <c r="B89" s="30">
        <v>12.190200000000001</v>
      </c>
      <c r="C89" s="30">
        <f t="shared" si="10"/>
        <v>0</v>
      </c>
      <c r="D89" s="30">
        <f t="shared" si="11"/>
        <v>5</v>
      </c>
      <c r="E89" s="30">
        <f t="shared" si="12"/>
        <v>7</v>
      </c>
      <c r="F89" s="30">
        <f t="shared" si="13"/>
        <v>7</v>
      </c>
      <c r="G89" s="30">
        <f t="shared" si="14"/>
        <v>5</v>
      </c>
      <c r="H89" s="30">
        <f t="shared" si="15"/>
        <v>2</v>
      </c>
      <c r="I89" s="30">
        <f t="shared" si="16"/>
        <v>0</v>
      </c>
    </row>
    <row r="90" spans="1:9">
      <c r="A90" s="40">
        <v>284</v>
      </c>
      <c r="B90" s="30">
        <v>13.132099999999999</v>
      </c>
      <c r="C90" s="30">
        <f t="shared" si="10"/>
        <v>0</v>
      </c>
      <c r="D90" s="30">
        <f t="shared" si="11"/>
        <v>5</v>
      </c>
      <c r="E90" s="30">
        <f t="shared" si="12"/>
        <v>8</v>
      </c>
      <c r="F90" s="30">
        <f t="shared" si="13"/>
        <v>7</v>
      </c>
      <c r="G90" s="30">
        <f t="shared" si="14"/>
        <v>5</v>
      </c>
      <c r="H90" s="30">
        <f t="shared" si="15"/>
        <v>2</v>
      </c>
      <c r="I90" s="30">
        <f t="shared" si="16"/>
        <v>1</v>
      </c>
    </row>
    <row r="91" spans="1:9">
      <c r="A91" s="40">
        <v>285</v>
      </c>
      <c r="B91" s="30">
        <v>11.3881</v>
      </c>
      <c r="C91" s="30">
        <f t="shared" si="10"/>
        <v>0</v>
      </c>
      <c r="D91" s="30">
        <f t="shared" si="11"/>
        <v>5</v>
      </c>
      <c r="E91" s="30">
        <f t="shared" si="12"/>
        <v>9</v>
      </c>
      <c r="F91" s="30">
        <f t="shared" si="13"/>
        <v>7</v>
      </c>
      <c r="G91" s="30">
        <f t="shared" si="14"/>
        <v>5</v>
      </c>
      <c r="H91" s="30">
        <f t="shared" si="15"/>
        <v>2</v>
      </c>
      <c r="I91" s="30">
        <f t="shared" si="16"/>
        <v>2</v>
      </c>
    </row>
    <row r="92" spans="1:9">
      <c r="A92" s="40">
        <v>286</v>
      </c>
      <c r="B92" s="30">
        <v>8.6142199999999995</v>
      </c>
      <c r="C92" s="30">
        <f t="shared" si="10"/>
        <v>0</v>
      </c>
      <c r="D92" s="30">
        <f t="shared" si="11"/>
        <v>5</v>
      </c>
      <c r="E92" s="30">
        <f t="shared" si="12"/>
        <v>10</v>
      </c>
      <c r="F92" s="30">
        <f t="shared" si="13"/>
        <v>12</v>
      </c>
      <c r="G92" s="30">
        <f t="shared" si="14"/>
        <v>2</v>
      </c>
      <c r="H92" s="30">
        <f t="shared" si="15"/>
        <v>3</v>
      </c>
      <c r="I92" s="30">
        <f t="shared" si="16"/>
        <v>6</v>
      </c>
    </row>
    <row r="93" spans="1:9">
      <c r="A93" s="40">
        <v>287</v>
      </c>
      <c r="B93" s="30">
        <v>4.82151</v>
      </c>
      <c r="C93" s="30">
        <f t="shared" si="10"/>
        <v>0</v>
      </c>
      <c r="D93" s="30">
        <f t="shared" si="11"/>
        <v>5</v>
      </c>
      <c r="E93" s="30">
        <f t="shared" si="12"/>
        <v>11</v>
      </c>
      <c r="F93" s="30">
        <f t="shared" si="13"/>
        <v>12</v>
      </c>
      <c r="G93" s="30">
        <f t="shared" si="14"/>
        <v>2</v>
      </c>
      <c r="H93" s="30">
        <f t="shared" si="15"/>
        <v>3</v>
      </c>
      <c r="I93" s="30">
        <f t="shared" si="16"/>
        <v>7</v>
      </c>
    </row>
    <row r="94" spans="1:9">
      <c r="A94" s="40">
        <v>288</v>
      </c>
      <c r="B94" s="30">
        <v>5.6482700000000001</v>
      </c>
      <c r="C94" s="30">
        <f t="shared" si="10"/>
        <v>0</v>
      </c>
      <c r="D94" s="30">
        <f t="shared" si="11"/>
        <v>5</v>
      </c>
      <c r="E94" s="30">
        <f t="shared" si="12"/>
        <v>12</v>
      </c>
      <c r="F94" s="30">
        <f t="shared" si="13"/>
        <v>12</v>
      </c>
      <c r="G94" s="30">
        <f t="shared" si="14"/>
        <v>2</v>
      </c>
      <c r="H94" s="30">
        <f t="shared" si="15"/>
        <v>3</v>
      </c>
      <c r="I94" s="30">
        <f t="shared" si="16"/>
        <v>8</v>
      </c>
    </row>
    <row r="95" spans="1:9">
      <c r="A95" s="40">
        <v>289</v>
      </c>
      <c r="B95" s="30">
        <v>4.2956099999999999</v>
      </c>
      <c r="C95" s="30">
        <f t="shared" si="10"/>
        <v>0</v>
      </c>
      <c r="D95" s="30">
        <f t="shared" si="11"/>
        <v>5</v>
      </c>
      <c r="E95" s="30">
        <f t="shared" si="12"/>
        <v>13</v>
      </c>
      <c r="F95" s="30">
        <f t="shared" si="13"/>
        <v>7</v>
      </c>
      <c r="G95" s="30">
        <f t="shared" si="14"/>
        <v>5</v>
      </c>
      <c r="H95" s="30">
        <f t="shared" si="15"/>
        <v>1</v>
      </c>
      <c r="I95" s="30">
        <f t="shared" si="16"/>
        <v>3</v>
      </c>
    </row>
    <row r="96" spans="1:9">
      <c r="A96" s="40">
        <v>290</v>
      </c>
      <c r="B96" s="30">
        <v>5.1313800000000001</v>
      </c>
      <c r="C96" s="30">
        <f t="shared" si="10"/>
        <v>0</v>
      </c>
      <c r="D96" s="30">
        <f t="shared" si="11"/>
        <v>5</v>
      </c>
      <c r="E96" s="30">
        <f t="shared" si="12"/>
        <v>14</v>
      </c>
      <c r="F96" s="30">
        <f t="shared" si="13"/>
        <v>7</v>
      </c>
      <c r="G96" s="30">
        <f t="shared" si="14"/>
        <v>5</v>
      </c>
      <c r="H96" s="30">
        <f t="shared" si="15"/>
        <v>1</v>
      </c>
      <c r="I96" s="30">
        <f t="shared" si="16"/>
        <v>4</v>
      </c>
    </row>
    <row r="97" spans="1:9">
      <c r="A97" s="40">
        <v>291</v>
      </c>
      <c r="B97" s="30">
        <v>4.8590099999999996</v>
      </c>
      <c r="C97" s="30">
        <f t="shared" si="10"/>
        <v>0</v>
      </c>
      <c r="D97" s="30">
        <f t="shared" si="11"/>
        <v>5</v>
      </c>
      <c r="E97" s="30">
        <f t="shared" si="12"/>
        <v>15</v>
      </c>
      <c r="F97" s="30">
        <f t="shared" si="13"/>
        <v>7</v>
      </c>
      <c r="G97" s="30">
        <f t="shared" si="14"/>
        <v>5</v>
      </c>
      <c r="H97" s="30">
        <f t="shared" si="15"/>
        <v>1</v>
      </c>
      <c r="I97" s="30">
        <f t="shared" si="16"/>
        <v>5</v>
      </c>
    </row>
    <row r="98" spans="1:9">
      <c r="A98" s="40">
        <v>292</v>
      </c>
      <c r="B98" s="30">
        <v>4.6635900000000001</v>
      </c>
      <c r="C98" s="30">
        <f t="shared" ref="C98:C129" si="17">QUOTIENT($A98-196,144)</f>
        <v>0</v>
      </c>
      <c r="D98" s="30">
        <f t="shared" ref="D98:D129" si="18">MOD(QUOTIENT($A98-196,16),9)</f>
        <v>6</v>
      </c>
      <c r="E98" s="30">
        <f t="shared" ref="E98:E129" si="19">MOD($A98-196,16)</f>
        <v>0</v>
      </c>
      <c r="F98" s="30">
        <f t="shared" si="13"/>
        <v>12</v>
      </c>
      <c r="G98" s="30">
        <f t="shared" si="14"/>
        <v>2</v>
      </c>
      <c r="H98" s="30">
        <f t="shared" si="15"/>
        <v>2</v>
      </c>
      <c r="I98" s="30">
        <f t="shared" si="16"/>
        <v>1</v>
      </c>
    </row>
    <row r="99" spans="1:9">
      <c r="A99" s="40">
        <v>293</v>
      </c>
      <c r="B99" s="30">
        <v>4.1978</v>
      </c>
      <c r="C99" s="30">
        <f t="shared" si="17"/>
        <v>0</v>
      </c>
      <c r="D99" s="30">
        <f t="shared" si="18"/>
        <v>6</v>
      </c>
      <c r="E99" s="30">
        <f t="shared" si="19"/>
        <v>1</v>
      </c>
      <c r="F99" s="30">
        <f t="shared" si="13"/>
        <v>12</v>
      </c>
      <c r="G99" s="30">
        <f t="shared" si="14"/>
        <v>2</v>
      </c>
      <c r="H99" s="30">
        <f t="shared" si="15"/>
        <v>2</v>
      </c>
      <c r="I99" s="30">
        <f t="shared" si="16"/>
        <v>2</v>
      </c>
    </row>
    <row r="100" spans="1:9">
      <c r="A100" s="40">
        <v>294</v>
      </c>
      <c r="B100" s="30">
        <v>5.1384699999999999</v>
      </c>
      <c r="C100" s="30">
        <f t="shared" si="17"/>
        <v>0</v>
      </c>
      <c r="D100" s="30">
        <f t="shared" si="18"/>
        <v>6</v>
      </c>
      <c r="E100" s="30">
        <f t="shared" si="19"/>
        <v>2</v>
      </c>
      <c r="F100" s="30">
        <f t="shared" si="13"/>
        <v>8</v>
      </c>
      <c r="G100" s="30">
        <f t="shared" si="14"/>
        <v>1</v>
      </c>
      <c r="H100" s="30">
        <f t="shared" si="15"/>
        <v>3</v>
      </c>
      <c r="I100" s="30">
        <f t="shared" si="16"/>
        <v>6</v>
      </c>
    </row>
    <row r="101" spans="1:9">
      <c r="A101" s="40">
        <v>295</v>
      </c>
      <c r="B101" s="30">
        <v>4.0762299999999998</v>
      </c>
      <c r="C101" s="30">
        <f t="shared" si="17"/>
        <v>0</v>
      </c>
      <c r="D101" s="30">
        <f t="shared" si="18"/>
        <v>6</v>
      </c>
      <c r="E101" s="30">
        <f t="shared" si="19"/>
        <v>3</v>
      </c>
      <c r="F101" s="30">
        <f t="shared" si="13"/>
        <v>8</v>
      </c>
      <c r="G101" s="30">
        <f t="shared" si="14"/>
        <v>1</v>
      </c>
      <c r="H101" s="30">
        <f t="shared" si="15"/>
        <v>3</v>
      </c>
      <c r="I101" s="30">
        <f t="shared" si="16"/>
        <v>7</v>
      </c>
    </row>
    <row r="102" spans="1:9">
      <c r="A102" s="40">
        <v>296</v>
      </c>
      <c r="B102" s="30">
        <v>6.5291300000000003</v>
      </c>
      <c r="C102" s="30">
        <f t="shared" si="17"/>
        <v>0</v>
      </c>
      <c r="D102" s="30">
        <f t="shared" si="18"/>
        <v>6</v>
      </c>
      <c r="E102" s="30">
        <f t="shared" si="19"/>
        <v>4</v>
      </c>
      <c r="F102" s="30">
        <f t="shared" si="13"/>
        <v>13</v>
      </c>
      <c r="G102" s="30">
        <f t="shared" si="14"/>
        <v>10</v>
      </c>
      <c r="H102" s="30">
        <f t="shared" si="15"/>
        <v>0</v>
      </c>
      <c r="I102" s="30">
        <f t="shared" si="16"/>
        <v>3</v>
      </c>
    </row>
    <row r="103" spans="1:9">
      <c r="A103" s="40">
        <v>297</v>
      </c>
      <c r="B103" s="30">
        <v>7.3940700000000001</v>
      </c>
      <c r="C103" s="30">
        <f t="shared" si="17"/>
        <v>0</v>
      </c>
      <c r="D103" s="30">
        <f t="shared" si="18"/>
        <v>6</v>
      </c>
      <c r="E103" s="30">
        <f t="shared" si="19"/>
        <v>5</v>
      </c>
      <c r="F103" s="30">
        <f t="shared" si="13"/>
        <v>13</v>
      </c>
      <c r="G103" s="30">
        <f t="shared" si="14"/>
        <v>10</v>
      </c>
      <c r="H103" s="30">
        <f t="shared" si="15"/>
        <v>0</v>
      </c>
      <c r="I103" s="30">
        <f t="shared" si="16"/>
        <v>4</v>
      </c>
    </row>
    <row r="104" spans="1:9">
      <c r="A104" s="40">
        <v>298</v>
      </c>
      <c r="B104" s="30">
        <v>10.299799999999999</v>
      </c>
      <c r="C104" s="30">
        <f t="shared" si="17"/>
        <v>0</v>
      </c>
      <c r="D104" s="30">
        <f t="shared" si="18"/>
        <v>6</v>
      </c>
      <c r="E104" s="30">
        <f t="shared" si="19"/>
        <v>6</v>
      </c>
      <c r="F104" s="30">
        <f t="shared" si="13"/>
        <v>13</v>
      </c>
      <c r="G104" s="30">
        <f t="shared" si="14"/>
        <v>10</v>
      </c>
      <c r="H104" s="30">
        <f t="shared" si="15"/>
        <v>0</v>
      </c>
      <c r="I104" s="30">
        <f t="shared" si="16"/>
        <v>5</v>
      </c>
    </row>
    <row r="105" spans="1:9">
      <c r="A105" s="40">
        <v>299</v>
      </c>
      <c r="B105" s="30">
        <v>9.6197599999999994</v>
      </c>
      <c r="C105" s="30">
        <f t="shared" si="17"/>
        <v>0</v>
      </c>
      <c r="D105" s="30">
        <f t="shared" si="18"/>
        <v>6</v>
      </c>
      <c r="E105" s="30">
        <f t="shared" si="19"/>
        <v>7</v>
      </c>
      <c r="F105" s="30">
        <f t="shared" si="13"/>
        <v>7</v>
      </c>
      <c r="G105" s="30">
        <f t="shared" si="14"/>
        <v>5</v>
      </c>
      <c r="H105" s="30">
        <f t="shared" si="15"/>
        <v>3</v>
      </c>
      <c r="I105" s="30">
        <f t="shared" si="16"/>
        <v>3</v>
      </c>
    </row>
    <row r="106" spans="1:9">
      <c r="A106" s="40">
        <v>300</v>
      </c>
      <c r="B106" s="30">
        <v>11.89</v>
      </c>
      <c r="C106" s="30">
        <f t="shared" si="17"/>
        <v>0</v>
      </c>
      <c r="D106" s="30">
        <f t="shared" si="18"/>
        <v>6</v>
      </c>
      <c r="E106" s="30">
        <f t="shared" si="19"/>
        <v>8</v>
      </c>
      <c r="F106" s="30">
        <f t="shared" si="13"/>
        <v>7</v>
      </c>
      <c r="G106" s="30">
        <f t="shared" si="14"/>
        <v>5</v>
      </c>
      <c r="H106" s="30">
        <f t="shared" si="15"/>
        <v>3</v>
      </c>
      <c r="I106" s="30">
        <f t="shared" si="16"/>
        <v>4</v>
      </c>
    </row>
    <row r="107" spans="1:9">
      <c r="A107" s="40">
        <v>301</v>
      </c>
      <c r="B107" s="30">
        <v>7.6554000000000002</v>
      </c>
      <c r="C107" s="30">
        <f t="shared" si="17"/>
        <v>0</v>
      </c>
      <c r="D107" s="30">
        <f t="shared" si="18"/>
        <v>6</v>
      </c>
      <c r="E107" s="30">
        <f t="shared" si="19"/>
        <v>9</v>
      </c>
      <c r="F107" s="30">
        <f t="shared" si="13"/>
        <v>7</v>
      </c>
      <c r="G107" s="30">
        <f t="shared" si="14"/>
        <v>5</v>
      </c>
      <c r="H107" s="30">
        <f t="shared" si="15"/>
        <v>3</v>
      </c>
      <c r="I107" s="30">
        <f t="shared" si="16"/>
        <v>5</v>
      </c>
    </row>
    <row r="108" spans="1:9">
      <c r="A108" s="40">
        <v>302</v>
      </c>
      <c r="B108" s="30">
        <v>6.7634499999999997</v>
      </c>
      <c r="C108" s="30">
        <f t="shared" si="17"/>
        <v>0</v>
      </c>
      <c r="D108" s="30">
        <f t="shared" si="18"/>
        <v>6</v>
      </c>
      <c r="E108" s="30">
        <f t="shared" si="19"/>
        <v>10</v>
      </c>
      <c r="F108" s="30">
        <f t="shared" si="13"/>
        <v>13</v>
      </c>
      <c r="G108" s="30">
        <f t="shared" si="14"/>
        <v>10</v>
      </c>
      <c r="H108" s="30">
        <f t="shared" si="15"/>
        <v>0</v>
      </c>
      <c r="I108" s="30">
        <f t="shared" si="16"/>
        <v>8</v>
      </c>
    </row>
    <row r="109" spans="1:9">
      <c r="A109" s="40">
        <v>303</v>
      </c>
      <c r="B109" s="30">
        <v>6.0326599999999999</v>
      </c>
      <c r="C109" s="30">
        <f t="shared" si="17"/>
        <v>0</v>
      </c>
      <c r="D109" s="30">
        <f t="shared" si="18"/>
        <v>6</v>
      </c>
      <c r="E109" s="30">
        <f t="shared" si="19"/>
        <v>11</v>
      </c>
      <c r="F109" s="30">
        <f t="shared" si="13"/>
        <v>13</v>
      </c>
      <c r="G109" s="30">
        <f t="shared" si="14"/>
        <v>10</v>
      </c>
      <c r="H109" s="30">
        <f t="shared" si="15"/>
        <v>0</v>
      </c>
      <c r="I109" s="30">
        <f t="shared" si="16"/>
        <v>7</v>
      </c>
    </row>
    <row r="110" spans="1:9">
      <c r="A110" s="40">
        <v>304</v>
      </c>
      <c r="B110" s="30">
        <v>5.3033200000000003</v>
      </c>
      <c r="C110" s="30">
        <f t="shared" si="17"/>
        <v>0</v>
      </c>
      <c r="D110" s="30">
        <f t="shared" si="18"/>
        <v>6</v>
      </c>
      <c r="E110" s="30">
        <f t="shared" si="19"/>
        <v>12</v>
      </c>
      <c r="F110" s="30">
        <f t="shared" si="13"/>
        <v>13</v>
      </c>
      <c r="G110" s="30">
        <f t="shared" si="14"/>
        <v>10</v>
      </c>
      <c r="H110" s="30">
        <f t="shared" si="15"/>
        <v>0</v>
      </c>
      <c r="I110" s="30">
        <f t="shared" si="16"/>
        <v>6</v>
      </c>
    </row>
    <row r="111" spans="1:9">
      <c r="A111" s="40">
        <v>305</v>
      </c>
      <c r="B111" s="30">
        <v>5.1315299999999997</v>
      </c>
      <c r="C111" s="30">
        <f t="shared" si="17"/>
        <v>0</v>
      </c>
      <c r="D111" s="30">
        <f t="shared" si="18"/>
        <v>6</v>
      </c>
      <c r="E111" s="30">
        <f t="shared" si="19"/>
        <v>13</v>
      </c>
      <c r="F111" s="30">
        <f t="shared" si="13"/>
        <v>7</v>
      </c>
      <c r="G111" s="30">
        <f t="shared" si="14"/>
        <v>5</v>
      </c>
      <c r="H111" s="30">
        <f t="shared" si="15"/>
        <v>2</v>
      </c>
      <c r="I111" s="30">
        <f t="shared" si="16"/>
        <v>5</v>
      </c>
    </row>
    <row r="112" spans="1:9">
      <c r="A112" s="40">
        <v>306</v>
      </c>
      <c r="B112" s="30">
        <v>4.1311</v>
      </c>
      <c r="C112" s="30">
        <f t="shared" si="17"/>
        <v>0</v>
      </c>
      <c r="D112" s="30">
        <f t="shared" si="18"/>
        <v>6</v>
      </c>
      <c r="E112" s="30">
        <f t="shared" si="19"/>
        <v>14</v>
      </c>
      <c r="F112" s="30">
        <f t="shared" si="13"/>
        <v>7</v>
      </c>
      <c r="G112" s="30">
        <f t="shared" si="14"/>
        <v>5</v>
      </c>
      <c r="H112" s="30">
        <f t="shared" si="15"/>
        <v>2</v>
      </c>
      <c r="I112" s="30">
        <f t="shared" si="16"/>
        <v>4</v>
      </c>
    </row>
    <row r="113" spans="1:9">
      <c r="A113" s="40">
        <v>307</v>
      </c>
      <c r="B113" s="30">
        <v>3.2072799999999999</v>
      </c>
      <c r="C113" s="30">
        <f t="shared" si="17"/>
        <v>0</v>
      </c>
      <c r="D113" s="30">
        <f t="shared" si="18"/>
        <v>6</v>
      </c>
      <c r="E113" s="30">
        <f t="shared" si="19"/>
        <v>15</v>
      </c>
      <c r="F113" s="30">
        <f t="shared" si="13"/>
        <v>7</v>
      </c>
      <c r="G113" s="30">
        <f t="shared" si="14"/>
        <v>5</v>
      </c>
      <c r="H113" s="30">
        <f t="shared" si="15"/>
        <v>2</v>
      </c>
      <c r="I113" s="30">
        <f t="shared" si="16"/>
        <v>3</v>
      </c>
    </row>
    <row r="114" spans="1:9">
      <c r="A114" s="40">
        <v>308</v>
      </c>
      <c r="B114" s="30">
        <v>3.3975499999999998</v>
      </c>
      <c r="C114" s="30">
        <f t="shared" si="17"/>
        <v>0</v>
      </c>
      <c r="D114" s="30">
        <f t="shared" si="18"/>
        <v>7</v>
      </c>
      <c r="E114" s="30">
        <f t="shared" si="19"/>
        <v>0</v>
      </c>
      <c r="F114" s="30">
        <f t="shared" si="13"/>
        <v>12</v>
      </c>
      <c r="G114" s="30">
        <f t="shared" si="14"/>
        <v>2</v>
      </c>
      <c r="H114" s="30">
        <f t="shared" si="15"/>
        <v>1</v>
      </c>
      <c r="I114" s="30">
        <f t="shared" si="16"/>
        <v>0</v>
      </c>
    </row>
    <row r="115" spans="1:9">
      <c r="A115" s="40">
        <v>309</v>
      </c>
      <c r="B115" s="30">
        <v>4.1123000000000003</v>
      </c>
      <c r="C115" s="30">
        <f t="shared" si="17"/>
        <v>0</v>
      </c>
      <c r="D115" s="30">
        <f t="shared" si="18"/>
        <v>7</v>
      </c>
      <c r="E115" s="30">
        <f t="shared" si="19"/>
        <v>1</v>
      </c>
      <c r="F115" s="30">
        <f t="shared" si="13"/>
        <v>12</v>
      </c>
      <c r="G115" s="30">
        <f t="shared" si="14"/>
        <v>2</v>
      </c>
      <c r="H115" s="30">
        <f t="shared" si="15"/>
        <v>1</v>
      </c>
      <c r="I115" s="30">
        <f t="shared" si="16"/>
        <v>3</v>
      </c>
    </row>
    <row r="116" spans="1:9">
      <c r="A116" s="40">
        <v>310</v>
      </c>
      <c r="B116" s="30">
        <v>5.0869200000000001</v>
      </c>
      <c r="C116" s="30">
        <f t="shared" si="17"/>
        <v>0</v>
      </c>
      <c r="D116" s="30">
        <f t="shared" si="18"/>
        <v>7</v>
      </c>
      <c r="E116" s="30">
        <f t="shared" si="19"/>
        <v>2</v>
      </c>
      <c r="F116" s="30">
        <f t="shared" si="13"/>
        <v>8</v>
      </c>
      <c r="G116" s="30">
        <f t="shared" si="14"/>
        <v>1</v>
      </c>
      <c r="H116" s="30">
        <f t="shared" si="15"/>
        <v>2</v>
      </c>
      <c r="I116" s="30">
        <f t="shared" si="16"/>
        <v>4</v>
      </c>
    </row>
    <row r="117" spans="1:9">
      <c r="A117" s="40">
        <v>311</v>
      </c>
      <c r="B117" s="30">
        <v>5.2423500000000001</v>
      </c>
      <c r="C117" s="30">
        <f t="shared" si="17"/>
        <v>0</v>
      </c>
      <c r="D117" s="30">
        <f t="shared" si="18"/>
        <v>7</v>
      </c>
      <c r="E117" s="30">
        <f t="shared" si="19"/>
        <v>3</v>
      </c>
      <c r="F117" s="30">
        <f t="shared" si="13"/>
        <v>8</v>
      </c>
      <c r="G117" s="30">
        <f t="shared" si="14"/>
        <v>1</v>
      </c>
      <c r="H117" s="30">
        <f t="shared" si="15"/>
        <v>2</v>
      </c>
      <c r="I117" s="30">
        <f t="shared" si="16"/>
        <v>3</v>
      </c>
    </row>
    <row r="118" spans="1:9">
      <c r="A118" s="40">
        <v>312</v>
      </c>
      <c r="B118" s="30">
        <v>4.0573100000000002</v>
      </c>
      <c r="C118" s="30">
        <f t="shared" si="17"/>
        <v>0</v>
      </c>
      <c r="D118" s="30">
        <f t="shared" si="18"/>
        <v>7</v>
      </c>
      <c r="E118" s="30">
        <f t="shared" si="19"/>
        <v>4</v>
      </c>
      <c r="F118" s="30">
        <f t="shared" si="13"/>
        <v>13</v>
      </c>
      <c r="G118" s="30">
        <f t="shared" si="14"/>
        <v>10</v>
      </c>
      <c r="H118" s="30">
        <f t="shared" si="15"/>
        <v>2</v>
      </c>
      <c r="I118" s="30">
        <f t="shared" si="16"/>
        <v>6</v>
      </c>
    </row>
    <row r="119" spans="1:9">
      <c r="A119" s="40">
        <v>313</v>
      </c>
      <c r="B119" s="30">
        <v>5.29122</v>
      </c>
      <c r="C119" s="30">
        <f t="shared" si="17"/>
        <v>0</v>
      </c>
      <c r="D119" s="30">
        <f t="shared" si="18"/>
        <v>7</v>
      </c>
      <c r="E119" s="30">
        <f t="shared" si="19"/>
        <v>5</v>
      </c>
      <c r="F119" s="30">
        <f t="shared" si="13"/>
        <v>13</v>
      </c>
      <c r="G119" s="30">
        <f t="shared" si="14"/>
        <v>10</v>
      </c>
      <c r="H119" s="30">
        <f t="shared" si="15"/>
        <v>2</v>
      </c>
      <c r="I119" s="30">
        <f t="shared" si="16"/>
        <v>7</v>
      </c>
    </row>
    <row r="120" spans="1:9">
      <c r="A120" s="40">
        <v>314</v>
      </c>
      <c r="B120" s="30">
        <v>6.8502999999999998</v>
      </c>
      <c r="C120" s="30">
        <f t="shared" si="17"/>
        <v>0</v>
      </c>
      <c r="D120" s="30">
        <f t="shared" si="18"/>
        <v>7</v>
      </c>
      <c r="E120" s="30">
        <f t="shared" si="19"/>
        <v>6</v>
      </c>
      <c r="F120" s="30">
        <f t="shared" si="13"/>
        <v>13</v>
      </c>
      <c r="G120" s="30">
        <f t="shared" si="14"/>
        <v>10</v>
      </c>
      <c r="H120" s="30">
        <f t="shared" si="15"/>
        <v>2</v>
      </c>
      <c r="I120" s="30">
        <f t="shared" si="16"/>
        <v>8</v>
      </c>
    </row>
    <row r="121" spans="1:9">
      <c r="A121" s="40">
        <v>315</v>
      </c>
      <c r="B121" s="30">
        <v>8.3555299999999999</v>
      </c>
      <c r="C121" s="30">
        <f t="shared" si="17"/>
        <v>0</v>
      </c>
      <c r="D121" s="30">
        <f t="shared" si="18"/>
        <v>7</v>
      </c>
      <c r="E121" s="30">
        <f t="shared" si="19"/>
        <v>7</v>
      </c>
      <c r="F121" s="30">
        <f t="shared" si="13"/>
        <v>8</v>
      </c>
      <c r="G121" s="30">
        <f t="shared" si="14"/>
        <v>1</v>
      </c>
      <c r="H121" s="30">
        <f t="shared" si="15"/>
        <v>1</v>
      </c>
      <c r="I121" s="30">
        <f t="shared" si="16"/>
        <v>6</v>
      </c>
    </row>
    <row r="122" spans="1:9">
      <c r="A122" s="40">
        <v>316</v>
      </c>
      <c r="B122" s="30">
        <v>8.5251900000000003</v>
      </c>
      <c r="C122" s="30">
        <f t="shared" si="17"/>
        <v>0</v>
      </c>
      <c r="D122" s="30">
        <f t="shared" si="18"/>
        <v>7</v>
      </c>
      <c r="E122" s="30">
        <f t="shared" si="19"/>
        <v>8</v>
      </c>
      <c r="F122" s="30">
        <f t="shared" si="13"/>
        <v>8</v>
      </c>
      <c r="G122" s="30">
        <f t="shared" si="14"/>
        <v>1</v>
      </c>
      <c r="H122" s="30">
        <f t="shared" si="15"/>
        <v>1</v>
      </c>
      <c r="I122" s="30">
        <f t="shared" si="16"/>
        <v>7</v>
      </c>
    </row>
    <row r="123" spans="1:9">
      <c r="A123" s="40">
        <v>317</v>
      </c>
      <c r="B123" s="30">
        <v>7.5104300000000004</v>
      </c>
      <c r="C123" s="30">
        <f t="shared" si="17"/>
        <v>0</v>
      </c>
      <c r="D123" s="30">
        <f t="shared" si="18"/>
        <v>7</v>
      </c>
      <c r="E123" s="30">
        <f t="shared" si="19"/>
        <v>9</v>
      </c>
      <c r="F123" s="30">
        <f t="shared" si="13"/>
        <v>8</v>
      </c>
      <c r="G123" s="30">
        <f t="shared" si="14"/>
        <v>1</v>
      </c>
      <c r="H123" s="30">
        <f t="shared" si="15"/>
        <v>1</v>
      </c>
      <c r="I123" s="30">
        <f t="shared" si="16"/>
        <v>8</v>
      </c>
    </row>
    <row r="124" spans="1:9">
      <c r="A124" s="40">
        <v>318</v>
      </c>
      <c r="B124" s="30">
        <v>6.6927399999999997</v>
      </c>
      <c r="C124" s="30">
        <f t="shared" si="17"/>
        <v>0</v>
      </c>
      <c r="D124" s="30">
        <f t="shared" si="18"/>
        <v>7</v>
      </c>
      <c r="E124" s="30">
        <f t="shared" si="19"/>
        <v>10</v>
      </c>
      <c r="F124" s="30">
        <f t="shared" si="13"/>
        <v>13</v>
      </c>
      <c r="G124" s="30">
        <f t="shared" si="14"/>
        <v>10</v>
      </c>
      <c r="H124" s="30">
        <f t="shared" si="15"/>
        <v>1</v>
      </c>
      <c r="I124" s="30">
        <f t="shared" si="16"/>
        <v>2</v>
      </c>
    </row>
    <row r="125" spans="1:9">
      <c r="A125" s="40">
        <v>319</v>
      </c>
      <c r="B125" s="30">
        <v>6.13896</v>
      </c>
      <c r="C125" s="30">
        <f t="shared" si="17"/>
        <v>0</v>
      </c>
      <c r="D125" s="30">
        <f t="shared" si="18"/>
        <v>7</v>
      </c>
      <c r="E125" s="30">
        <f t="shared" si="19"/>
        <v>11</v>
      </c>
      <c r="F125" s="30">
        <f t="shared" si="13"/>
        <v>13</v>
      </c>
      <c r="G125" s="30">
        <f t="shared" si="14"/>
        <v>10</v>
      </c>
      <c r="H125" s="30">
        <f t="shared" si="15"/>
        <v>1</v>
      </c>
      <c r="I125" s="30">
        <f t="shared" si="16"/>
        <v>1</v>
      </c>
    </row>
    <row r="126" spans="1:9">
      <c r="A126" s="40">
        <v>320</v>
      </c>
      <c r="B126" s="30">
        <v>4.9352299999999998</v>
      </c>
      <c r="C126" s="30">
        <f t="shared" si="17"/>
        <v>0</v>
      </c>
      <c r="D126" s="30">
        <f t="shared" si="18"/>
        <v>7</v>
      </c>
      <c r="E126" s="30">
        <f t="shared" si="19"/>
        <v>12</v>
      </c>
      <c r="F126" s="30">
        <f t="shared" si="13"/>
        <v>13</v>
      </c>
      <c r="G126" s="30">
        <f t="shared" si="14"/>
        <v>10</v>
      </c>
      <c r="H126" s="30">
        <f t="shared" si="15"/>
        <v>1</v>
      </c>
      <c r="I126" s="30">
        <f t="shared" si="16"/>
        <v>0</v>
      </c>
    </row>
    <row r="127" spans="1:9">
      <c r="A127" s="40">
        <v>321</v>
      </c>
      <c r="B127" s="30">
        <v>4.0224399999999996</v>
      </c>
      <c r="C127" s="30">
        <f t="shared" si="17"/>
        <v>0</v>
      </c>
      <c r="D127" s="30">
        <f t="shared" si="18"/>
        <v>7</v>
      </c>
      <c r="E127" s="30">
        <f t="shared" si="19"/>
        <v>13</v>
      </c>
      <c r="F127" s="30">
        <f t="shared" si="13"/>
        <v>8</v>
      </c>
      <c r="G127" s="30">
        <f t="shared" si="14"/>
        <v>1</v>
      </c>
      <c r="H127" s="30">
        <f t="shared" si="15"/>
        <v>0</v>
      </c>
      <c r="I127" s="30">
        <f t="shared" si="16"/>
        <v>0</v>
      </c>
    </row>
    <row r="128" spans="1:9">
      <c r="A128" s="40">
        <v>322</v>
      </c>
      <c r="B128" s="30">
        <v>0</v>
      </c>
      <c r="C128" s="30">
        <f t="shared" si="17"/>
        <v>0</v>
      </c>
      <c r="D128" s="30">
        <f t="shared" si="18"/>
        <v>7</v>
      </c>
      <c r="E128" s="30">
        <f t="shared" si="19"/>
        <v>14</v>
      </c>
      <c r="F128" s="30">
        <f t="shared" si="13"/>
        <v>8</v>
      </c>
      <c r="G128" s="30">
        <f t="shared" si="14"/>
        <v>1</v>
      </c>
      <c r="H128" s="30">
        <f t="shared" si="15"/>
        <v>0</v>
      </c>
      <c r="I128" s="30">
        <f t="shared" si="16"/>
        <v>1</v>
      </c>
    </row>
    <row r="129" spans="1:9">
      <c r="A129" s="40">
        <v>323</v>
      </c>
      <c r="B129" s="30">
        <v>0</v>
      </c>
      <c r="C129" s="30">
        <f t="shared" si="17"/>
        <v>0</v>
      </c>
      <c r="D129" s="30">
        <f t="shared" si="18"/>
        <v>7</v>
      </c>
      <c r="E129" s="30">
        <f t="shared" si="19"/>
        <v>15</v>
      </c>
      <c r="F129" s="30">
        <f t="shared" si="13"/>
        <v>8</v>
      </c>
      <c r="G129" s="30">
        <f t="shared" si="14"/>
        <v>1</v>
      </c>
      <c r="H129" s="30">
        <f t="shared" si="15"/>
        <v>0</v>
      </c>
      <c r="I129" s="30">
        <f t="shared" si="16"/>
        <v>2</v>
      </c>
    </row>
    <row r="130" spans="1:9">
      <c r="A130" s="40">
        <v>324</v>
      </c>
      <c r="B130" s="30">
        <v>4.0444300000000002</v>
      </c>
      <c r="C130" s="30">
        <f t="shared" ref="C130:C145" si="20">QUOTIENT($A130-196,144)</f>
        <v>0</v>
      </c>
      <c r="D130" s="30">
        <f t="shared" ref="D130:D145" si="21">MOD(QUOTIENT($A130-196,16),9)</f>
        <v>8</v>
      </c>
      <c r="E130" s="30">
        <f t="shared" ref="E130:E145" si="22">MOD($A130-196,16)</f>
        <v>0</v>
      </c>
      <c r="F130" s="30">
        <f t="shared" ref="F130:F193" si="23">VLOOKUP($G130,L1ID,2)</f>
        <v>10</v>
      </c>
      <c r="G130" s="30">
        <f t="shared" ref="G130:G193" si="24">VLOOKUP($A130,DbData,3)</f>
        <v>24</v>
      </c>
      <c r="H130" s="30">
        <f t="shared" ref="H130:H193" si="25">QUOTIENT(VLOOKUP($A130,DbData,4),12)</f>
        <v>0</v>
      </c>
      <c r="I130" s="30">
        <f t="shared" ref="I130:I193" si="26">MOD(VLOOKUP($A130,DbData,4),12)</f>
        <v>1</v>
      </c>
    </row>
    <row r="131" spans="1:9">
      <c r="A131" s="40">
        <v>325</v>
      </c>
      <c r="B131" s="30">
        <v>4.4460899999999999</v>
      </c>
      <c r="C131" s="30">
        <f t="shared" si="20"/>
        <v>0</v>
      </c>
      <c r="D131" s="30">
        <f t="shared" si="21"/>
        <v>8</v>
      </c>
      <c r="E131" s="30">
        <f t="shared" si="22"/>
        <v>1</v>
      </c>
      <c r="F131" s="30">
        <f t="shared" si="23"/>
        <v>10</v>
      </c>
      <c r="G131" s="30">
        <f t="shared" si="24"/>
        <v>24</v>
      </c>
      <c r="H131" s="30">
        <f t="shared" si="25"/>
        <v>0</v>
      </c>
      <c r="I131" s="30">
        <f t="shared" si="26"/>
        <v>0</v>
      </c>
    </row>
    <row r="132" spans="1:9">
      <c r="A132" s="40">
        <v>326</v>
      </c>
      <c r="B132" s="30">
        <v>5.9262499999999996</v>
      </c>
      <c r="C132" s="30">
        <f t="shared" si="20"/>
        <v>0</v>
      </c>
      <c r="D132" s="30">
        <f t="shared" si="21"/>
        <v>8</v>
      </c>
      <c r="E132" s="30">
        <f t="shared" si="22"/>
        <v>2</v>
      </c>
      <c r="F132" s="30">
        <f t="shared" si="23"/>
        <v>7</v>
      </c>
      <c r="G132" s="30">
        <f t="shared" si="24"/>
        <v>5</v>
      </c>
      <c r="H132" s="30">
        <f t="shared" si="25"/>
        <v>0</v>
      </c>
      <c r="I132" s="30">
        <f t="shared" si="26"/>
        <v>1</v>
      </c>
    </row>
    <row r="133" spans="1:9">
      <c r="A133" s="40">
        <v>327</v>
      </c>
      <c r="B133" s="30">
        <v>5.2222200000000001</v>
      </c>
      <c r="C133" s="30">
        <f t="shared" si="20"/>
        <v>0</v>
      </c>
      <c r="D133" s="30">
        <f t="shared" si="21"/>
        <v>8</v>
      </c>
      <c r="E133" s="30">
        <f t="shared" si="22"/>
        <v>3</v>
      </c>
      <c r="F133" s="30">
        <f t="shared" si="23"/>
        <v>7</v>
      </c>
      <c r="G133" s="30">
        <f t="shared" si="24"/>
        <v>5</v>
      </c>
      <c r="H133" s="30">
        <f t="shared" si="25"/>
        <v>0</v>
      </c>
      <c r="I133" s="30">
        <f t="shared" si="26"/>
        <v>2</v>
      </c>
    </row>
    <row r="134" spans="1:9">
      <c r="A134" s="40">
        <v>328</v>
      </c>
      <c r="B134" s="30">
        <v>4.1329000000000002</v>
      </c>
      <c r="C134" s="30">
        <f t="shared" si="20"/>
        <v>0</v>
      </c>
      <c r="D134" s="30">
        <f t="shared" si="21"/>
        <v>8</v>
      </c>
      <c r="E134" s="30">
        <f t="shared" si="22"/>
        <v>4</v>
      </c>
      <c r="F134" s="30">
        <f t="shared" si="23"/>
        <v>13</v>
      </c>
      <c r="G134" s="30">
        <f t="shared" si="24"/>
        <v>10</v>
      </c>
      <c r="H134" s="30">
        <f t="shared" si="25"/>
        <v>3</v>
      </c>
      <c r="I134" s="30">
        <f t="shared" si="26"/>
        <v>0</v>
      </c>
    </row>
    <row r="135" spans="1:9">
      <c r="A135" s="40">
        <v>329</v>
      </c>
      <c r="B135" s="30">
        <v>6.0704099999999999</v>
      </c>
      <c r="C135" s="30">
        <f t="shared" si="20"/>
        <v>0</v>
      </c>
      <c r="D135" s="30">
        <f t="shared" si="21"/>
        <v>8</v>
      </c>
      <c r="E135" s="30">
        <f t="shared" si="22"/>
        <v>5</v>
      </c>
      <c r="F135" s="30">
        <f t="shared" si="23"/>
        <v>13</v>
      </c>
      <c r="G135" s="30">
        <f t="shared" si="24"/>
        <v>10</v>
      </c>
      <c r="H135" s="30">
        <f t="shared" si="25"/>
        <v>3</v>
      </c>
      <c r="I135" s="30">
        <f t="shared" si="26"/>
        <v>1</v>
      </c>
    </row>
    <row r="136" spans="1:9">
      <c r="A136" s="40">
        <v>330</v>
      </c>
      <c r="B136" s="30">
        <v>8.0904000000000007</v>
      </c>
      <c r="C136" s="30">
        <f t="shared" si="20"/>
        <v>0</v>
      </c>
      <c r="D136" s="30">
        <f t="shared" si="21"/>
        <v>8</v>
      </c>
      <c r="E136" s="30">
        <f t="shared" si="22"/>
        <v>6</v>
      </c>
      <c r="F136" s="30">
        <f t="shared" si="23"/>
        <v>13</v>
      </c>
      <c r="G136" s="30">
        <f t="shared" si="24"/>
        <v>10</v>
      </c>
      <c r="H136" s="30">
        <f t="shared" si="25"/>
        <v>3</v>
      </c>
      <c r="I136" s="30">
        <f t="shared" si="26"/>
        <v>2</v>
      </c>
    </row>
    <row r="137" spans="1:9">
      <c r="A137" s="40">
        <v>331</v>
      </c>
      <c r="B137" s="30">
        <v>8.4755199999999995</v>
      </c>
      <c r="C137" s="30">
        <f t="shared" si="20"/>
        <v>0</v>
      </c>
      <c r="D137" s="30">
        <f t="shared" si="21"/>
        <v>8</v>
      </c>
      <c r="E137" s="30">
        <f t="shared" si="22"/>
        <v>7</v>
      </c>
      <c r="F137" s="30">
        <f t="shared" si="23"/>
        <v>8</v>
      </c>
      <c r="G137" s="30">
        <f t="shared" si="24"/>
        <v>1</v>
      </c>
      <c r="H137" s="30">
        <f t="shared" si="25"/>
        <v>2</v>
      </c>
      <c r="I137" s="30">
        <f t="shared" si="26"/>
        <v>0</v>
      </c>
    </row>
    <row r="138" spans="1:9">
      <c r="A138" s="40">
        <v>332</v>
      </c>
      <c r="B138" s="30">
        <v>8.7965499999999999</v>
      </c>
      <c r="C138" s="30">
        <f t="shared" si="20"/>
        <v>0</v>
      </c>
      <c r="D138" s="30">
        <f t="shared" si="21"/>
        <v>8</v>
      </c>
      <c r="E138" s="30">
        <f t="shared" si="22"/>
        <v>8</v>
      </c>
      <c r="F138" s="30">
        <f t="shared" si="23"/>
        <v>8</v>
      </c>
      <c r="G138" s="30">
        <f t="shared" si="24"/>
        <v>1</v>
      </c>
      <c r="H138" s="30">
        <f t="shared" si="25"/>
        <v>2</v>
      </c>
      <c r="I138" s="30">
        <f t="shared" si="26"/>
        <v>1</v>
      </c>
    </row>
    <row r="139" spans="1:9">
      <c r="A139" s="40">
        <v>333</v>
      </c>
      <c r="B139" s="30">
        <v>6.4410400000000001</v>
      </c>
      <c r="C139" s="30">
        <f t="shared" si="20"/>
        <v>0</v>
      </c>
      <c r="D139" s="30">
        <f t="shared" si="21"/>
        <v>8</v>
      </c>
      <c r="E139" s="30">
        <f t="shared" si="22"/>
        <v>9</v>
      </c>
      <c r="F139" s="30">
        <f t="shared" si="23"/>
        <v>8</v>
      </c>
      <c r="G139" s="30">
        <f t="shared" si="24"/>
        <v>1</v>
      </c>
      <c r="H139" s="30">
        <f t="shared" si="25"/>
        <v>2</v>
      </c>
      <c r="I139" s="30">
        <f t="shared" si="26"/>
        <v>2</v>
      </c>
    </row>
    <row r="140" spans="1:9">
      <c r="A140" s="40">
        <v>334</v>
      </c>
      <c r="B140" s="30">
        <v>4.9901</v>
      </c>
      <c r="C140" s="30">
        <f t="shared" si="20"/>
        <v>0</v>
      </c>
      <c r="D140" s="30">
        <f t="shared" si="21"/>
        <v>8</v>
      </c>
      <c r="E140" s="30">
        <f t="shared" si="22"/>
        <v>10</v>
      </c>
      <c r="F140" s="30">
        <f t="shared" si="23"/>
        <v>13</v>
      </c>
      <c r="G140" s="30">
        <f t="shared" si="24"/>
        <v>10</v>
      </c>
      <c r="H140" s="30">
        <f t="shared" si="25"/>
        <v>3</v>
      </c>
      <c r="I140" s="30">
        <f t="shared" si="26"/>
        <v>6</v>
      </c>
    </row>
    <row r="141" spans="1:9">
      <c r="A141" s="40">
        <v>335</v>
      </c>
      <c r="B141" s="30">
        <v>5.2166399999999999</v>
      </c>
      <c r="C141" s="30">
        <f t="shared" si="20"/>
        <v>0</v>
      </c>
      <c r="D141" s="30">
        <f t="shared" si="21"/>
        <v>8</v>
      </c>
      <c r="E141" s="30">
        <f t="shared" si="22"/>
        <v>11</v>
      </c>
      <c r="F141" s="30">
        <f t="shared" si="23"/>
        <v>13</v>
      </c>
      <c r="G141" s="30">
        <f t="shared" si="24"/>
        <v>10</v>
      </c>
      <c r="H141" s="30">
        <f t="shared" si="25"/>
        <v>3</v>
      </c>
      <c r="I141" s="30">
        <f t="shared" si="26"/>
        <v>7</v>
      </c>
    </row>
    <row r="142" spans="1:9">
      <c r="A142" s="40">
        <v>336</v>
      </c>
      <c r="B142" s="30">
        <v>4.1626500000000002</v>
      </c>
      <c r="C142" s="30">
        <f t="shared" si="20"/>
        <v>0</v>
      </c>
      <c r="D142" s="30">
        <f t="shared" si="21"/>
        <v>8</v>
      </c>
      <c r="E142" s="30">
        <f t="shared" si="22"/>
        <v>12</v>
      </c>
      <c r="F142" s="30">
        <f t="shared" si="23"/>
        <v>13</v>
      </c>
      <c r="G142" s="30">
        <f t="shared" si="24"/>
        <v>10</v>
      </c>
      <c r="H142" s="30">
        <f t="shared" si="25"/>
        <v>3</v>
      </c>
      <c r="I142" s="30">
        <f t="shared" si="26"/>
        <v>8</v>
      </c>
    </row>
    <row r="143" spans="1:9">
      <c r="A143" s="40">
        <v>337</v>
      </c>
      <c r="B143" s="30">
        <v>4.8551799999999998</v>
      </c>
      <c r="C143" s="30">
        <f t="shared" si="20"/>
        <v>0</v>
      </c>
      <c r="D143" s="30">
        <f t="shared" si="21"/>
        <v>8</v>
      </c>
      <c r="E143" s="30">
        <f t="shared" si="22"/>
        <v>13</v>
      </c>
      <c r="F143" s="30">
        <f t="shared" si="23"/>
        <v>8</v>
      </c>
      <c r="G143" s="30">
        <f t="shared" si="24"/>
        <v>1</v>
      </c>
      <c r="H143" s="30">
        <f t="shared" si="25"/>
        <v>1</v>
      </c>
      <c r="I143" s="30">
        <f t="shared" si="26"/>
        <v>3</v>
      </c>
    </row>
    <row r="144" spans="1:9">
      <c r="A144" s="40">
        <v>338</v>
      </c>
      <c r="B144" s="30">
        <v>4.0332299999999996</v>
      </c>
      <c r="C144" s="30">
        <f t="shared" si="20"/>
        <v>0</v>
      </c>
      <c r="D144" s="30">
        <f t="shared" si="21"/>
        <v>8</v>
      </c>
      <c r="E144" s="30">
        <f t="shared" si="22"/>
        <v>14</v>
      </c>
      <c r="F144" s="30">
        <f t="shared" si="23"/>
        <v>8</v>
      </c>
      <c r="G144" s="30">
        <f t="shared" si="24"/>
        <v>1</v>
      </c>
      <c r="H144" s="30">
        <f t="shared" si="25"/>
        <v>1</v>
      </c>
      <c r="I144" s="30">
        <f t="shared" si="26"/>
        <v>4</v>
      </c>
    </row>
    <row r="145" spans="1:9">
      <c r="A145" s="40">
        <v>339</v>
      </c>
      <c r="B145" s="30">
        <v>4.3258299999999998</v>
      </c>
      <c r="C145" s="30">
        <f t="shared" si="20"/>
        <v>0</v>
      </c>
      <c r="D145" s="30">
        <f t="shared" si="21"/>
        <v>8</v>
      </c>
      <c r="E145" s="30">
        <f t="shared" si="22"/>
        <v>15</v>
      </c>
      <c r="F145" s="30">
        <f t="shared" si="23"/>
        <v>8</v>
      </c>
      <c r="G145" s="30">
        <f t="shared" si="24"/>
        <v>1</v>
      </c>
      <c r="H145" s="30">
        <f t="shared" si="25"/>
        <v>1</v>
      </c>
      <c r="I145" s="30">
        <f t="shared" si="26"/>
        <v>5</v>
      </c>
    </row>
    <row r="146" spans="1:9">
      <c r="A146" s="40">
        <v>340</v>
      </c>
      <c r="B146" s="30">
        <v>3.8248899999999999</v>
      </c>
      <c r="C146" s="30">
        <f t="shared" ref="C146:C177" si="27">QUOTIENT($A146-196,144)</f>
        <v>1</v>
      </c>
      <c r="D146" s="30">
        <f t="shared" ref="D146:D177" si="28">MOD(QUOTIENT($A146-196,16),9)</f>
        <v>0</v>
      </c>
      <c r="E146" s="30">
        <f t="shared" ref="E146:E177" si="29">MOD($A146-196,16)</f>
        <v>0</v>
      </c>
      <c r="F146" s="30">
        <f t="shared" si="23"/>
        <v>9</v>
      </c>
      <c r="G146" s="30">
        <f t="shared" si="24"/>
        <v>22</v>
      </c>
      <c r="H146" s="30">
        <f t="shared" si="25"/>
        <v>0</v>
      </c>
      <c r="I146" s="30">
        <f t="shared" si="26"/>
        <v>3</v>
      </c>
    </row>
    <row r="147" spans="1:9">
      <c r="A147" s="40">
        <v>341</v>
      </c>
      <c r="B147" s="30">
        <v>4.3904399999999999</v>
      </c>
      <c r="C147" s="30">
        <f t="shared" si="27"/>
        <v>1</v>
      </c>
      <c r="D147" s="30">
        <f t="shared" si="28"/>
        <v>0</v>
      </c>
      <c r="E147" s="30">
        <f t="shared" si="29"/>
        <v>1</v>
      </c>
      <c r="F147" s="30">
        <f t="shared" si="23"/>
        <v>9</v>
      </c>
      <c r="G147" s="30">
        <f t="shared" si="24"/>
        <v>22</v>
      </c>
      <c r="H147" s="30">
        <f t="shared" si="25"/>
        <v>0</v>
      </c>
      <c r="I147" s="30">
        <f t="shared" si="26"/>
        <v>4</v>
      </c>
    </row>
    <row r="148" spans="1:9">
      <c r="A148" s="40">
        <v>342</v>
      </c>
      <c r="B148" s="30">
        <v>4.1181299999999998</v>
      </c>
      <c r="C148" s="30">
        <f t="shared" si="27"/>
        <v>1</v>
      </c>
      <c r="D148" s="30">
        <f t="shared" si="28"/>
        <v>0</v>
      </c>
      <c r="E148" s="30">
        <f t="shared" si="29"/>
        <v>2</v>
      </c>
      <c r="F148" s="30">
        <f t="shared" si="23"/>
        <v>2</v>
      </c>
      <c r="G148" s="30">
        <f t="shared" si="24"/>
        <v>8</v>
      </c>
      <c r="H148" s="30">
        <f t="shared" si="25"/>
        <v>0</v>
      </c>
      <c r="I148" s="30">
        <f t="shared" si="26"/>
        <v>5</v>
      </c>
    </row>
    <row r="149" spans="1:9">
      <c r="A149" s="40">
        <v>343</v>
      </c>
      <c r="B149" s="30">
        <v>4.4112999999999998</v>
      </c>
      <c r="C149" s="30">
        <f t="shared" si="27"/>
        <v>1</v>
      </c>
      <c r="D149" s="30">
        <f t="shared" si="28"/>
        <v>0</v>
      </c>
      <c r="E149" s="30">
        <f t="shared" si="29"/>
        <v>3</v>
      </c>
      <c r="F149" s="30">
        <f t="shared" si="23"/>
        <v>2</v>
      </c>
      <c r="G149" s="30">
        <f t="shared" si="24"/>
        <v>8</v>
      </c>
      <c r="H149" s="30">
        <f t="shared" si="25"/>
        <v>1</v>
      </c>
      <c r="I149" s="30">
        <f t="shared" si="26"/>
        <v>6</v>
      </c>
    </row>
    <row r="150" spans="1:9">
      <c r="A150" s="40">
        <v>344</v>
      </c>
      <c r="B150" s="30">
        <v>5.7414100000000001</v>
      </c>
      <c r="C150" s="30">
        <f t="shared" si="27"/>
        <v>1</v>
      </c>
      <c r="D150" s="30">
        <f t="shared" si="28"/>
        <v>0</v>
      </c>
      <c r="E150" s="30">
        <f t="shared" si="29"/>
        <v>4</v>
      </c>
      <c r="F150" s="30">
        <f t="shared" si="23"/>
        <v>9</v>
      </c>
      <c r="G150" s="30">
        <f t="shared" si="24"/>
        <v>22</v>
      </c>
      <c r="H150" s="30">
        <f t="shared" si="25"/>
        <v>2</v>
      </c>
      <c r="I150" s="30">
        <f t="shared" si="26"/>
        <v>6</v>
      </c>
    </row>
    <row r="151" spans="1:9">
      <c r="A151" s="40">
        <v>345</v>
      </c>
      <c r="B151" s="30">
        <v>6.7101899999999999</v>
      </c>
      <c r="C151" s="30">
        <f t="shared" si="27"/>
        <v>1</v>
      </c>
      <c r="D151" s="30">
        <f t="shared" si="28"/>
        <v>0</v>
      </c>
      <c r="E151" s="30">
        <f t="shared" si="29"/>
        <v>5</v>
      </c>
      <c r="F151" s="30">
        <f t="shared" si="23"/>
        <v>9</v>
      </c>
      <c r="G151" s="30">
        <f t="shared" si="24"/>
        <v>22</v>
      </c>
      <c r="H151" s="30">
        <f t="shared" si="25"/>
        <v>2</v>
      </c>
      <c r="I151" s="30">
        <f t="shared" si="26"/>
        <v>7</v>
      </c>
    </row>
    <row r="152" spans="1:9">
      <c r="A152" s="40">
        <v>346</v>
      </c>
      <c r="B152" s="30">
        <v>8.1286299999999994</v>
      </c>
      <c r="C152" s="30">
        <f t="shared" si="27"/>
        <v>1</v>
      </c>
      <c r="D152" s="30">
        <f t="shared" si="28"/>
        <v>0</v>
      </c>
      <c r="E152" s="30">
        <f t="shared" si="29"/>
        <v>6</v>
      </c>
      <c r="F152" s="30">
        <f t="shared" si="23"/>
        <v>9</v>
      </c>
      <c r="G152" s="30">
        <f t="shared" si="24"/>
        <v>22</v>
      </c>
      <c r="H152" s="30">
        <f t="shared" si="25"/>
        <v>2</v>
      </c>
      <c r="I152" s="30">
        <f t="shared" si="26"/>
        <v>8</v>
      </c>
    </row>
    <row r="153" spans="1:9">
      <c r="A153" s="40">
        <v>347</v>
      </c>
      <c r="B153" s="30">
        <v>8.6959099999999996</v>
      </c>
      <c r="C153" s="30">
        <f t="shared" si="27"/>
        <v>1</v>
      </c>
      <c r="D153" s="30">
        <f t="shared" si="28"/>
        <v>0</v>
      </c>
      <c r="E153" s="30">
        <f t="shared" si="29"/>
        <v>7</v>
      </c>
      <c r="F153" s="30">
        <f t="shared" si="23"/>
        <v>1</v>
      </c>
      <c r="G153" s="30">
        <f t="shared" si="24"/>
        <v>9</v>
      </c>
      <c r="H153" s="30">
        <f t="shared" si="25"/>
        <v>1</v>
      </c>
      <c r="I153" s="30">
        <f t="shared" si="26"/>
        <v>6</v>
      </c>
    </row>
    <row r="154" spans="1:9">
      <c r="A154" s="40">
        <v>348</v>
      </c>
      <c r="B154" s="30">
        <v>8.4602199999999996</v>
      </c>
      <c r="C154" s="30">
        <f t="shared" si="27"/>
        <v>1</v>
      </c>
      <c r="D154" s="30">
        <f t="shared" si="28"/>
        <v>0</v>
      </c>
      <c r="E154" s="30">
        <f t="shared" si="29"/>
        <v>8</v>
      </c>
      <c r="F154" s="30">
        <f t="shared" si="23"/>
        <v>1</v>
      </c>
      <c r="G154" s="30">
        <f t="shared" si="24"/>
        <v>9</v>
      </c>
      <c r="H154" s="30">
        <f t="shared" si="25"/>
        <v>1</v>
      </c>
      <c r="I154" s="30">
        <f t="shared" si="26"/>
        <v>7</v>
      </c>
    </row>
    <row r="155" spans="1:9">
      <c r="A155" s="40">
        <v>349</v>
      </c>
      <c r="B155" s="30">
        <v>6.9321200000000003</v>
      </c>
      <c r="C155" s="30">
        <f t="shared" si="27"/>
        <v>1</v>
      </c>
      <c r="D155" s="30">
        <f t="shared" si="28"/>
        <v>0</v>
      </c>
      <c r="E155" s="30">
        <f t="shared" si="29"/>
        <v>9</v>
      </c>
      <c r="F155" s="30">
        <f t="shared" si="23"/>
        <v>1</v>
      </c>
      <c r="G155" s="30">
        <f t="shared" si="24"/>
        <v>9</v>
      </c>
      <c r="H155" s="30">
        <f t="shared" si="25"/>
        <v>1</v>
      </c>
      <c r="I155" s="30">
        <f t="shared" si="26"/>
        <v>8</v>
      </c>
    </row>
    <row r="156" spans="1:9">
      <c r="A156" s="40">
        <v>350</v>
      </c>
      <c r="B156" s="30">
        <v>4.29901</v>
      </c>
      <c r="C156" s="30">
        <f t="shared" si="27"/>
        <v>1</v>
      </c>
      <c r="D156" s="30">
        <f t="shared" si="28"/>
        <v>0</v>
      </c>
      <c r="E156" s="30">
        <f t="shared" si="29"/>
        <v>10</v>
      </c>
      <c r="F156" s="30">
        <f t="shared" si="23"/>
        <v>9</v>
      </c>
      <c r="G156" s="30">
        <f t="shared" si="24"/>
        <v>22</v>
      </c>
      <c r="H156" s="30">
        <f t="shared" si="25"/>
        <v>1</v>
      </c>
      <c r="I156" s="30">
        <f t="shared" si="26"/>
        <v>2</v>
      </c>
    </row>
    <row r="157" spans="1:9">
      <c r="A157" s="40">
        <v>351</v>
      </c>
      <c r="B157" s="30">
        <v>4.7415099999999999</v>
      </c>
      <c r="C157" s="30">
        <f t="shared" si="27"/>
        <v>1</v>
      </c>
      <c r="D157" s="30">
        <f t="shared" si="28"/>
        <v>0</v>
      </c>
      <c r="E157" s="30">
        <f t="shared" si="29"/>
        <v>11</v>
      </c>
      <c r="F157" s="30">
        <f t="shared" si="23"/>
        <v>9</v>
      </c>
      <c r="G157" s="30">
        <f t="shared" si="24"/>
        <v>22</v>
      </c>
      <c r="H157" s="30">
        <f t="shared" si="25"/>
        <v>1</v>
      </c>
      <c r="I157" s="30">
        <f t="shared" si="26"/>
        <v>1</v>
      </c>
    </row>
    <row r="158" spans="1:9">
      <c r="A158" s="40">
        <v>352</v>
      </c>
      <c r="B158" s="30">
        <v>4.5537200000000002</v>
      </c>
      <c r="C158" s="30">
        <f t="shared" si="27"/>
        <v>1</v>
      </c>
      <c r="D158" s="30">
        <f t="shared" si="28"/>
        <v>0</v>
      </c>
      <c r="E158" s="30">
        <f t="shared" si="29"/>
        <v>12</v>
      </c>
      <c r="F158" s="30">
        <f t="shared" si="23"/>
        <v>9</v>
      </c>
      <c r="G158" s="30">
        <f t="shared" si="24"/>
        <v>22</v>
      </c>
      <c r="H158" s="30">
        <f t="shared" si="25"/>
        <v>1</v>
      </c>
      <c r="I158" s="30">
        <f t="shared" si="26"/>
        <v>0</v>
      </c>
    </row>
    <row r="159" spans="1:9">
      <c r="A159" s="40">
        <v>353</v>
      </c>
      <c r="B159" s="30">
        <v>4.1471299999999998</v>
      </c>
      <c r="C159" s="30">
        <f t="shared" si="27"/>
        <v>1</v>
      </c>
      <c r="D159" s="30">
        <f t="shared" si="28"/>
        <v>0</v>
      </c>
      <c r="E159" s="30">
        <f t="shared" si="29"/>
        <v>13</v>
      </c>
      <c r="F159" s="30">
        <f t="shared" si="23"/>
        <v>1</v>
      </c>
      <c r="G159" s="30">
        <f t="shared" si="24"/>
        <v>9</v>
      </c>
      <c r="H159" s="30">
        <f t="shared" si="25"/>
        <v>0</v>
      </c>
      <c r="I159" s="30">
        <f t="shared" si="26"/>
        <v>0</v>
      </c>
    </row>
    <row r="160" spans="1:9">
      <c r="A160" s="40">
        <v>354</v>
      </c>
      <c r="B160" s="30">
        <v>3.3927299999999998</v>
      </c>
      <c r="C160" s="30">
        <f t="shared" si="27"/>
        <v>1</v>
      </c>
      <c r="D160" s="30">
        <f t="shared" si="28"/>
        <v>0</v>
      </c>
      <c r="E160" s="30">
        <f t="shared" si="29"/>
        <v>14</v>
      </c>
      <c r="F160" s="30">
        <f t="shared" si="23"/>
        <v>1</v>
      </c>
      <c r="G160" s="30">
        <f t="shared" si="24"/>
        <v>9</v>
      </c>
      <c r="H160" s="30">
        <f t="shared" si="25"/>
        <v>0</v>
      </c>
      <c r="I160" s="30">
        <f t="shared" si="26"/>
        <v>1</v>
      </c>
    </row>
    <row r="161" spans="1:9">
      <c r="A161" s="40">
        <v>355</v>
      </c>
      <c r="B161" s="30">
        <v>4.0322699999999996</v>
      </c>
      <c r="C161" s="30">
        <f t="shared" si="27"/>
        <v>1</v>
      </c>
      <c r="D161" s="30">
        <f t="shared" si="28"/>
        <v>0</v>
      </c>
      <c r="E161" s="30">
        <f t="shared" si="29"/>
        <v>15</v>
      </c>
      <c r="F161" s="30">
        <f t="shared" si="23"/>
        <v>1</v>
      </c>
      <c r="G161" s="30">
        <f t="shared" si="24"/>
        <v>9</v>
      </c>
      <c r="H161" s="30">
        <f t="shared" si="25"/>
        <v>0</v>
      </c>
      <c r="I161" s="30">
        <f t="shared" si="26"/>
        <v>2</v>
      </c>
    </row>
    <row r="162" spans="1:9">
      <c r="A162" s="40">
        <v>356</v>
      </c>
      <c r="B162" s="30">
        <v>4.1473899999999997</v>
      </c>
      <c r="C162" s="30">
        <f t="shared" si="27"/>
        <v>1</v>
      </c>
      <c r="D162" s="30">
        <f t="shared" si="28"/>
        <v>1</v>
      </c>
      <c r="E162" s="30">
        <f t="shared" si="29"/>
        <v>0</v>
      </c>
      <c r="F162" s="30">
        <f t="shared" si="23"/>
        <v>9</v>
      </c>
      <c r="G162" s="30">
        <f t="shared" si="24"/>
        <v>22</v>
      </c>
      <c r="H162" s="30">
        <f t="shared" si="25"/>
        <v>1</v>
      </c>
      <c r="I162" s="30">
        <f t="shared" si="26"/>
        <v>7</v>
      </c>
    </row>
    <row r="163" spans="1:9">
      <c r="A163" s="40">
        <v>357</v>
      </c>
      <c r="B163" s="30">
        <v>3.5297100000000001</v>
      </c>
      <c r="C163" s="30">
        <f t="shared" si="27"/>
        <v>1</v>
      </c>
      <c r="D163" s="30">
        <f t="shared" si="28"/>
        <v>1</v>
      </c>
      <c r="E163" s="30">
        <f t="shared" si="29"/>
        <v>1</v>
      </c>
      <c r="F163" s="30">
        <f t="shared" si="23"/>
        <v>9</v>
      </c>
      <c r="G163" s="30">
        <f t="shared" si="24"/>
        <v>22</v>
      </c>
      <c r="H163" s="30">
        <f t="shared" si="25"/>
        <v>1</v>
      </c>
      <c r="I163" s="30">
        <f t="shared" si="26"/>
        <v>8</v>
      </c>
    </row>
    <row r="164" spans="1:9">
      <c r="A164" s="40">
        <v>358</v>
      </c>
      <c r="B164" s="30">
        <v>4.0418900000000004</v>
      </c>
      <c r="C164" s="30">
        <f t="shared" si="27"/>
        <v>1</v>
      </c>
      <c r="D164" s="30">
        <f t="shared" si="28"/>
        <v>1</v>
      </c>
      <c r="E164" s="30">
        <f t="shared" si="29"/>
        <v>2</v>
      </c>
      <c r="F164" s="30">
        <f t="shared" si="23"/>
        <v>2</v>
      </c>
      <c r="G164" s="30">
        <f t="shared" si="24"/>
        <v>8</v>
      </c>
      <c r="H164" s="30">
        <f t="shared" si="25"/>
        <v>0</v>
      </c>
      <c r="I164" s="30">
        <f t="shared" si="26"/>
        <v>8</v>
      </c>
    </row>
    <row r="165" spans="1:9">
      <c r="A165" s="40">
        <v>359</v>
      </c>
      <c r="B165" s="30">
        <v>4.8068799999999996</v>
      </c>
      <c r="C165" s="30">
        <f t="shared" si="27"/>
        <v>1</v>
      </c>
      <c r="D165" s="30">
        <f t="shared" si="28"/>
        <v>1</v>
      </c>
      <c r="E165" s="30">
        <f t="shared" si="29"/>
        <v>3</v>
      </c>
      <c r="F165" s="30">
        <f t="shared" si="23"/>
        <v>2</v>
      </c>
      <c r="G165" s="30">
        <f t="shared" si="24"/>
        <v>8</v>
      </c>
      <c r="H165" s="30">
        <f t="shared" si="25"/>
        <v>0</v>
      </c>
      <c r="I165" s="30">
        <f t="shared" si="26"/>
        <v>7</v>
      </c>
    </row>
    <row r="166" spans="1:9">
      <c r="A166" s="40">
        <v>360</v>
      </c>
      <c r="B166" s="30">
        <v>5.1354899999999999</v>
      </c>
      <c r="C166" s="30">
        <f t="shared" si="27"/>
        <v>1</v>
      </c>
      <c r="D166" s="30">
        <f t="shared" si="28"/>
        <v>1</v>
      </c>
      <c r="E166" s="30">
        <f t="shared" si="29"/>
        <v>4</v>
      </c>
      <c r="F166" s="30">
        <f t="shared" si="23"/>
        <v>9</v>
      </c>
      <c r="G166" s="30">
        <f t="shared" si="24"/>
        <v>22</v>
      </c>
      <c r="H166" s="30">
        <f t="shared" si="25"/>
        <v>3</v>
      </c>
      <c r="I166" s="30">
        <f t="shared" si="26"/>
        <v>0</v>
      </c>
    </row>
    <row r="167" spans="1:9">
      <c r="A167" s="40">
        <v>361</v>
      </c>
      <c r="B167" s="30">
        <v>6.2896099999999997</v>
      </c>
      <c r="C167" s="30">
        <f t="shared" si="27"/>
        <v>1</v>
      </c>
      <c r="D167" s="30">
        <f t="shared" si="28"/>
        <v>1</v>
      </c>
      <c r="E167" s="30">
        <f t="shared" si="29"/>
        <v>5</v>
      </c>
      <c r="F167" s="30">
        <f t="shared" si="23"/>
        <v>9</v>
      </c>
      <c r="G167" s="30">
        <f t="shared" si="24"/>
        <v>22</v>
      </c>
      <c r="H167" s="30">
        <f t="shared" si="25"/>
        <v>3</v>
      </c>
      <c r="I167" s="30">
        <f t="shared" si="26"/>
        <v>1</v>
      </c>
    </row>
    <row r="168" spans="1:9">
      <c r="A168" s="40">
        <v>362</v>
      </c>
      <c r="B168" s="30">
        <v>7.2994500000000002</v>
      </c>
      <c r="C168" s="30">
        <f t="shared" si="27"/>
        <v>1</v>
      </c>
      <c r="D168" s="30">
        <f t="shared" si="28"/>
        <v>1</v>
      </c>
      <c r="E168" s="30">
        <f t="shared" si="29"/>
        <v>6</v>
      </c>
      <c r="F168" s="30">
        <f t="shared" si="23"/>
        <v>9</v>
      </c>
      <c r="G168" s="30">
        <f t="shared" si="24"/>
        <v>22</v>
      </c>
      <c r="H168" s="30">
        <f t="shared" si="25"/>
        <v>3</v>
      </c>
      <c r="I168" s="30">
        <f t="shared" si="26"/>
        <v>2</v>
      </c>
    </row>
    <row r="169" spans="1:9">
      <c r="A169" s="40">
        <v>363</v>
      </c>
      <c r="B169" s="30">
        <v>10.5245</v>
      </c>
      <c r="C169" s="30">
        <f t="shared" si="27"/>
        <v>1</v>
      </c>
      <c r="D169" s="30">
        <f t="shared" si="28"/>
        <v>1</v>
      </c>
      <c r="E169" s="30">
        <f t="shared" si="29"/>
        <v>7</v>
      </c>
      <c r="F169" s="30">
        <f t="shared" si="23"/>
        <v>1</v>
      </c>
      <c r="G169" s="30">
        <f t="shared" si="24"/>
        <v>9</v>
      </c>
      <c r="H169" s="30">
        <f t="shared" si="25"/>
        <v>2</v>
      </c>
      <c r="I169" s="30">
        <f t="shared" si="26"/>
        <v>0</v>
      </c>
    </row>
    <row r="170" spans="1:9">
      <c r="A170" s="40">
        <v>364</v>
      </c>
      <c r="B170" s="30">
        <v>9.7192100000000003</v>
      </c>
      <c r="C170" s="30">
        <f t="shared" si="27"/>
        <v>1</v>
      </c>
      <c r="D170" s="30">
        <f t="shared" si="28"/>
        <v>1</v>
      </c>
      <c r="E170" s="30">
        <f t="shared" si="29"/>
        <v>8</v>
      </c>
      <c r="F170" s="30">
        <f t="shared" si="23"/>
        <v>1</v>
      </c>
      <c r="G170" s="30">
        <f t="shared" si="24"/>
        <v>9</v>
      </c>
      <c r="H170" s="30">
        <f t="shared" si="25"/>
        <v>2</v>
      </c>
      <c r="I170" s="30">
        <f t="shared" si="26"/>
        <v>1</v>
      </c>
    </row>
    <row r="171" spans="1:9">
      <c r="A171" s="40">
        <v>365</v>
      </c>
      <c r="B171" s="30">
        <v>7.9081099999999998</v>
      </c>
      <c r="C171" s="30">
        <f t="shared" si="27"/>
        <v>1</v>
      </c>
      <c r="D171" s="30">
        <f t="shared" si="28"/>
        <v>1</v>
      </c>
      <c r="E171" s="30">
        <f t="shared" si="29"/>
        <v>9</v>
      </c>
      <c r="F171" s="30">
        <f t="shared" si="23"/>
        <v>1</v>
      </c>
      <c r="G171" s="30">
        <f t="shared" si="24"/>
        <v>9</v>
      </c>
      <c r="H171" s="30">
        <f t="shared" si="25"/>
        <v>2</v>
      </c>
      <c r="I171" s="30">
        <f t="shared" si="26"/>
        <v>2</v>
      </c>
    </row>
    <row r="172" spans="1:9">
      <c r="A172" s="40">
        <v>366</v>
      </c>
      <c r="B172" s="30">
        <v>5.6935200000000004</v>
      </c>
      <c r="C172" s="30">
        <f t="shared" si="27"/>
        <v>1</v>
      </c>
      <c r="D172" s="30">
        <f t="shared" si="28"/>
        <v>1</v>
      </c>
      <c r="E172" s="30">
        <f t="shared" si="29"/>
        <v>10</v>
      </c>
      <c r="F172" s="30">
        <f t="shared" si="23"/>
        <v>9</v>
      </c>
      <c r="G172" s="30">
        <f t="shared" si="24"/>
        <v>22</v>
      </c>
      <c r="H172" s="30">
        <f t="shared" si="25"/>
        <v>3</v>
      </c>
      <c r="I172" s="30">
        <f t="shared" si="26"/>
        <v>6</v>
      </c>
    </row>
    <row r="173" spans="1:9">
      <c r="A173" s="40">
        <v>367</v>
      </c>
      <c r="B173" s="30">
        <v>5.0400999999999998</v>
      </c>
      <c r="C173" s="30">
        <f t="shared" si="27"/>
        <v>1</v>
      </c>
      <c r="D173" s="30">
        <f t="shared" si="28"/>
        <v>1</v>
      </c>
      <c r="E173" s="30">
        <f t="shared" si="29"/>
        <v>11</v>
      </c>
      <c r="F173" s="30">
        <f t="shared" si="23"/>
        <v>9</v>
      </c>
      <c r="G173" s="30">
        <f t="shared" si="24"/>
        <v>22</v>
      </c>
      <c r="H173" s="30">
        <f t="shared" si="25"/>
        <v>3</v>
      </c>
      <c r="I173" s="30">
        <f t="shared" si="26"/>
        <v>7</v>
      </c>
    </row>
    <row r="174" spans="1:9">
      <c r="A174" s="40">
        <v>368</v>
      </c>
      <c r="B174" s="30">
        <v>5.2583599999999997</v>
      </c>
      <c r="C174" s="30">
        <f t="shared" si="27"/>
        <v>1</v>
      </c>
      <c r="D174" s="30">
        <f t="shared" si="28"/>
        <v>1</v>
      </c>
      <c r="E174" s="30">
        <f t="shared" si="29"/>
        <v>12</v>
      </c>
      <c r="F174" s="30">
        <f t="shared" si="23"/>
        <v>9</v>
      </c>
      <c r="G174" s="30">
        <f t="shared" si="24"/>
        <v>22</v>
      </c>
      <c r="H174" s="30">
        <f t="shared" si="25"/>
        <v>3</v>
      </c>
      <c r="I174" s="30">
        <f t="shared" si="26"/>
        <v>8</v>
      </c>
    </row>
    <row r="175" spans="1:9">
      <c r="A175" s="40">
        <v>369</v>
      </c>
      <c r="B175" s="30">
        <v>3.9940899999999999</v>
      </c>
      <c r="C175" s="30">
        <f t="shared" si="27"/>
        <v>1</v>
      </c>
      <c r="D175" s="30">
        <f t="shared" si="28"/>
        <v>1</v>
      </c>
      <c r="E175" s="30">
        <f t="shared" si="29"/>
        <v>13</v>
      </c>
      <c r="F175" s="30">
        <f t="shared" si="23"/>
        <v>1</v>
      </c>
      <c r="G175" s="30">
        <f t="shared" si="24"/>
        <v>9</v>
      </c>
      <c r="H175" s="30">
        <f t="shared" si="25"/>
        <v>1</v>
      </c>
      <c r="I175" s="30">
        <f t="shared" si="26"/>
        <v>3</v>
      </c>
    </row>
    <row r="176" spans="1:9">
      <c r="A176" s="40">
        <v>370</v>
      </c>
      <c r="B176" s="30">
        <v>3.8854000000000002</v>
      </c>
      <c r="C176" s="30">
        <f t="shared" si="27"/>
        <v>1</v>
      </c>
      <c r="D176" s="30">
        <f t="shared" si="28"/>
        <v>1</v>
      </c>
      <c r="E176" s="30">
        <f t="shared" si="29"/>
        <v>14</v>
      </c>
      <c r="F176" s="30">
        <f t="shared" si="23"/>
        <v>1</v>
      </c>
      <c r="G176" s="30">
        <f t="shared" si="24"/>
        <v>9</v>
      </c>
      <c r="H176" s="30">
        <f t="shared" si="25"/>
        <v>1</v>
      </c>
      <c r="I176" s="30">
        <f t="shared" si="26"/>
        <v>4</v>
      </c>
    </row>
    <row r="177" spans="1:9">
      <c r="A177" s="40">
        <v>371</v>
      </c>
      <c r="B177" s="30">
        <v>4.0387399999999998</v>
      </c>
      <c r="C177" s="30">
        <f t="shared" si="27"/>
        <v>1</v>
      </c>
      <c r="D177" s="30">
        <f t="shared" si="28"/>
        <v>1</v>
      </c>
      <c r="E177" s="30">
        <f t="shared" si="29"/>
        <v>15</v>
      </c>
      <c r="F177" s="30">
        <f t="shared" si="23"/>
        <v>1</v>
      </c>
      <c r="G177" s="30">
        <f t="shared" si="24"/>
        <v>9</v>
      </c>
      <c r="H177" s="30">
        <f t="shared" si="25"/>
        <v>1</v>
      </c>
      <c r="I177" s="30">
        <f t="shared" si="26"/>
        <v>5</v>
      </c>
    </row>
    <row r="178" spans="1:9">
      <c r="A178" s="40">
        <v>372</v>
      </c>
      <c r="B178" s="30">
        <v>1</v>
      </c>
      <c r="C178" s="30">
        <f t="shared" ref="C178:C209" si="30">QUOTIENT($A178-196,144)</f>
        <v>1</v>
      </c>
      <c r="D178" s="30">
        <f t="shared" ref="D178:D209" si="31">MOD(QUOTIENT($A178-196,16),9)</f>
        <v>2</v>
      </c>
      <c r="E178" s="30">
        <f t="shared" ref="E178:E209" si="32">MOD($A178-196,16)</f>
        <v>0</v>
      </c>
      <c r="F178" s="30">
        <f t="shared" si="23"/>
        <v>9</v>
      </c>
      <c r="G178" s="30">
        <f t="shared" si="24"/>
        <v>22</v>
      </c>
      <c r="H178" s="30">
        <f t="shared" si="25"/>
        <v>0</v>
      </c>
      <c r="I178" s="30">
        <f t="shared" si="26"/>
        <v>6</v>
      </c>
    </row>
    <row r="179" spans="1:9">
      <c r="A179" s="40">
        <v>373</v>
      </c>
      <c r="B179" s="30">
        <v>4.2782099999999996</v>
      </c>
      <c r="C179" s="30">
        <f t="shared" si="30"/>
        <v>1</v>
      </c>
      <c r="D179" s="30">
        <f t="shared" si="31"/>
        <v>2</v>
      </c>
      <c r="E179" s="30">
        <f t="shared" si="32"/>
        <v>1</v>
      </c>
      <c r="F179" s="30">
        <f t="shared" si="23"/>
        <v>9</v>
      </c>
      <c r="G179" s="30">
        <f t="shared" si="24"/>
        <v>22</v>
      </c>
      <c r="H179" s="30">
        <f t="shared" si="25"/>
        <v>0</v>
      </c>
      <c r="I179" s="30">
        <f t="shared" si="26"/>
        <v>0</v>
      </c>
    </row>
    <row r="180" spans="1:9">
      <c r="A180" s="40">
        <v>374</v>
      </c>
      <c r="B180" s="30">
        <v>4.5221499999999999</v>
      </c>
      <c r="C180" s="30">
        <f t="shared" si="30"/>
        <v>1</v>
      </c>
      <c r="D180" s="30">
        <f t="shared" si="31"/>
        <v>2</v>
      </c>
      <c r="E180" s="30">
        <f t="shared" si="32"/>
        <v>2</v>
      </c>
      <c r="F180" s="30">
        <f t="shared" si="23"/>
        <v>2</v>
      </c>
      <c r="G180" s="30">
        <f t="shared" si="24"/>
        <v>8</v>
      </c>
      <c r="H180" s="30">
        <f t="shared" si="25"/>
        <v>0</v>
      </c>
      <c r="I180" s="30">
        <f t="shared" si="26"/>
        <v>1</v>
      </c>
    </row>
    <row r="181" spans="1:9">
      <c r="A181" s="40">
        <v>375</v>
      </c>
      <c r="B181" s="30">
        <v>4.5038200000000002</v>
      </c>
      <c r="C181" s="30">
        <f t="shared" si="30"/>
        <v>1</v>
      </c>
      <c r="D181" s="30">
        <f t="shared" si="31"/>
        <v>2</v>
      </c>
      <c r="E181" s="30">
        <f t="shared" si="32"/>
        <v>3</v>
      </c>
      <c r="F181" s="30">
        <f t="shared" si="23"/>
        <v>2</v>
      </c>
      <c r="G181" s="30">
        <f t="shared" si="24"/>
        <v>8</v>
      </c>
      <c r="H181" s="30">
        <f t="shared" si="25"/>
        <v>0</v>
      </c>
      <c r="I181" s="30">
        <f t="shared" si="26"/>
        <v>2</v>
      </c>
    </row>
    <row r="182" spans="1:9">
      <c r="A182" s="40">
        <v>376</v>
      </c>
      <c r="B182" s="30">
        <v>4.5537999999999998</v>
      </c>
      <c r="C182" s="30">
        <f t="shared" si="30"/>
        <v>1</v>
      </c>
      <c r="D182" s="30">
        <f t="shared" si="31"/>
        <v>2</v>
      </c>
      <c r="E182" s="30">
        <f t="shared" si="32"/>
        <v>4</v>
      </c>
      <c r="F182" s="30">
        <f t="shared" si="23"/>
        <v>10</v>
      </c>
      <c r="G182" s="30">
        <f t="shared" si="24"/>
        <v>24</v>
      </c>
      <c r="H182" s="30">
        <f t="shared" si="25"/>
        <v>0</v>
      </c>
      <c r="I182" s="30">
        <f t="shared" si="26"/>
        <v>3</v>
      </c>
    </row>
    <row r="183" spans="1:9">
      <c r="A183" s="40">
        <v>377</v>
      </c>
      <c r="B183" s="30">
        <v>6.81778</v>
      </c>
      <c r="C183" s="30">
        <f t="shared" si="30"/>
        <v>1</v>
      </c>
      <c r="D183" s="30">
        <f t="shared" si="31"/>
        <v>2</v>
      </c>
      <c r="E183" s="30">
        <f t="shared" si="32"/>
        <v>5</v>
      </c>
      <c r="F183" s="30">
        <f t="shared" si="23"/>
        <v>10</v>
      </c>
      <c r="G183" s="30">
        <f t="shared" si="24"/>
        <v>24</v>
      </c>
      <c r="H183" s="30">
        <f t="shared" si="25"/>
        <v>0</v>
      </c>
      <c r="I183" s="30">
        <f t="shared" si="26"/>
        <v>4</v>
      </c>
    </row>
    <row r="184" spans="1:9">
      <c r="A184" s="40">
        <v>378</v>
      </c>
      <c r="B184" s="30">
        <v>9.0542599999999993</v>
      </c>
      <c r="C184" s="30">
        <f t="shared" si="30"/>
        <v>1</v>
      </c>
      <c r="D184" s="30">
        <f t="shared" si="31"/>
        <v>2</v>
      </c>
      <c r="E184" s="30">
        <f t="shared" si="32"/>
        <v>6</v>
      </c>
      <c r="F184" s="30">
        <f t="shared" si="23"/>
        <v>10</v>
      </c>
      <c r="G184" s="30">
        <f t="shared" si="24"/>
        <v>24</v>
      </c>
      <c r="H184" s="30">
        <f t="shared" si="25"/>
        <v>0</v>
      </c>
      <c r="I184" s="30">
        <f t="shared" si="26"/>
        <v>5</v>
      </c>
    </row>
    <row r="185" spans="1:9">
      <c r="A185" s="40">
        <v>379</v>
      </c>
      <c r="B185" s="30">
        <v>10.4307</v>
      </c>
      <c r="C185" s="30">
        <f t="shared" si="30"/>
        <v>1</v>
      </c>
      <c r="D185" s="30">
        <f t="shared" si="31"/>
        <v>2</v>
      </c>
      <c r="E185" s="30">
        <f t="shared" si="32"/>
        <v>7</v>
      </c>
      <c r="F185" s="30">
        <f t="shared" si="23"/>
        <v>1</v>
      </c>
      <c r="G185" s="30">
        <f t="shared" si="24"/>
        <v>9</v>
      </c>
      <c r="H185" s="30">
        <f t="shared" si="25"/>
        <v>3</v>
      </c>
      <c r="I185" s="30">
        <f t="shared" si="26"/>
        <v>3</v>
      </c>
    </row>
    <row r="186" spans="1:9">
      <c r="A186" s="40">
        <v>380</v>
      </c>
      <c r="B186" s="30">
        <v>9.5737699999999997</v>
      </c>
      <c r="C186" s="30">
        <f t="shared" si="30"/>
        <v>1</v>
      </c>
      <c r="D186" s="30">
        <f t="shared" si="31"/>
        <v>2</v>
      </c>
      <c r="E186" s="30">
        <f t="shared" si="32"/>
        <v>8</v>
      </c>
      <c r="F186" s="30">
        <f t="shared" si="23"/>
        <v>1</v>
      </c>
      <c r="G186" s="30">
        <f t="shared" si="24"/>
        <v>9</v>
      </c>
      <c r="H186" s="30">
        <f t="shared" si="25"/>
        <v>3</v>
      </c>
      <c r="I186" s="30">
        <f t="shared" si="26"/>
        <v>4</v>
      </c>
    </row>
    <row r="187" spans="1:9">
      <c r="A187" s="40">
        <v>381</v>
      </c>
      <c r="B187" s="30">
        <v>8.2239100000000001</v>
      </c>
      <c r="C187" s="30">
        <f t="shared" si="30"/>
        <v>1</v>
      </c>
      <c r="D187" s="30">
        <f t="shared" si="31"/>
        <v>2</v>
      </c>
      <c r="E187" s="30">
        <f t="shared" si="32"/>
        <v>9</v>
      </c>
      <c r="F187" s="30">
        <f t="shared" si="23"/>
        <v>1</v>
      </c>
      <c r="G187" s="30">
        <f t="shared" si="24"/>
        <v>9</v>
      </c>
      <c r="H187" s="30">
        <f t="shared" si="25"/>
        <v>3</v>
      </c>
      <c r="I187" s="30">
        <f t="shared" si="26"/>
        <v>5</v>
      </c>
    </row>
    <row r="188" spans="1:9">
      <c r="A188" s="40">
        <v>382</v>
      </c>
      <c r="B188" s="30">
        <v>5.1993</v>
      </c>
      <c r="C188" s="30">
        <f t="shared" si="30"/>
        <v>1</v>
      </c>
      <c r="D188" s="30">
        <f t="shared" si="31"/>
        <v>2</v>
      </c>
      <c r="E188" s="30">
        <f t="shared" si="32"/>
        <v>10</v>
      </c>
      <c r="F188" s="30">
        <f t="shared" si="23"/>
        <v>10</v>
      </c>
      <c r="G188" s="30">
        <f t="shared" si="24"/>
        <v>24</v>
      </c>
      <c r="H188" s="30">
        <f t="shared" si="25"/>
        <v>0</v>
      </c>
      <c r="I188" s="30">
        <f t="shared" si="26"/>
        <v>8</v>
      </c>
    </row>
    <row r="189" spans="1:9">
      <c r="A189" s="40">
        <v>383</v>
      </c>
      <c r="B189" s="30">
        <v>4.6192399999999996</v>
      </c>
      <c r="C189" s="30">
        <f t="shared" si="30"/>
        <v>1</v>
      </c>
      <c r="D189" s="30">
        <f t="shared" si="31"/>
        <v>2</v>
      </c>
      <c r="E189" s="30">
        <f t="shared" si="32"/>
        <v>11</v>
      </c>
      <c r="F189" s="30">
        <f t="shared" si="23"/>
        <v>10</v>
      </c>
      <c r="G189" s="30">
        <f t="shared" si="24"/>
        <v>24</v>
      </c>
      <c r="H189" s="30">
        <f t="shared" si="25"/>
        <v>0</v>
      </c>
      <c r="I189" s="30">
        <f t="shared" si="26"/>
        <v>7</v>
      </c>
    </row>
    <row r="190" spans="1:9">
      <c r="A190" s="40">
        <v>384</v>
      </c>
      <c r="B190" s="30">
        <v>3.8366099999999999</v>
      </c>
      <c r="C190" s="30">
        <f t="shared" si="30"/>
        <v>1</v>
      </c>
      <c r="D190" s="30">
        <f t="shared" si="31"/>
        <v>2</v>
      </c>
      <c r="E190" s="30">
        <f t="shared" si="32"/>
        <v>12</v>
      </c>
      <c r="F190" s="30">
        <f t="shared" si="23"/>
        <v>10</v>
      </c>
      <c r="G190" s="30">
        <f t="shared" si="24"/>
        <v>24</v>
      </c>
      <c r="H190" s="30">
        <f t="shared" si="25"/>
        <v>0</v>
      </c>
      <c r="I190" s="30">
        <f t="shared" si="26"/>
        <v>6</v>
      </c>
    </row>
    <row r="191" spans="1:9">
      <c r="A191" s="40">
        <v>385</v>
      </c>
      <c r="B191" s="30">
        <v>4.2037000000000004</v>
      </c>
      <c r="C191" s="30">
        <f t="shared" si="30"/>
        <v>1</v>
      </c>
      <c r="D191" s="30">
        <f t="shared" si="31"/>
        <v>2</v>
      </c>
      <c r="E191" s="30">
        <f t="shared" si="32"/>
        <v>13</v>
      </c>
      <c r="F191" s="30">
        <f t="shared" si="23"/>
        <v>1</v>
      </c>
      <c r="G191" s="30">
        <f t="shared" si="24"/>
        <v>9</v>
      </c>
      <c r="H191" s="30">
        <f t="shared" si="25"/>
        <v>2</v>
      </c>
      <c r="I191" s="30">
        <f t="shared" si="26"/>
        <v>5</v>
      </c>
    </row>
    <row r="192" spans="1:9">
      <c r="A192" s="40">
        <v>386</v>
      </c>
      <c r="B192" s="30">
        <v>4.0604199999999997</v>
      </c>
      <c r="C192" s="30">
        <f t="shared" si="30"/>
        <v>1</v>
      </c>
      <c r="D192" s="30">
        <f t="shared" si="31"/>
        <v>2</v>
      </c>
      <c r="E192" s="30">
        <f t="shared" si="32"/>
        <v>14</v>
      </c>
      <c r="F192" s="30">
        <f t="shared" si="23"/>
        <v>1</v>
      </c>
      <c r="G192" s="30">
        <f t="shared" si="24"/>
        <v>9</v>
      </c>
      <c r="H192" s="30">
        <f t="shared" si="25"/>
        <v>2</v>
      </c>
      <c r="I192" s="30">
        <f t="shared" si="26"/>
        <v>4</v>
      </c>
    </row>
    <row r="193" spans="1:9">
      <c r="A193" s="40">
        <v>387</v>
      </c>
      <c r="B193" s="30">
        <v>3.44312</v>
      </c>
      <c r="C193" s="30">
        <f t="shared" si="30"/>
        <v>1</v>
      </c>
      <c r="D193" s="30">
        <f t="shared" si="31"/>
        <v>2</v>
      </c>
      <c r="E193" s="30">
        <f t="shared" si="32"/>
        <v>15</v>
      </c>
      <c r="F193" s="30">
        <f t="shared" si="23"/>
        <v>1</v>
      </c>
      <c r="G193" s="30">
        <f t="shared" si="24"/>
        <v>9</v>
      </c>
      <c r="H193" s="30">
        <f t="shared" si="25"/>
        <v>2</v>
      </c>
      <c r="I193" s="30">
        <f t="shared" si="26"/>
        <v>3</v>
      </c>
    </row>
    <row r="194" spans="1:9">
      <c r="A194" s="40">
        <v>388</v>
      </c>
      <c r="B194" s="30">
        <v>0</v>
      </c>
      <c r="C194" s="30">
        <f t="shared" si="30"/>
        <v>1</v>
      </c>
      <c r="D194" s="30">
        <f t="shared" si="31"/>
        <v>3</v>
      </c>
      <c r="E194" s="30">
        <f t="shared" si="32"/>
        <v>0</v>
      </c>
      <c r="F194" s="30">
        <f t="shared" ref="F194:F257" si="33">VLOOKUP($G194,L1ID,2)</f>
        <v>5</v>
      </c>
      <c r="G194" s="30">
        <f t="shared" ref="G194:G257" si="34">VLOOKUP($A194,DbData,3)</f>
        <v>12</v>
      </c>
      <c r="H194" s="30">
        <f t="shared" ref="H194:H257" si="35">QUOTIENT(VLOOKUP($A194,DbData,4),12)</f>
        <v>3</v>
      </c>
      <c r="I194" s="30">
        <f t="shared" ref="I194:I257" si="36">MOD(VLOOKUP($A194,DbData,4),12)</f>
        <v>0</v>
      </c>
    </row>
    <row r="195" spans="1:9">
      <c r="A195" s="40">
        <v>389</v>
      </c>
      <c r="B195" s="30">
        <v>4.2919499999999999</v>
      </c>
      <c r="C195" s="30">
        <f t="shared" si="30"/>
        <v>1</v>
      </c>
      <c r="D195" s="30">
        <f t="shared" si="31"/>
        <v>3</v>
      </c>
      <c r="E195" s="30">
        <f t="shared" si="32"/>
        <v>1</v>
      </c>
      <c r="F195" s="30">
        <f t="shared" si="33"/>
        <v>5</v>
      </c>
      <c r="G195" s="30">
        <f t="shared" si="34"/>
        <v>12</v>
      </c>
      <c r="H195" s="30">
        <f t="shared" si="35"/>
        <v>3</v>
      </c>
      <c r="I195" s="30">
        <f t="shared" si="36"/>
        <v>7</v>
      </c>
    </row>
    <row r="196" spans="1:9">
      <c r="A196" s="40">
        <v>390</v>
      </c>
      <c r="B196" s="30">
        <v>4.7544500000000003</v>
      </c>
      <c r="C196" s="30">
        <f t="shared" si="30"/>
        <v>1</v>
      </c>
      <c r="D196" s="30">
        <f t="shared" si="31"/>
        <v>3</v>
      </c>
      <c r="E196" s="30">
        <f t="shared" si="32"/>
        <v>2</v>
      </c>
      <c r="F196" s="30">
        <f t="shared" si="33"/>
        <v>3</v>
      </c>
      <c r="G196" s="30">
        <f t="shared" si="34"/>
        <v>6</v>
      </c>
      <c r="H196" s="30">
        <f t="shared" si="35"/>
        <v>0</v>
      </c>
      <c r="I196" s="30">
        <f t="shared" si="36"/>
        <v>5</v>
      </c>
    </row>
    <row r="197" spans="1:9">
      <c r="A197" s="40">
        <v>391</v>
      </c>
      <c r="B197" s="30">
        <v>5.4891300000000003</v>
      </c>
      <c r="C197" s="30">
        <f t="shared" si="30"/>
        <v>1</v>
      </c>
      <c r="D197" s="30">
        <f t="shared" si="31"/>
        <v>3</v>
      </c>
      <c r="E197" s="30">
        <f t="shared" si="32"/>
        <v>3</v>
      </c>
      <c r="F197" s="30">
        <f t="shared" si="33"/>
        <v>3</v>
      </c>
      <c r="G197" s="30">
        <f t="shared" si="34"/>
        <v>6</v>
      </c>
      <c r="H197" s="30">
        <f t="shared" si="35"/>
        <v>1</v>
      </c>
      <c r="I197" s="30">
        <f t="shared" si="36"/>
        <v>6</v>
      </c>
    </row>
    <row r="198" spans="1:9">
      <c r="A198" s="40">
        <v>392</v>
      </c>
      <c r="B198" s="30">
        <v>4.4822300000000004</v>
      </c>
      <c r="C198" s="30">
        <f t="shared" si="30"/>
        <v>1</v>
      </c>
      <c r="D198" s="30">
        <f t="shared" si="31"/>
        <v>3</v>
      </c>
      <c r="E198" s="30">
        <f t="shared" si="32"/>
        <v>4</v>
      </c>
      <c r="F198" s="30">
        <f t="shared" si="33"/>
        <v>3</v>
      </c>
      <c r="G198" s="30">
        <f t="shared" si="34"/>
        <v>6</v>
      </c>
      <c r="H198" s="30">
        <f t="shared" si="35"/>
        <v>0</v>
      </c>
      <c r="I198" s="30">
        <f t="shared" si="36"/>
        <v>3</v>
      </c>
    </row>
    <row r="199" spans="1:9">
      <c r="A199" s="40">
        <v>393</v>
      </c>
      <c r="B199" s="30">
        <v>6.5304000000000002</v>
      </c>
      <c r="C199" s="30">
        <f t="shared" si="30"/>
        <v>1</v>
      </c>
      <c r="D199" s="30">
        <f t="shared" si="31"/>
        <v>3</v>
      </c>
      <c r="E199" s="30">
        <f t="shared" si="32"/>
        <v>5</v>
      </c>
      <c r="F199" s="30">
        <f t="shared" si="33"/>
        <v>5</v>
      </c>
      <c r="G199" s="30">
        <f t="shared" si="34"/>
        <v>12</v>
      </c>
      <c r="H199" s="30">
        <f t="shared" si="35"/>
        <v>3</v>
      </c>
      <c r="I199" s="30">
        <f t="shared" si="36"/>
        <v>1</v>
      </c>
    </row>
    <row r="200" spans="1:9">
      <c r="A200" s="40">
        <v>394</v>
      </c>
      <c r="B200" s="30">
        <v>9.5795999999999992</v>
      </c>
      <c r="C200" s="30">
        <f t="shared" si="30"/>
        <v>1</v>
      </c>
      <c r="D200" s="30">
        <f t="shared" si="31"/>
        <v>3</v>
      </c>
      <c r="E200" s="30">
        <f t="shared" si="32"/>
        <v>6</v>
      </c>
      <c r="F200" s="30">
        <f t="shared" si="33"/>
        <v>5</v>
      </c>
      <c r="G200" s="30">
        <f t="shared" si="34"/>
        <v>12</v>
      </c>
      <c r="H200" s="30">
        <f t="shared" si="35"/>
        <v>3</v>
      </c>
      <c r="I200" s="30">
        <f t="shared" si="36"/>
        <v>2</v>
      </c>
    </row>
    <row r="201" spans="1:9">
      <c r="A201" s="40">
        <v>395</v>
      </c>
      <c r="B201" s="30">
        <v>12.366199999999999</v>
      </c>
      <c r="C201" s="30">
        <f t="shared" si="30"/>
        <v>1</v>
      </c>
      <c r="D201" s="30">
        <f t="shared" si="31"/>
        <v>3</v>
      </c>
      <c r="E201" s="30">
        <f t="shared" si="32"/>
        <v>7</v>
      </c>
      <c r="F201" s="30">
        <f t="shared" si="33"/>
        <v>2</v>
      </c>
      <c r="G201" s="30">
        <f t="shared" si="34"/>
        <v>8</v>
      </c>
      <c r="H201" s="30">
        <f t="shared" si="35"/>
        <v>2</v>
      </c>
      <c r="I201" s="30">
        <f t="shared" si="36"/>
        <v>0</v>
      </c>
    </row>
    <row r="202" spans="1:9">
      <c r="A202" s="40">
        <v>396</v>
      </c>
      <c r="B202" s="30">
        <v>12.135899999999999</v>
      </c>
      <c r="C202" s="30">
        <f t="shared" si="30"/>
        <v>1</v>
      </c>
      <c r="D202" s="30">
        <f t="shared" si="31"/>
        <v>3</v>
      </c>
      <c r="E202" s="30">
        <f t="shared" si="32"/>
        <v>8</v>
      </c>
      <c r="F202" s="30">
        <f t="shared" si="33"/>
        <v>2</v>
      </c>
      <c r="G202" s="30">
        <f t="shared" si="34"/>
        <v>8</v>
      </c>
      <c r="H202" s="30">
        <f t="shared" si="35"/>
        <v>2</v>
      </c>
      <c r="I202" s="30">
        <f t="shared" si="36"/>
        <v>1</v>
      </c>
    </row>
    <row r="203" spans="1:9">
      <c r="A203" s="40">
        <v>397</v>
      </c>
      <c r="B203" s="30">
        <v>10.9977</v>
      </c>
      <c r="C203" s="30">
        <f t="shared" si="30"/>
        <v>1</v>
      </c>
      <c r="D203" s="30">
        <f t="shared" si="31"/>
        <v>3</v>
      </c>
      <c r="E203" s="30">
        <f t="shared" si="32"/>
        <v>9</v>
      </c>
      <c r="F203" s="30">
        <f t="shared" si="33"/>
        <v>2</v>
      </c>
      <c r="G203" s="30">
        <f t="shared" si="34"/>
        <v>8</v>
      </c>
      <c r="H203" s="30">
        <f t="shared" si="35"/>
        <v>2</v>
      </c>
      <c r="I203" s="30">
        <f t="shared" si="36"/>
        <v>2</v>
      </c>
    </row>
    <row r="204" spans="1:9">
      <c r="A204" s="40">
        <v>398</v>
      </c>
      <c r="B204" s="30">
        <v>6.8816899999999999</v>
      </c>
      <c r="C204" s="30">
        <f t="shared" si="30"/>
        <v>1</v>
      </c>
      <c r="D204" s="30">
        <f t="shared" si="31"/>
        <v>3</v>
      </c>
      <c r="E204" s="30">
        <f t="shared" si="32"/>
        <v>10</v>
      </c>
      <c r="F204" s="30">
        <f t="shared" si="33"/>
        <v>3</v>
      </c>
      <c r="G204" s="30">
        <f t="shared" si="34"/>
        <v>6</v>
      </c>
      <c r="H204" s="30">
        <f t="shared" si="35"/>
        <v>0</v>
      </c>
      <c r="I204" s="30">
        <f t="shared" si="36"/>
        <v>0</v>
      </c>
    </row>
    <row r="205" spans="1:9">
      <c r="A205" s="40">
        <v>399</v>
      </c>
      <c r="B205" s="30">
        <v>4.5935899999999998</v>
      </c>
      <c r="C205" s="30">
        <f t="shared" si="30"/>
        <v>1</v>
      </c>
      <c r="D205" s="30">
        <f t="shared" si="31"/>
        <v>3</v>
      </c>
      <c r="E205" s="30">
        <f t="shared" si="32"/>
        <v>11</v>
      </c>
      <c r="F205" s="30">
        <f t="shared" si="33"/>
        <v>3</v>
      </c>
      <c r="G205" s="30">
        <f t="shared" si="34"/>
        <v>6</v>
      </c>
      <c r="H205" s="30">
        <f t="shared" si="35"/>
        <v>0</v>
      </c>
      <c r="I205" s="30">
        <f t="shared" si="36"/>
        <v>4</v>
      </c>
    </row>
    <row r="206" spans="1:9">
      <c r="A206" s="40">
        <v>400</v>
      </c>
      <c r="B206" s="30">
        <v>4.99465</v>
      </c>
      <c r="C206" s="30">
        <f t="shared" si="30"/>
        <v>1</v>
      </c>
      <c r="D206" s="30">
        <f t="shared" si="31"/>
        <v>3</v>
      </c>
      <c r="E206" s="30">
        <f t="shared" si="32"/>
        <v>12</v>
      </c>
      <c r="F206" s="30">
        <f t="shared" si="33"/>
        <v>3</v>
      </c>
      <c r="G206" s="30">
        <f t="shared" si="34"/>
        <v>6</v>
      </c>
      <c r="H206" s="30">
        <f t="shared" si="35"/>
        <v>0</v>
      </c>
      <c r="I206" s="30">
        <f t="shared" si="36"/>
        <v>6</v>
      </c>
    </row>
    <row r="207" spans="1:9">
      <c r="A207" s="40">
        <v>401</v>
      </c>
      <c r="B207" s="30">
        <v>4.3789499999999997</v>
      </c>
      <c r="C207" s="30">
        <f t="shared" si="30"/>
        <v>1</v>
      </c>
      <c r="D207" s="30">
        <f t="shared" si="31"/>
        <v>3</v>
      </c>
      <c r="E207" s="30">
        <f t="shared" si="32"/>
        <v>13</v>
      </c>
      <c r="F207" s="30">
        <f t="shared" si="33"/>
        <v>2</v>
      </c>
      <c r="G207" s="30">
        <f t="shared" si="34"/>
        <v>8</v>
      </c>
      <c r="H207" s="30">
        <f t="shared" si="35"/>
        <v>1</v>
      </c>
      <c r="I207" s="30">
        <f t="shared" si="36"/>
        <v>3</v>
      </c>
    </row>
    <row r="208" spans="1:9">
      <c r="A208" s="40">
        <v>402</v>
      </c>
      <c r="B208" s="30">
        <v>4.4721099999999998</v>
      </c>
      <c r="C208" s="30">
        <f t="shared" si="30"/>
        <v>1</v>
      </c>
      <c r="D208" s="30">
        <f t="shared" si="31"/>
        <v>3</v>
      </c>
      <c r="E208" s="30">
        <f t="shared" si="32"/>
        <v>14</v>
      </c>
      <c r="F208" s="30">
        <f t="shared" si="33"/>
        <v>2</v>
      </c>
      <c r="G208" s="30">
        <f t="shared" si="34"/>
        <v>8</v>
      </c>
      <c r="H208" s="30">
        <f t="shared" si="35"/>
        <v>1</v>
      </c>
      <c r="I208" s="30">
        <f t="shared" si="36"/>
        <v>4</v>
      </c>
    </row>
    <row r="209" spans="1:9">
      <c r="A209" s="40">
        <v>403</v>
      </c>
      <c r="B209" s="30">
        <v>3.8755700000000002</v>
      </c>
      <c r="C209" s="30">
        <f t="shared" si="30"/>
        <v>1</v>
      </c>
      <c r="D209" s="30">
        <f t="shared" si="31"/>
        <v>3</v>
      </c>
      <c r="E209" s="30">
        <f t="shared" si="32"/>
        <v>15</v>
      </c>
      <c r="F209" s="30">
        <f t="shared" si="33"/>
        <v>2</v>
      </c>
      <c r="G209" s="30">
        <f t="shared" si="34"/>
        <v>8</v>
      </c>
      <c r="H209" s="30">
        <f t="shared" si="35"/>
        <v>1</v>
      </c>
      <c r="I209" s="30">
        <f t="shared" si="36"/>
        <v>5</v>
      </c>
    </row>
    <row r="210" spans="1:9">
      <c r="A210" s="40">
        <v>404</v>
      </c>
      <c r="B210" s="30">
        <v>0</v>
      </c>
      <c r="C210" s="30">
        <f t="shared" ref="C210:C241" si="37">QUOTIENT($A210-196,144)</f>
        <v>1</v>
      </c>
      <c r="D210" s="30">
        <f t="shared" ref="D210:D241" si="38">MOD(QUOTIENT($A210-196,16),9)</f>
        <v>4</v>
      </c>
      <c r="E210" s="30">
        <f t="shared" ref="E210:E241" si="39">MOD($A210-196,16)</f>
        <v>0</v>
      </c>
      <c r="F210" s="30">
        <f t="shared" si="33"/>
        <v>3</v>
      </c>
      <c r="G210" s="30">
        <f t="shared" si="34"/>
        <v>6</v>
      </c>
      <c r="H210" s="30">
        <f t="shared" si="35"/>
        <v>1</v>
      </c>
      <c r="I210" s="30">
        <f t="shared" si="36"/>
        <v>7</v>
      </c>
    </row>
    <row r="211" spans="1:9">
      <c r="A211" s="40">
        <v>405</v>
      </c>
      <c r="B211" s="30">
        <v>3.5447199999999999</v>
      </c>
      <c r="C211" s="30">
        <f t="shared" si="37"/>
        <v>1</v>
      </c>
      <c r="D211" s="30">
        <f t="shared" si="38"/>
        <v>4</v>
      </c>
      <c r="E211" s="30">
        <f t="shared" si="39"/>
        <v>1</v>
      </c>
      <c r="F211" s="30">
        <f t="shared" si="33"/>
        <v>3</v>
      </c>
      <c r="G211" s="30">
        <f t="shared" si="34"/>
        <v>6</v>
      </c>
      <c r="H211" s="30">
        <f t="shared" si="35"/>
        <v>1</v>
      </c>
      <c r="I211" s="30">
        <f t="shared" si="36"/>
        <v>8</v>
      </c>
    </row>
    <row r="212" spans="1:9">
      <c r="A212" s="40">
        <v>406</v>
      </c>
      <c r="B212" s="30">
        <v>3.7675800000000002</v>
      </c>
      <c r="C212" s="30">
        <f t="shared" si="37"/>
        <v>1</v>
      </c>
      <c r="D212" s="30">
        <f t="shared" si="38"/>
        <v>4</v>
      </c>
      <c r="E212" s="30">
        <f t="shared" si="39"/>
        <v>2</v>
      </c>
      <c r="F212" s="30">
        <f t="shared" si="33"/>
        <v>3</v>
      </c>
      <c r="G212" s="30">
        <f t="shared" si="34"/>
        <v>6</v>
      </c>
      <c r="H212" s="30">
        <f t="shared" si="35"/>
        <v>0</v>
      </c>
      <c r="I212" s="30">
        <f t="shared" si="36"/>
        <v>8</v>
      </c>
    </row>
    <row r="213" spans="1:9">
      <c r="A213" s="40">
        <v>407</v>
      </c>
      <c r="B213" s="30">
        <v>5.5890300000000002</v>
      </c>
      <c r="C213" s="30">
        <f t="shared" si="37"/>
        <v>1</v>
      </c>
      <c r="D213" s="30">
        <f t="shared" si="38"/>
        <v>4</v>
      </c>
      <c r="E213" s="30">
        <f t="shared" si="39"/>
        <v>3</v>
      </c>
      <c r="F213" s="30">
        <f t="shared" si="33"/>
        <v>3</v>
      </c>
      <c r="G213" s="30">
        <f t="shared" si="34"/>
        <v>6</v>
      </c>
      <c r="H213" s="30">
        <f t="shared" si="35"/>
        <v>0</v>
      </c>
      <c r="I213" s="30">
        <f t="shared" si="36"/>
        <v>7</v>
      </c>
    </row>
    <row r="214" spans="1:9">
      <c r="A214" s="40">
        <v>408</v>
      </c>
      <c r="B214" s="30">
        <v>6.3065699999999998</v>
      </c>
      <c r="C214" s="30">
        <f t="shared" si="37"/>
        <v>1</v>
      </c>
      <c r="D214" s="30">
        <f t="shared" si="38"/>
        <v>4</v>
      </c>
      <c r="E214" s="30">
        <f t="shared" si="39"/>
        <v>4</v>
      </c>
      <c r="F214" s="30">
        <f t="shared" si="33"/>
        <v>8</v>
      </c>
      <c r="G214" s="30">
        <f t="shared" si="34"/>
        <v>1</v>
      </c>
      <c r="H214" s="30">
        <f t="shared" si="35"/>
        <v>0</v>
      </c>
      <c r="I214" s="30">
        <f t="shared" si="36"/>
        <v>3</v>
      </c>
    </row>
    <row r="215" spans="1:9">
      <c r="A215" s="40">
        <v>409</v>
      </c>
      <c r="B215" s="30">
        <v>7.1959200000000001</v>
      </c>
      <c r="C215" s="30">
        <f t="shared" si="37"/>
        <v>1</v>
      </c>
      <c r="D215" s="30">
        <f t="shared" si="38"/>
        <v>4</v>
      </c>
      <c r="E215" s="30">
        <f t="shared" si="39"/>
        <v>5</v>
      </c>
      <c r="F215" s="30">
        <f t="shared" si="33"/>
        <v>7</v>
      </c>
      <c r="G215" s="30">
        <f t="shared" si="34"/>
        <v>5</v>
      </c>
      <c r="H215" s="30">
        <f t="shared" si="35"/>
        <v>0</v>
      </c>
      <c r="I215" s="30">
        <f t="shared" si="36"/>
        <v>3</v>
      </c>
    </row>
    <row r="216" spans="1:9">
      <c r="A216" s="40">
        <v>410</v>
      </c>
      <c r="B216" s="30">
        <v>11.3833</v>
      </c>
      <c r="C216" s="30">
        <f t="shared" si="37"/>
        <v>1</v>
      </c>
      <c r="D216" s="30">
        <f t="shared" si="38"/>
        <v>4</v>
      </c>
      <c r="E216" s="30">
        <f t="shared" si="39"/>
        <v>6</v>
      </c>
      <c r="F216" s="30">
        <f t="shared" si="33"/>
        <v>8</v>
      </c>
      <c r="G216" s="30">
        <f t="shared" si="34"/>
        <v>1</v>
      </c>
      <c r="H216" s="30">
        <f t="shared" si="35"/>
        <v>0</v>
      </c>
      <c r="I216" s="30">
        <f t="shared" si="36"/>
        <v>5</v>
      </c>
    </row>
    <row r="217" spans="1:9">
      <c r="A217" s="40">
        <v>411</v>
      </c>
      <c r="B217" s="30">
        <v>11.060700000000001</v>
      </c>
      <c r="C217" s="30">
        <f t="shared" si="37"/>
        <v>1</v>
      </c>
      <c r="D217" s="30">
        <f t="shared" si="38"/>
        <v>4</v>
      </c>
      <c r="E217" s="30">
        <f t="shared" si="39"/>
        <v>7</v>
      </c>
      <c r="F217" s="30">
        <f t="shared" si="33"/>
        <v>2</v>
      </c>
      <c r="G217" s="30">
        <f t="shared" si="34"/>
        <v>8</v>
      </c>
      <c r="H217" s="30">
        <f t="shared" si="35"/>
        <v>3</v>
      </c>
      <c r="I217" s="30">
        <f t="shared" si="36"/>
        <v>3</v>
      </c>
    </row>
    <row r="218" spans="1:9">
      <c r="A218" s="40">
        <v>412</v>
      </c>
      <c r="B218" s="30">
        <v>12.7433</v>
      </c>
      <c r="C218" s="30">
        <f t="shared" si="37"/>
        <v>1</v>
      </c>
      <c r="D218" s="30">
        <f t="shared" si="38"/>
        <v>4</v>
      </c>
      <c r="E218" s="30">
        <f t="shared" si="39"/>
        <v>8</v>
      </c>
      <c r="F218" s="30">
        <f t="shared" si="33"/>
        <v>2</v>
      </c>
      <c r="G218" s="30">
        <f t="shared" si="34"/>
        <v>8</v>
      </c>
      <c r="H218" s="30">
        <f t="shared" si="35"/>
        <v>3</v>
      </c>
      <c r="I218" s="30">
        <f t="shared" si="36"/>
        <v>4</v>
      </c>
    </row>
    <row r="219" spans="1:9">
      <c r="A219" s="40">
        <v>413</v>
      </c>
      <c r="B219" s="30">
        <v>9.2338900000000006</v>
      </c>
      <c r="C219" s="30">
        <f t="shared" si="37"/>
        <v>1</v>
      </c>
      <c r="D219" s="30">
        <f t="shared" si="38"/>
        <v>4</v>
      </c>
      <c r="E219" s="30">
        <f t="shared" si="39"/>
        <v>9</v>
      </c>
      <c r="F219" s="30">
        <f t="shared" si="33"/>
        <v>2</v>
      </c>
      <c r="G219" s="30">
        <f t="shared" si="34"/>
        <v>8</v>
      </c>
      <c r="H219" s="30">
        <f t="shared" si="35"/>
        <v>3</v>
      </c>
      <c r="I219" s="30">
        <f t="shared" si="36"/>
        <v>5</v>
      </c>
    </row>
    <row r="220" spans="1:9">
      <c r="A220" s="40">
        <v>414</v>
      </c>
      <c r="B220" s="30">
        <v>5.9510699999999996</v>
      </c>
      <c r="C220" s="30">
        <f t="shared" si="37"/>
        <v>1</v>
      </c>
      <c r="D220" s="30">
        <f t="shared" si="38"/>
        <v>4</v>
      </c>
      <c r="E220" s="30">
        <f t="shared" si="39"/>
        <v>10</v>
      </c>
      <c r="F220" s="30">
        <f t="shared" si="33"/>
        <v>8</v>
      </c>
      <c r="G220" s="30">
        <f t="shared" si="34"/>
        <v>1</v>
      </c>
      <c r="H220" s="30">
        <f t="shared" si="35"/>
        <v>0</v>
      </c>
      <c r="I220" s="30">
        <f t="shared" si="36"/>
        <v>8</v>
      </c>
    </row>
    <row r="221" spans="1:9">
      <c r="A221" s="40">
        <v>415</v>
      </c>
      <c r="B221" s="30">
        <v>5.5863699999999996</v>
      </c>
      <c r="C221" s="30">
        <f t="shared" si="37"/>
        <v>1</v>
      </c>
      <c r="D221" s="30">
        <f t="shared" si="38"/>
        <v>4</v>
      </c>
      <c r="E221" s="30">
        <f t="shared" si="39"/>
        <v>11</v>
      </c>
      <c r="F221" s="30">
        <f t="shared" si="33"/>
        <v>8</v>
      </c>
      <c r="G221" s="30">
        <f t="shared" si="34"/>
        <v>1</v>
      </c>
      <c r="H221" s="30">
        <f t="shared" si="35"/>
        <v>0</v>
      </c>
      <c r="I221" s="30">
        <f t="shared" si="36"/>
        <v>7</v>
      </c>
    </row>
    <row r="222" spans="1:9">
      <c r="A222" s="40">
        <v>416</v>
      </c>
      <c r="B222" s="30">
        <v>4.4546900000000003</v>
      </c>
      <c r="C222" s="30">
        <f t="shared" si="37"/>
        <v>1</v>
      </c>
      <c r="D222" s="30">
        <f t="shared" si="38"/>
        <v>4</v>
      </c>
      <c r="E222" s="30">
        <f t="shared" si="39"/>
        <v>12</v>
      </c>
      <c r="F222" s="30">
        <f t="shared" si="33"/>
        <v>8</v>
      </c>
      <c r="G222" s="30">
        <f t="shared" si="34"/>
        <v>1</v>
      </c>
      <c r="H222" s="30">
        <f t="shared" si="35"/>
        <v>0</v>
      </c>
      <c r="I222" s="30">
        <f t="shared" si="36"/>
        <v>6</v>
      </c>
    </row>
    <row r="223" spans="1:9">
      <c r="A223" s="40">
        <v>417</v>
      </c>
      <c r="B223" s="30">
        <v>4.0725800000000003</v>
      </c>
      <c r="C223" s="30">
        <f t="shared" si="37"/>
        <v>1</v>
      </c>
      <c r="D223" s="30">
        <f t="shared" si="38"/>
        <v>4</v>
      </c>
      <c r="E223" s="30">
        <f t="shared" si="39"/>
        <v>13</v>
      </c>
      <c r="F223" s="30">
        <f t="shared" si="33"/>
        <v>2</v>
      </c>
      <c r="G223" s="30">
        <f t="shared" si="34"/>
        <v>8</v>
      </c>
      <c r="H223" s="30">
        <f t="shared" si="35"/>
        <v>2</v>
      </c>
      <c r="I223" s="30">
        <f t="shared" si="36"/>
        <v>5</v>
      </c>
    </row>
    <row r="224" spans="1:9">
      <c r="A224" s="40">
        <v>418</v>
      </c>
      <c r="B224" s="30">
        <v>3.9529000000000001</v>
      </c>
      <c r="C224" s="30">
        <f t="shared" si="37"/>
        <v>1</v>
      </c>
      <c r="D224" s="30">
        <f t="shared" si="38"/>
        <v>4</v>
      </c>
      <c r="E224" s="30">
        <f t="shared" si="39"/>
        <v>14</v>
      </c>
      <c r="F224" s="30">
        <f t="shared" si="33"/>
        <v>2</v>
      </c>
      <c r="G224" s="30">
        <f t="shared" si="34"/>
        <v>8</v>
      </c>
      <c r="H224" s="30">
        <f t="shared" si="35"/>
        <v>2</v>
      </c>
      <c r="I224" s="30">
        <f t="shared" si="36"/>
        <v>4</v>
      </c>
    </row>
    <row r="225" spans="1:9">
      <c r="A225" s="40">
        <v>419</v>
      </c>
      <c r="B225" s="30">
        <v>0</v>
      </c>
      <c r="C225" s="30">
        <f t="shared" si="37"/>
        <v>1</v>
      </c>
      <c r="D225" s="30">
        <f t="shared" si="38"/>
        <v>4</v>
      </c>
      <c r="E225" s="30">
        <f t="shared" si="39"/>
        <v>15</v>
      </c>
      <c r="F225" s="30">
        <f t="shared" si="33"/>
        <v>2</v>
      </c>
      <c r="G225" s="30">
        <f t="shared" si="34"/>
        <v>8</v>
      </c>
      <c r="H225" s="30">
        <f t="shared" si="35"/>
        <v>2</v>
      </c>
      <c r="I225" s="30">
        <f t="shared" si="36"/>
        <v>3</v>
      </c>
    </row>
    <row r="226" spans="1:9">
      <c r="A226" s="40">
        <v>420</v>
      </c>
      <c r="B226" s="30">
        <v>0</v>
      </c>
      <c r="C226" s="30">
        <f t="shared" si="37"/>
        <v>1</v>
      </c>
      <c r="D226" s="30">
        <f t="shared" si="38"/>
        <v>5</v>
      </c>
      <c r="E226" s="30">
        <f t="shared" si="39"/>
        <v>0</v>
      </c>
      <c r="F226" s="30">
        <f t="shared" si="33"/>
        <v>10</v>
      </c>
      <c r="G226" s="30">
        <f t="shared" si="34"/>
        <v>24</v>
      </c>
      <c r="H226" s="30">
        <f t="shared" si="35"/>
        <v>2</v>
      </c>
      <c r="I226" s="30">
        <f t="shared" si="36"/>
        <v>6</v>
      </c>
    </row>
    <row r="227" spans="1:9">
      <c r="A227" s="40">
        <v>421</v>
      </c>
      <c r="B227" s="30">
        <v>4.7614599999999996</v>
      </c>
      <c r="C227" s="30">
        <f t="shared" si="37"/>
        <v>1</v>
      </c>
      <c r="D227" s="30">
        <f t="shared" si="38"/>
        <v>5</v>
      </c>
      <c r="E227" s="30">
        <f t="shared" si="39"/>
        <v>1</v>
      </c>
      <c r="F227" s="30">
        <f t="shared" si="33"/>
        <v>10</v>
      </c>
      <c r="G227" s="30">
        <f t="shared" si="34"/>
        <v>24</v>
      </c>
      <c r="H227" s="30">
        <f t="shared" si="35"/>
        <v>2</v>
      </c>
      <c r="I227" s="30">
        <f t="shared" si="36"/>
        <v>7</v>
      </c>
    </row>
    <row r="228" spans="1:9">
      <c r="A228" s="40">
        <v>422</v>
      </c>
      <c r="B228" s="30">
        <v>4.6268900000000004</v>
      </c>
      <c r="C228" s="30">
        <f t="shared" si="37"/>
        <v>1</v>
      </c>
      <c r="D228" s="30">
        <f t="shared" si="38"/>
        <v>5</v>
      </c>
      <c r="E228" s="30">
        <f t="shared" si="39"/>
        <v>2</v>
      </c>
      <c r="F228" s="30">
        <f t="shared" si="33"/>
        <v>4</v>
      </c>
      <c r="G228" s="30">
        <f t="shared" si="34"/>
        <v>11</v>
      </c>
      <c r="H228" s="30">
        <f t="shared" si="35"/>
        <v>3</v>
      </c>
      <c r="I228" s="30">
        <f t="shared" si="36"/>
        <v>2</v>
      </c>
    </row>
    <row r="229" spans="1:9">
      <c r="A229" s="40">
        <v>423</v>
      </c>
      <c r="B229" s="30">
        <v>4.3552600000000004</v>
      </c>
      <c r="C229" s="30">
        <f t="shared" si="37"/>
        <v>1</v>
      </c>
      <c r="D229" s="30">
        <f t="shared" si="38"/>
        <v>5</v>
      </c>
      <c r="E229" s="30">
        <f t="shared" si="39"/>
        <v>3</v>
      </c>
      <c r="F229" s="30">
        <f t="shared" si="33"/>
        <v>4</v>
      </c>
      <c r="G229" s="30">
        <f t="shared" si="34"/>
        <v>11</v>
      </c>
      <c r="H229" s="30">
        <f t="shared" si="35"/>
        <v>3</v>
      </c>
      <c r="I229" s="30">
        <f t="shared" si="36"/>
        <v>3</v>
      </c>
    </row>
    <row r="230" spans="1:9">
      <c r="A230" s="40">
        <v>424</v>
      </c>
      <c r="B230" s="30">
        <v>4.9058599999999997</v>
      </c>
      <c r="C230" s="30">
        <f t="shared" si="37"/>
        <v>1</v>
      </c>
      <c r="D230" s="30">
        <f t="shared" si="38"/>
        <v>5</v>
      </c>
      <c r="E230" s="30">
        <f t="shared" si="39"/>
        <v>4</v>
      </c>
      <c r="F230" s="30">
        <f t="shared" si="33"/>
        <v>10</v>
      </c>
      <c r="G230" s="30">
        <f t="shared" si="34"/>
        <v>24</v>
      </c>
      <c r="H230" s="30">
        <f t="shared" si="35"/>
        <v>3</v>
      </c>
      <c r="I230" s="30">
        <f t="shared" si="36"/>
        <v>0</v>
      </c>
    </row>
    <row r="231" spans="1:9">
      <c r="A231" s="40">
        <v>425</v>
      </c>
      <c r="B231" s="30">
        <v>7.1274199999999999</v>
      </c>
      <c r="C231" s="30">
        <f t="shared" si="37"/>
        <v>1</v>
      </c>
      <c r="D231" s="30">
        <f t="shared" si="38"/>
        <v>5</v>
      </c>
      <c r="E231" s="30">
        <f t="shared" si="39"/>
        <v>5</v>
      </c>
      <c r="F231" s="30">
        <f t="shared" si="33"/>
        <v>10</v>
      </c>
      <c r="G231" s="30">
        <f t="shared" si="34"/>
        <v>24</v>
      </c>
      <c r="H231" s="30">
        <f t="shared" si="35"/>
        <v>3</v>
      </c>
      <c r="I231" s="30">
        <f t="shared" si="36"/>
        <v>1</v>
      </c>
    </row>
    <row r="232" spans="1:9">
      <c r="A232" s="40">
        <v>426</v>
      </c>
      <c r="B232" s="30">
        <v>8.4831299999999992</v>
      </c>
      <c r="C232" s="30">
        <f t="shared" si="37"/>
        <v>1</v>
      </c>
      <c r="D232" s="30">
        <f t="shared" si="38"/>
        <v>5</v>
      </c>
      <c r="E232" s="30">
        <f t="shared" si="39"/>
        <v>6</v>
      </c>
      <c r="F232" s="30">
        <f t="shared" si="33"/>
        <v>10</v>
      </c>
      <c r="G232" s="30">
        <f t="shared" si="34"/>
        <v>24</v>
      </c>
      <c r="H232" s="30">
        <f t="shared" si="35"/>
        <v>3</v>
      </c>
      <c r="I232" s="30">
        <f t="shared" si="36"/>
        <v>2</v>
      </c>
    </row>
    <row r="233" spans="1:9">
      <c r="A233" s="40">
        <v>427</v>
      </c>
      <c r="B233" s="30">
        <v>9.9777900000000006</v>
      </c>
      <c r="C233" s="30">
        <f t="shared" si="37"/>
        <v>1</v>
      </c>
      <c r="D233" s="30">
        <f t="shared" si="38"/>
        <v>5</v>
      </c>
      <c r="E233" s="30">
        <f t="shared" si="39"/>
        <v>7</v>
      </c>
      <c r="F233" s="30">
        <f t="shared" si="33"/>
        <v>3</v>
      </c>
      <c r="G233" s="30">
        <f t="shared" si="34"/>
        <v>6</v>
      </c>
      <c r="H233" s="30">
        <f t="shared" si="35"/>
        <v>2</v>
      </c>
      <c r="I233" s="30">
        <f t="shared" si="36"/>
        <v>0</v>
      </c>
    </row>
    <row r="234" spans="1:9">
      <c r="A234" s="40">
        <v>428</v>
      </c>
      <c r="B234" s="30">
        <v>11.223800000000001</v>
      </c>
      <c r="C234" s="30">
        <f t="shared" si="37"/>
        <v>1</v>
      </c>
      <c r="D234" s="30">
        <f t="shared" si="38"/>
        <v>5</v>
      </c>
      <c r="E234" s="30">
        <f t="shared" si="39"/>
        <v>8</v>
      </c>
      <c r="F234" s="30">
        <f t="shared" si="33"/>
        <v>3</v>
      </c>
      <c r="G234" s="30">
        <f t="shared" si="34"/>
        <v>6</v>
      </c>
      <c r="H234" s="30">
        <f t="shared" si="35"/>
        <v>2</v>
      </c>
      <c r="I234" s="30">
        <f t="shared" si="36"/>
        <v>1</v>
      </c>
    </row>
    <row r="235" spans="1:9">
      <c r="A235" s="40">
        <v>429</v>
      </c>
      <c r="B235" s="30">
        <v>9.7601600000000008</v>
      </c>
      <c r="C235" s="30">
        <f t="shared" si="37"/>
        <v>1</v>
      </c>
      <c r="D235" s="30">
        <f t="shared" si="38"/>
        <v>5</v>
      </c>
      <c r="E235" s="30">
        <f t="shared" si="39"/>
        <v>9</v>
      </c>
      <c r="F235" s="30">
        <f t="shared" si="33"/>
        <v>3</v>
      </c>
      <c r="G235" s="30">
        <f t="shared" si="34"/>
        <v>6</v>
      </c>
      <c r="H235" s="30">
        <f t="shared" si="35"/>
        <v>2</v>
      </c>
      <c r="I235" s="30">
        <f t="shared" si="36"/>
        <v>2</v>
      </c>
    </row>
    <row r="236" spans="1:9">
      <c r="A236" s="40">
        <v>430</v>
      </c>
      <c r="B236" s="30">
        <v>6.8520399999999997</v>
      </c>
      <c r="C236" s="30">
        <f t="shared" si="37"/>
        <v>1</v>
      </c>
      <c r="D236" s="30">
        <f t="shared" si="38"/>
        <v>5</v>
      </c>
      <c r="E236" s="30">
        <f t="shared" si="39"/>
        <v>10</v>
      </c>
      <c r="F236" s="30">
        <f t="shared" si="33"/>
        <v>10</v>
      </c>
      <c r="G236" s="30">
        <f t="shared" si="34"/>
        <v>24</v>
      </c>
      <c r="H236" s="30">
        <f t="shared" si="35"/>
        <v>3</v>
      </c>
      <c r="I236" s="30">
        <f t="shared" si="36"/>
        <v>6</v>
      </c>
    </row>
    <row r="237" spans="1:9">
      <c r="A237" s="40">
        <v>431</v>
      </c>
      <c r="B237" s="30">
        <v>5.6900500000000003</v>
      </c>
      <c r="C237" s="30">
        <f t="shared" si="37"/>
        <v>1</v>
      </c>
      <c r="D237" s="30">
        <f t="shared" si="38"/>
        <v>5</v>
      </c>
      <c r="E237" s="30">
        <f t="shared" si="39"/>
        <v>11</v>
      </c>
      <c r="F237" s="30">
        <f t="shared" si="33"/>
        <v>10</v>
      </c>
      <c r="G237" s="30">
        <f t="shared" si="34"/>
        <v>24</v>
      </c>
      <c r="H237" s="30">
        <f t="shared" si="35"/>
        <v>3</v>
      </c>
      <c r="I237" s="30">
        <f t="shared" si="36"/>
        <v>7</v>
      </c>
    </row>
    <row r="238" spans="1:9">
      <c r="A238" s="40">
        <v>432</v>
      </c>
      <c r="B238" s="30">
        <v>3.6959499999999998</v>
      </c>
      <c r="C238" s="30">
        <f t="shared" si="37"/>
        <v>1</v>
      </c>
      <c r="D238" s="30">
        <f t="shared" si="38"/>
        <v>5</v>
      </c>
      <c r="E238" s="30">
        <f t="shared" si="39"/>
        <v>12</v>
      </c>
      <c r="F238" s="30">
        <f t="shared" si="33"/>
        <v>10</v>
      </c>
      <c r="G238" s="30">
        <f t="shared" si="34"/>
        <v>24</v>
      </c>
      <c r="H238" s="30">
        <f t="shared" si="35"/>
        <v>3</v>
      </c>
      <c r="I238" s="30">
        <f t="shared" si="36"/>
        <v>8</v>
      </c>
    </row>
    <row r="239" spans="1:9">
      <c r="A239" s="40">
        <v>433</v>
      </c>
      <c r="B239" s="30">
        <v>3.9176299999999999</v>
      </c>
      <c r="C239" s="30">
        <f t="shared" si="37"/>
        <v>1</v>
      </c>
      <c r="D239" s="30">
        <f t="shared" si="38"/>
        <v>5</v>
      </c>
      <c r="E239" s="30">
        <f t="shared" si="39"/>
        <v>13</v>
      </c>
      <c r="F239" s="30">
        <f t="shared" si="33"/>
        <v>3</v>
      </c>
      <c r="G239" s="30">
        <f t="shared" si="34"/>
        <v>6</v>
      </c>
      <c r="H239" s="30">
        <f t="shared" si="35"/>
        <v>1</v>
      </c>
      <c r="I239" s="30">
        <f t="shared" si="36"/>
        <v>3</v>
      </c>
    </row>
    <row r="240" spans="1:9">
      <c r="A240" s="40">
        <v>434</v>
      </c>
      <c r="B240" s="30">
        <v>4.5025199999999996</v>
      </c>
      <c r="C240" s="30">
        <f t="shared" si="37"/>
        <v>1</v>
      </c>
      <c r="D240" s="30">
        <f t="shared" si="38"/>
        <v>5</v>
      </c>
      <c r="E240" s="30">
        <f t="shared" si="39"/>
        <v>14</v>
      </c>
      <c r="F240" s="30">
        <f t="shared" si="33"/>
        <v>3</v>
      </c>
      <c r="G240" s="30">
        <f t="shared" si="34"/>
        <v>6</v>
      </c>
      <c r="H240" s="30">
        <f t="shared" si="35"/>
        <v>1</v>
      </c>
      <c r="I240" s="30">
        <f t="shared" si="36"/>
        <v>4</v>
      </c>
    </row>
    <row r="241" spans="1:9">
      <c r="A241" s="40">
        <v>435</v>
      </c>
      <c r="B241" s="30">
        <v>4.2594399999999997</v>
      </c>
      <c r="C241" s="30">
        <f t="shared" si="37"/>
        <v>1</v>
      </c>
      <c r="D241" s="30">
        <f t="shared" si="38"/>
        <v>5</v>
      </c>
      <c r="E241" s="30">
        <f t="shared" si="39"/>
        <v>15</v>
      </c>
      <c r="F241" s="30">
        <f t="shared" si="33"/>
        <v>3</v>
      </c>
      <c r="G241" s="30">
        <f t="shared" si="34"/>
        <v>6</v>
      </c>
      <c r="H241" s="30">
        <f t="shared" si="35"/>
        <v>1</v>
      </c>
      <c r="I241" s="30">
        <f t="shared" si="36"/>
        <v>5</v>
      </c>
    </row>
    <row r="242" spans="1:9">
      <c r="A242" s="40">
        <v>436</v>
      </c>
      <c r="B242" s="30">
        <v>4.0255599999999996</v>
      </c>
      <c r="C242" s="30">
        <f t="shared" ref="C242:C273" si="40">QUOTIENT($A242-196,144)</f>
        <v>1</v>
      </c>
      <c r="D242" s="30">
        <f t="shared" ref="D242:D273" si="41">MOD(QUOTIENT($A242-196,16),9)</f>
        <v>6</v>
      </c>
      <c r="E242" s="30">
        <f t="shared" ref="E242:E273" si="42">MOD($A242-196,16)</f>
        <v>0</v>
      </c>
      <c r="F242" s="30">
        <f t="shared" si="33"/>
        <v>10</v>
      </c>
      <c r="G242" s="30">
        <f t="shared" si="34"/>
        <v>24</v>
      </c>
      <c r="H242" s="30">
        <f t="shared" si="35"/>
        <v>2</v>
      </c>
      <c r="I242" s="30">
        <f t="shared" si="36"/>
        <v>1</v>
      </c>
    </row>
    <row r="243" spans="1:9">
      <c r="A243" s="40">
        <v>437</v>
      </c>
      <c r="B243" s="30">
        <v>3.6444999999999999</v>
      </c>
      <c r="C243" s="30">
        <f t="shared" si="40"/>
        <v>1</v>
      </c>
      <c r="D243" s="30">
        <f t="shared" si="41"/>
        <v>6</v>
      </c>
      <c r="E243" s="30">
        <f t="shared" si="42"/>
        <v>1</v>
      </c>
      <c r="F243" s="30">
        <f t="shared" si="33"/>
        <v>10</v>
      </c>
      <c r="G243" s="30">
        <f t="shared" si="34"/>
        <v>24</v>
      </c>
      <c r="H243" s="30">
        <f t="shared" si="35"/>
        <v>2</v>
      </c>
      <c r="I243" s="30">
        <f t="shared" si="36"/>
        <v>2</v>
      </c>
    </row>
    <row r="244" spans="1:9">
      <c r="A244" s="40">
        <v>438</v>
      </c>
      <c r="B244" s="30">
        <v>4.5050600000000003</v>
      </c>
      <c r="C244" s="30">
        <f t="shared" si="40"/>
        <v>1</v>
      </c>
      <c r="D244" s="30">
        <f t="shared" si="41"/>
        <v>6</v>
      </c>
      <c r="E244" s="30">
        <f t="shared" si="42"/>
        <v>2</v>
      </c>
      <c r="F244" s="30">
        <f t="shared" si="33"/>
        <v>4</v>
      </c>
      <c r="G244" s="30">
        <f t="shared" si="34"/>
        <v>11</v>
      </c>
      <c r="H244" s="30">
        <f t="shared" si="35"/>
        <v>3</v>
      </c>
      <c r="I244" s="30">
        <f t="shared" si="36"/>
        <v>6</v>
      </c>
    </row>
    <row r="245" spans="1:9">
      <c r="A245" s="40">
        <v>439</v>
      </c>
      <c r="B245" s="30">
        <v>4.7410300000000003</v>
      </c>
      <c r="C245" s="30">
        <f t="shared" si="40"/>
        <v>1</v>
      </c>
      <c r="D245" s="30">
        <f t="shared" si="41"/>
        <v>6</v>
      </c>
      <c r="E245" s="30">
        <f t="shared" si="42"/>
        <v>3</v>
      </c>
      <c r="F245" s="30">
        <f t="shared" si="33"/>
        <v>4</v>
      </c>
      <c r="G245" s="30">
        <f t="shared" si="34"/>
        <v>11</v>
      </c>
      <c r="H245" s="30">
        <f t="shared" si="35"/>
        <v>3</v>
      </c>
      <c r="I245" s="30">
        <f t="shared" si="36"/>
        <v>7</v>
      </c>
    </row>
    <row r="246" spans="1:9">
      <c r="A246" s="40">
        <v>440</v>
      </c>
      <c r="B246" s="30">
        <v>5.6853899999999999</v>
      </c>
      <c r="C246" s="30">
        <f t="shared" si="40"/>
        <v>1</v>
      </c>
      <c r="D246" s="30">
        <f t="shared" si="41"/>
        <v>6</v>
      </c>
      <c r="E246" s="30">
        <f t="shared" si="42"/>
        <v>4</v>
      </c>
      <c r="F246" s="30">
        <f t="shared" si="33"/>
        <v>11</v>
      </c>
      <c r="G246" s="30">
        <f t="shared" si="34"/>
        <v>7</v>
      </c>
      <c r="H246" s="30">
        <f t="shared" si="35"/>
        <v>0</v>
      </c>
      <c r="I246" s="30">
        <f t="shared" si="36"/>
        <v>3</v>
      </c>
    </row>
    <row r="247" spans="1:9">
      <c r="A247" s="40">
        <v>441</v>
      </c>
      <c r="B247" s="30">
        <v>7.1836900000000004</v>
      </c>
      <c r="C247" s="30">
        <f t="shared" si="40"/>
        <v>1</v>
      </c>
      <c r="D247" s="30">
        <f t="shared" si="41"/>
        <v>6</v>
      </c>
      <c r="E247" s="30">
        <f t="shared" si="42"/>
        <v>5</v>
      </c>
      <c r="F247" s="30">
        <f t="shared" si="33"/>
        <v>11</v>
      </c>
      <c r="G247" s="30">
        <f t="shared" si="34"/>
        <v>7</v>
      </c>
      <c r="H247" s="30">
        <f t="shared" si="35"/>
        <v>0</v>
      </c>
      <c r="I247" s="30">
        <f t="shared" si="36"/>
        <v>4</v>
      </c>
    </row>
    <row r="248" spans="1:9">
      <c r="A248" s="40">
        <v>442</v>
      </c>
      <c r="B248" s="30">
        <v>8.2654999999999994</v>
      </c>
      <c r="C248" s="30">
        <f t="shared" si="40"/>
        <v>1</v>
      </c>
      <c r="D248" s="30">
        <f t="shared" si="41"/>
        <v>6</v>
      </c>
      <c r="E248" s="30">
        <f t="shared" si="42"/>
        <v>6</v>
      </c>
      <c r="F248" s="30">
        <f t="shared" si="33"/>
        <v>11</v>
      </c>
      <c r="G248" s="30">
        <f t="shared" si="34"/>
        <v>7</v>
      </c>
      <c r="H248" s="30">
        <f t="shared" si="35"/>
        <v>0</v>
      </c>
      <c r="I248" s="30">
        <f t="shared" si="36"/>
        <v>5</v>
      </c>
    </row>
    <row r="249" spans="1:9">
      <c r="A249" s="40">
        <v>443</v>
      </c>
      <c r="B249" s="30">
        <v>8.4788700000000006</v>
      </c>
      <c r="C249" s="30">
        <f t="shared" si="40"/>
        <v>1</v>
      </c>
      <c r="D249" s="30">
        <f t="shared" si="41"/>
        <v>6</v>
      </c>
      <c r="E249" s="30">
        <f t="shared" si="42"/>
        <v>7</v>
      </c>
      <c r="F249" s="30">
        <f t="shared" si="33"/>
        <v>3</v>
      </c>
      <c r="G249" s="30">
        <f t="shared" si="34"/>
        <v>6</v>
      </c>
      <c r="H249" s="30">
        <f t="shared" si="35"/>
        <v>3</v>
      </c>
      <c r="I249" s="30">
        <f t="shared" si="36"/>
        <v>3</v>
      </c>
    </row>
    <row r="250" spans="1:9">
      <c r="A250" s="40">
        <v>444</v>
      </c>
      <c r="B250" s="30">
        <v>9.0196400000000008</v>
      </c>
      <c r="C250" s="30">
        <f t="shared" si="40"/>
        <v>1</v>
      </c>
      <c r="D250" s="30">
        <f t="shared" si="41"/>
        <v>6</v>
      </c>
      <c r="E250" s="30">
        <f t="shared" si="42"/>
        <v>8</v>
      </c>
      <c r="F250" s="30">
        <f t="shared" si="33"/>
        <v>3</v>
      </c>
      <c r="G250" s="30">
        <f t="shared" si="34"/>
        <v>6</v>
      </c>
      <c r="H250" s="30">
        <f t="shared" si="35"/>
        <v>3</v>
      </c>
      <c r="I250" s="30">
        <f t="shared" si="36"/>
        <v>4</v>
      </c>
    </row>
    <row r="251" spans="1:9">
      <c r="A251" s="40">
        <v>445</v>
      </c>
      <c r="B251" s="30">
        <v>8.0383200000000006</v>
      </c>
      <c r="C251" s="30">
        <f t="shared" si="40"/>
        <v>1</v>
      </c>
      <c r="D251" s="30">
        <f t="shared" si="41"/>
        <v>6</v>
      </c>
      <c r="E251" s="30">
        <f t="shared" si="42"/>
        <v>9</v>
      </c>
      <c r="F251" s="30">
        <f t="shared" si="33"/>
        <v>3</v>
      </c>
      <c r="G251" s="30">
        <f t="shared" si="34"/>
        <v>6</v>
      </c>
      <c r="H251" s="30">
        <f t="shared" si="35"/>
        <v>3</v>
      </c>
      <c r="I251" s="30">
        <f t="shared" si="36"/>
        <v>5</v>
      </c>
    </row>
    <row r="252" spans="1:9">
      <c r="A252" s="40">
        <v>446</v>
      </c>
      <c r="B252" s="30">
        <v>6.1383299999999998</v>
      </c>
      <c r="C252" s="30">
        <f t="shared" si="40"/>
        <v>1</v>
      </c>
      <c r="D252" s="30">
        <f t="shared" si="41"/>
        <v>6</v>
      </c>
      <c r="E252" s="30">
        <f t="shared" si="42"/>
        <v>10</v>
      </c>
      <c r="F252" s="30">
        <f t="shared" si="33"/>
        <v>11</v>
      </c>
      <c r="G252" s="30">
        <f t="shared" si="34"/>
        <v>7</v>
      </c>
      <c r="H252" s="30">
        <f t="shared" si="35"/>
        <v>0</v>
      </c>
      <c r="I252" s="30">
        <f t="shared" si="36"/>
        <v>8</v>
      </c>
    </row>
    <row r="253" spans="1:9">
      <c r="A253" s="40">
        <v>447</v>
      </c>
      <c r="B253" s="30">
        <v>5.3743999999999996</v>
      </c>
      <c r="C253" s="30">
        <f t="shared" si="40"/>
        <v>1</v>
      </c>
      <c r="D253" s="30">
        <f t="shared" si="41"/>
        <v>6</v>
      </c>
      <c r="E253" s="30">
        <f t="shared" si="42"/>
        <v>11</v>
      </c>
      <c r="F253" s="30">
        <f t="shared" si="33"/>
        <v>11</v>
      </c>
      <c r="G253" s="30">
        <f t="shared" si="34"/>
        <v>7</v>
      </c>
      <c r="H253" s="30">
        <f t="shared" si="35"/>
        <v>0</v>
      </c>
      <c r="I253" s="30">
        <f t="shared" si="36"/>
        <v>7</v>
      </c>
    </row>
    <row r="254" spans="1:9">
      <c r="A254" s="40">
        <v>448</v>
      </c>
      <c r="B254" s="30">
        <v>4.3291700000000004</v>
      </c>
      <c r="C254" s="30">
        <f t="shared" si="40"/>
        <v>1</v>
      </c>
      <c r="D254" s="30">
        <f t="shared" si="41"/>
        <v>6</v>
      </c>
      <c r="E254" s="30">
        <f t="shared" si="42"/>
        <v>12</v>
      </c>
      <c r="F254" s="30">
        <f t="shared" si="33"/>
        <v>11</v>
      </c>
      <c r="G254" s="30">
        <f t="shared" si="34"/>
        <v>7</v>
      </c>
      <c r="H254" s="30">
        <f t="shared" si="35"/>
        <v>0</v>
      </c>
      <c r="I254" s="30">
        <f t="shared" si="36"/>
        <v>6</v>
      </c>
    </row>
    <row r="255" spans="1:9">
      <c r="A255" s="40">
        <v>449</v>
      </c>
      <c r="B255" s="30">
        <v>3.43371</v>
      </c>
      <c r="C255" s="30">
        <f t="shared" si="40"/>
        <v>1</v>
      </c>
      <c r="D255" s="30">
        <f t="shared" si="41"/>
        <v>6</v>
      </c>
      <c r="E255" s="30">
        <f t="shared" si="42"/>
        <v>13</v>
      </c>
      <c r="F255" s="30">
        <f t="shared" si="33"/>
        <v>3</v>
      </c>
      <c r="G255" s="30">
        <f t="shared" si="34"/>
        <v>6</v>
      </c>
      <c r="H255" s="30">
        <f t="shared" si="35"/>
        <v>2</v>
      </c>
      <c r="I255" s="30">
        <f t="shared" si="36"/>
        <v>5</v>
      </c>
    </row>
    <row r="256" spans="1:9">
      <c r="A256" s="40">
        <v>450</v>
      </c>
      <c r="B256" s="30">
        <v>3.9492600000000002</v>
      </c>
      <c r="C256" s="30">
        <f t="shared" si="40"/>
        <v>1</v>
      </c>
      <c r="D256" s="30">
        <f t="shared" si="41"/>
        <v>6</v>
      </c>
      <c r="E256" s="30">
        <f t="shared" si="42"/>
        <v>14</v>
      </c>
      <c r="F256" s="30">
        <f t="shared" si="33"/>
        <v>3</v>
      </c>
      <c r="G256" s="30">
        <f t="shared" si="34"/>
        <v>6</v>
      </c>
      <c r="H256" s="30">
        <f t="shared" si="35"/>
        <v>2</v>
      </c>
      <c r="I256" s="30">
        <f t="shared" si="36"/>
        <v>4</v>
      </c>
    </row>
    <row r="257" spans="1:9">
      <c r="A257" s="40">
        <v>451</v>
      </c>
      <c r="B257" s="30">
        <v>3.5511499999999998</v>
      </c>
      <c r="C257" s="30">
        <f t="shared" si="40"/>
        <v>1</v>
      </c>
      <c r="D257" s="30">
        <f t="shared" si="41"/>
        <v>6</v>
      </c>
      <c r="E257" s="30">
        <f t="shared" si="42"/>
        <v>15</v>
      </c>
      <c r="F257" s="30">
        <f t="shared" si="33"/>
        <v>3</v>
      </c>
      <c r="G257" s="30">
        <f t="shared" si="34"/>
        <v>6</v>
      </c>
      <c r="H257" s="30">
        <f t="shared" si="35"/>
        <v>2</v>
      </c>
      <c r="I257" s="30">
        <f t="shared" si="36"/>
        <v>3</v>
      </c>
    </row>
    <row r="258" spans="1:9">
      <c r="A258" s="40">
        <v>452</v>
      </c>
      <c r="B258" s="30">
        <v>0</v>
      </c>
      <c r="C258" s="30">
        <f t="shared" si="40"/>
        <v>1</v>
      </c>
      <c r="D258" s="30">
        <f t="shared" si="41"/>
        <v>7</v>
      </c>
      <c r="E258" s="30">
        <f t="shared" si="42"/>
        <v>0</v>
      </c>
      <c r="F258" s="30">
        <f t="shared" ref="F258:F289" si="43">VLOOKUP($G258,L1ID,2)</f>
        <v>10</v>
      </c>
      <c r="G258" s="30">
        <f t="shared" ref="G258:G289" si="44">VLOOKUP($A258,DbData,3)</f>
        <v>24</v>
      </c>
      <c r="H258" s="30">
        <f t="shared" ref="H258:H289" si="45">QUOTIENT(VLOOKUP($A258,DbData,4),12)</f>
        <v>1</v>
      </c>
      <c r="I258" s="30">
        <f t="shared" ref="I258:I289" si="46">MOD(VLOOKUP($A258,DbData,4),12)</f>
        <v>0</v>
      </c>
    </row>
    <row r="259" spans="1:9">
      <c r="A259" s="40">
        <v>453</v>
      </c>
      <c r="B259" s="30">
        <v>3.7241200000000001</v>
      </c>
      <c r="C259" s="30">
        <f t="shared" si="40"/>
        <v>1</v>
      </c>
      <c r="D259" s="30">
        <f t="shared" si="41"/>
        <v>7</v>
      </c>
      <c r="E259" s="30">
        <f t="shared" si="42"/>
        <v>1</v>
      </c>
      <c r="F259" s="30">
        <f t="shared" si="43"/>
        <v>10</v>
      </c>
      <c r="G259" s="30">
        <f t="shared" si="44"/>
        <v>24</v>
      </c>
      <c r="H259" s="30">
        <f t="shared" si="45"/>
        <v>1</v>
      </c>
      <c r="I259" s="30">
        <f t="shared" si="46"/>
        <v>3</v>
      </c>
    </row>
    <row r="260" spans="1:9">
      <c r="A260" s="40">
        <v>454</v>
      </c>
      <c r="B260" s="30">
        <v>3.45736</v>
      </c>
      <c r="C260" s="30">
        <f t="shared" si="40"/>
        <v>1</v>
      </c>
      <c r="D260" s="30">
        <f t="shared" si="41"/>
        <v>7</v>
      </c>
      <c r="E260" s="30">
        <f t="shared" si="42"/>
        <v>2</v>
      </c>
      <c r="F260" s="30">
        <f t="shared" si="43"/>
        <v>4</v>
      </c>
      <c r="G260" s="30">
        <f t="shared" si="44"/>
        <v>11</v>
      </c>
      <c r="H260" s="30">
        <f t="shared" si="45"/>
        <v>2</v>
      </c>
      <c r="I260" s="30">
        <f t="shared" si="46"/>
        <v>4</v>
      </c>
    </row>
    <row r="261" spans="1:9">
      <c r="A261" s="40">
        <v>455</v>
      </c>
      <c r="B261" s="30">
        <v>3.9020800000000002</v>
      </c>
      <c r="C261" s="30">
        <f t="shared" si="40"/>
        <v>1</v>
      </c>
      <c r="D261" s="30">
        <f t="shared" si="41"/>
        <v>7</v>
      </c>
      <c r="E261" s="30">
        <f t="shared" si="42"/>
        <v>3</v>
      </c>
      <c r="F261" s="30">
        <f t="shared" si="43"/>
        <v>4</v>
      </c>
      <c r="G261" s="30">
        <f t="shared" si="44"/>
        <v>11</v>
      </c>
      <c r="H261" s="30">
        <f t="shared" si="45"/>
        <v>2</v>
      </c>
      <c r="I261" s="30">
        <f t="shared" si="46"/>
        <v>3</v>
      </c>
    </row>
    <row r="262" spans="1:9">
      <c r="A262" s="40">
        <v>456</v>
      </c>
      <c r="B262" s="30">
        <v>4.0642399999999999</v>
      </c>
      <c r="C262" s="30">
        <f t="shared" si="40"/>
        <v>1</v>
      </c>
      <c r="D262" s="30">
        <f t="shared" si="41"/>
        <v>7</v>
      </c>
      <c r="E262" s="30">
        <f t="shared" si="42"/>
        <v>4</v>
      </c>
      <c r="F262" s="30">
        <f t="shared" si="43"/>
        <v>4</v>
      </c>
      <c r="G262" s="30">
        <f t="shared" si="44"/>
        <v>11</v>
      </c>
      <c r="H262" s="30">
        <f t="shared" si="45"/>
        <v>2</v>
      </c>
      <c r="I262" s="30">
        <f t="shared" si="46"/>
        <v>6</v>
      </c>
    </row>
    <row r="263" spans="1:9">
      <c r="A263" s="40">
        <v>457</v>
      </c>
      <c r="B263" s="30">
        <v>5.0063599999999999</v>
      </c>
      <c r="C263" s="30">
        <f t="shared" si="40"/>
        <v>1</v>
      </c>
      <c r="D263" s="30">
        <f t="shared" si="41"/>
        <v>7</v>
      </c>
      <c r="E263" s="30">
        <f t="shared" si="42"/>
        <v>5</v>
      </c>
      <c r="F263" s="30">
        <f t="shared" si="43"/>
        <v>4</v>
      </c>
      <c r="G263" s="30">
        <f t="shared" si="44"/>
        <v>11</v>
      </c>
      <c r="H263" s="30">
        <f t="shared" si="45"/>
        <v>2</v>
      </c>
      <c r="I263" s="30">
        <f t="shared" si="46"/>
        <v>7</v>
      </c>
    </row>
    <row r="264" spans="1:9">
      <c r="A264" s="40">
        <v>458</v>
      </c>
      <c r="B264" s="30">
        <v>6.7786600000000004</v>
      </c>
      <c r="C264" s="30">
        <f t="shared" si="40"/>
        <v>1</v>
      </c>
      <c r="D264" s="30">
        <f t="shared" si="41"/>
        <v>7</v>
      </c>
      <c r="E264" s="30">
        <f t="shared" si="42"/>
        <v>6</v>
      </c>
      <c r="F264" s="30">
        <f t="shared" si="43"/>
        <v>4</v>
      </c>
      <c r="G264" s="30">
        <f t="shared" si="44"/>
        <v>11</v>
      </c>
      <c r="H264" s="30">
        <f t="shared" si="45"/>
        <v>2</v>
      </c>
      <c r="I264" s="30">
        <f t="shared" si="46"/>
        <v>8</v>
      </c>
    </row>
    <row r="265" spans="1:9">
      <c r="A265" s="40">
        <v>459</v>
      </c>
      <c r="B265" s="30">
        <v>7.8246099999999998</v>
      </c>
      <c r="C265" s="30">
        <f t="shared" si="40"/>
        <v>1</v>
      </c>
      <c r="D265" s="30">
        <f t="shared" si="41"/>
        <v>7</v>
      </c>
      <c r="E265" s="30">
        <f t="shared" si="42"/>
        <v>7</v>
      </c>
      <c r="F265" s="30">
        <f t="shared" si="43"/>
        <v>4</v>
      </c>
      <c r="G265" s="30">
        <f t="shared" si="44"/>
        <v>11</v>
      </c>
      <c r="H265" s="30">
        <f t="shared" si="45"/>
        <v>1</v>
      </c>
      <c r="I265" s="30">
        <f t="shared" si="46"/>
        <v>6</v>
      </c>
    </row>
    <row r="266" spans="1:9">
      <c r="A266" s="40">
        <v>460</v>
      </c>
      <c r="B266" s="30">
        <v>7.6421799999999998</v>
      </c>
      <c r="C266" s="30">
        <f t="shared" si="40"/>
        <v>1</v>
      </c>
      <c r="D266" s="30">
        <f t="shared" si="41"/>
        <v>7</v>
      </c>
      <c r="E266" s="30">
        <f t="shared" si="42"/>
        <v>8</v>
      </c>
      <c r="F266" s="30">
        <f t="shared" si="43"/>
        <v>4</v>
      </c>
      <c r="G266" s="30">
        <f t="shared" si="44"/>
        <v>11</v>
      </c>
      <c r="H266" s="30">
        <f t="shared" si="45"/>
        <v>1</v>
      </c>
      <c r="I266" s="30">
        <f t="shared" si="46"/>
        <v>7</v>
      </c>
    </row>
    <row r="267" spans="1:9">
      <c r="A267" s="40">
        <v>461</v>
      </c>
      <c r="B267" s="30">
        <v>5.9825900000000001</v>
      </c>
      <c r="C267" s="30">
        <f t="shared" si="40"/>
        <v>1</v>
      </c>
      <c r="D267" s="30">
        <f t="shared" si="41"/>
        <v>7</v>
      </c>
      <c r="E267" s="30">
        <f t="shared" si="42"/>
        <v>9</v>
      </c>
      <c r="F267" s="30">
        <f t="shared" si="43"/>
        <v>4</v>
      </c>
      <c r="G267" s="30">
        <f t="shared" si="44"/>
        <v>11</v>
      </c>
      <c r="H267" s="30">
        <f t="shared" si="45"/>
        <v>1</v>
      </c>
      <c r="I267" s="30">
        <f t="shared" si="46"/>
        <v>8</v>
      </c>
    </row>
    <row r="268" spans="1:9">
      <c r="A268" s="40">
        <v>462</v>
      </c>
      <c r="B268" s="30">
        <v>5.2446200000000003</v>
      </c>
      <c r="C268" s="30">
        <f t="shared" si="40"/>
        <v>1</v>
      </c>
      <c r="D268" s="30">
        <f t="shared" si="41"/>
        <v>7</v>
      </c>
      <c r="E268" s="30">
        <f t="shared" si="42"/>
        <v>10</v>
      </c>
      <c r="F268" s="30">
        <f t="shared" si="43"/>
        <v>4</v>
      </c>
      <c r="G268" s="30">
        <f t="shared" si="44"/>
        <v>11</v>
      </c>
      <c r="H268" s="30">
        <f t="shared" si="45"/>
        <v>1</v>
      </c>
      <c r="I268" s="30">
        <f t="shared" si="46"/>
        <v>2</v>
      </c>
    </row>
    <row r="269" spans="1:9">
      <c r="A269" s="40">
        <v>463</v>
      </c>
      <c r="B269" s="30">
        <v>4.7831400000000004</v>
      </c>
      <c r="C269" s="30">
        <f t="shared" si="40"/>
        <v>1</v>
      </c>
      <c r="D269" s="30">
        <f t="shared" si="41"/>
        <v>7</v>
      </c>
      <c r="E269" s="30">
        <f t="shared" si="42"/>
        <v>11</v>
      </c>
      <c r="F269" s="30">
        <f t="shared" si="43"/>
        <v>4</v>
      </c>
      <c r="G269" s="30">
        <f t="shared" si="44"/>
        <v>11</v>
      </c>
      <c r="H269" s="30">
        <f t="shared" si="45"/>
        <v>1</v>
      </c>
      <c r="I269" s="30">
        <f t="shared" si="46"/>
        <v>1</v>
      </c>
    </row>
    <row r="270" spans="1:9">
      <c r="A270" s="40">
        <v>464</v>
      </c>
      <c r="B270" s="30">
        <v>3.7441499999999999</v>
      </c>
      <c r="C270" s="30">
        <f t="shared" si="40"/>
        <v>1</v>
      </c>
      <c r="D270" s="30">
        <f t="shared" si="41"/>
        <v>7</v>
      </c>
      <c r="E270" s="30">
        <f t="shared" si="42"/>
        <v>12</v>
      </c>
      <c r="F270" s="30">
        <f t="shared" si="43"/>
        <v>4</v>
      </c>
      <c r="G270" s="30">
        <f t="shared" si="44"/>
        <v>11</v>
      </c>
      <c r="H270" s="30">
        <f t="shared" si="45"/>
        <v>1</v>
      </c>
      <c r="I270" s="30">
        <f t="shared" si="46"/>
        <v>0</v>
      </c>
    </row>
    <row r="271" spans="1:9">
      <c r="A271" s="40">
        <v>465</v>
      </c>
      <c r="B271" s="30">
        <v>3.77563</v>
      </c>
      <c r="C271" s="30">
        <f t="shared" si="40"/>
        <v>1</v>
      </c>
      <c r="D271" s="30">
        <f t="shared" si="41"/>
        <v>7</v>
      </c>
      <c r="E271" s="30">
        <f t="shared" si="42"/>
        <v>13</v>
      </c>
      <c r="F271" s="30">
        <f t="shared" si="43"/>
        <v>4</v>
      </c>
      <c r="G271" s="30">
        <f t="shared" si="44"/>
        <v>11</v>
      </c>
      <c r="H271" s="30">
        <f t="shared" si="45"/>
        <v>0</v>
      </c>
      <c r="I271" s="30">
        <f t="shared" si="46"/>
        <v>0</v>
      </c>
    </row>
    <row r="272" spans="1:9">
      <c r="A272" s="40">
        <v>466</v>
      </c>
      <c r="B272" s="30">
        <v>3.5623800000000001</v>
      </c>
      <c r="C272" s="30">
        <f t="shared" si="40"/>
        <v>1</v>
      </c>
      <c r="D272" s="30">
        <f t="shared" si="41"/>
        <v>7</v>
      </c>
      <c r="E272" s="30">
        <f t="shared" si="42"/>
        <v>14</v>
      </c>
      <c r="F272" s="30">
        <f t="shared" si="43"/>
        <v>4</v>
      </c>
      <c r="G272" s="30">
        <f t="shared" si="44"/>
        <v>11</v>
      </c>
      <c r="H272" s="30">
        <f t="shared" si="45"/>
        <v>0</v>
      </c>
      <c r="I272" s="30">
        <f t="shared" si="46"/>
        <v>1</v>
      </c>
    </row>
    <row r="273" spans="1:9">
      <c r="A273" s="40">
        <v>467</v>
      </c>
      <c r="B273" s="30">
        <v>1</v>
      </c>
      <c r="C273" s="30">
        <f t="shared" si="40"/>
        <v>1</v>
      </c>
      <c r="D273" s="30">
        <f t="shared" si="41"/>
        <v>7</v>
      </c>
      <c r="E273" s="30">
        <f t="shared" si="42"/>
        <v>15</v>
      </c>
      <c r="F273" s="30">
        <f t="shared" si="43"/>
        <v>4</v>
      </c>
      <c r="G273" s="30">
        <f t="shared" si="44"/>
        <v>11</v>
      </c>
      <c r="H273" s="30">
        <f t="shared" si="45"/>
        <v>0</v>
      </c>
      <c r="I273" s="30">
        <f t="shared" si="46"/>
        <v>2</v>
      </c>
    </row>
    <row r="274" spans="1:9">
      <c r="A274" s="40">
        <v>468</v>
      </c>
      <c r="B274" s="30">
        <v>2.7374700000000001</v>
      </c>
      <c r="C274" s="30">
        <f t="shared" ref="C274:C289" si="47">QUOTIENT($A274-196,144)</f>
        <v>1</v>
      </c>
      <c r="D274" s="30">
        <f t="shared" ref="D274:D289" si="48">MOD(QUOTIENT($A274-196,16),9)</f>
        <v>8</v>
      </c>
      <c r="E274" s="30">
        <f t="shared" ref="E274:E289" si="49">MOD($A274-196,16)</f>
        <v>0</v>
      </c>
      <c r="F274" s="30">
        <f t="shared" si="43"/>
        <v>5</v>
      </c>
      <c r="G274" s="30">
        <f t="shared" si="44"/>
        <v>12</v>
      </c>
      <c r="H274" s="30">
        <f t="shared" si="45"/>
        <v>3</v>
      </c>
      <c r="I274" s="30">
        <f t="shared" si="46"/>
        <v>8</v>
      </c>
    </row>
    <row r="275" spans="1:9">
      <c r="A275" s="40">
        <v>469</v>
      </c>
      <c r="B275" s="30">
        <v>3.22756</v>
      </c>
      <c r="C275" s="30">
        <f t="shared" si="47"/>
        <v>1</v>
      </c>
      <c r="D275" s="30">
        <f t="shared" si="48"/>
        <v>8</v>
      </c>
      <c r="E275" s="30">
        <f t="shared" si="49"/>
        <v>1</v>
      </c>
      <c r="F275" s="30">
        <f t="shared" si="43"/>
        <v>5</v>
      </c>
      <c r="G275" s="30">
        <f t="shared" si="44"/>
        <v>12</v>
      </c>
      <c r="H275" s="30">
        <f t="shared" si="45"/>
        <v>3</v>
      </c>
      <c r="I275" s="30">
        <f t="shared" si="46"/>
        <v>6</v>
      </c>
    </row>
    <row r="276" spans="1:9">
      <c r="A276" s="40">
        <v>470</v>
      </c>
      <c r="B276" s="30">
        <v>3.5344500000000001</v>
      </c>
      <c r="C276" s="30">
        <f t="shared" si="47"/>
        <v>1</v>
      </c>
      <c r="D276" s="30">
        <f t="shared" si="48"/>
        <v>8</v>
      </c>
      <c r="E276" s="30">
        <f t="shared" si="49"/>
        <v>2</v>
      </c>
      <c r="F276" s="30">
        <f t="shared" si="43"/>
        <v>3</v>
      </c>
      <c r="G276" s="30">
        <f t="shared" si="44"/>
        <v>6</v>
      </c>
      <c r="H276" s="30">
        <f t="shared" si="45"/>
        <v>0</v>
      </c>
      <c r="I276" s="30">
        <f t="shared" si="46"/>
        <v>1</v>
      </c>
    </row>
    <row r="277" spans="1:9">
      <c r="A277" s="40">
        <v>471</v>
      </c>
      <c r="B277" s="30">
        <v>3.79576</v>
      </c>
      <c r="C277" s="30">
        <f t="shared" si="47"/>
        <v>1</v>
      </c>
      <c r="D277" s="30">
        <f t="shared" si="48"/>
        <v>8</v>
      </c>
      <c r="E277" s="30">
        <f t="shared" si="49"/>
        <v>3</v>
      </c>
      <c r="F277" s="30">
        <f t="shared" si="43"/>
        <v>3</v>
      </c>
      <c r="G277" s="30">
        <f t="shared" si="44"/>
        <v>6</v>
      </c>
      <c r="H277" s="30">
        <f t="shared" si="45"/>
        <v>0</v>
      </c>
      <c r="I277" s="30">
        <f t="shared" si="46"/>
        <v>2</v>
      </c>
    </row>
    <row r="278" spans="1:9">
      <c r="A278" s="40">
        <v>472</v>
      </c>
      <c r="B278" s="30">
        <v>4.4260299999999999</v>
      </c>
      <c r="C278" s="30">
        <f t="shared" si="47"/>
        <v>1</v>
      </c>
      <c r="D278" s="30">
        <f t="shared" si="48"/>
        <v>8</v>
      </c>
      <c r="E278" s="30">
        <f t="shared" si="49"/>
        <v>4</v>
      </c>
      <c r="F278" s="30">
        <f t="shared" si="43"/>
        <v>4</v>
      </c>
      <c r="G278" s="30">
        <f t="shared" si="44"/>
        <v>11</v>
      </c>
      <c r="H278" s="30">
        <f t="shared" si="45"/>
        <v>0</v>
      </c>
      <c r="I278" s="30">
        <f t="shared" si="46"/>
        <v>3</v>
      </c>
    </row>
    <row r="279" spans="1:9">
      <c r="A279" s="40">
        <v>473</v>
      </c>
      <c r="B279" s="30">
        <v>4.7089600000000003</v>
      </c>
      <c r="C279" s="30">
        <f t="shared" si="47"/>
        <v>1</v>
      </c>
      <c r="D279" s="30">
        <f t="shared" si="48"/>
        <v>8</v>
      </c>
      <c r="E279" s="30">
        <f t="shared" si="49"/>
        <v>5</v>
      </c>
      <c r="F279" s="30">
        <f t="shared" si="43"/>
        <v>4</v>
      </c>
      <c r="G279" s="30">
        <f t="shared" si="44"/>
        <v>11</v>
      </c>
      <c r="H279" s="30">
        <f t="shared" si="45"/>
        <v>0</v>
      </c>
      <c r="I279" s="30">
        <f t="shared" si="46"/>
        <v>4</v>
      </c>
    </row>
    <row r="280" spans="1:9">
      <c r="A280" s="40">
        <v>474</v>
      </c>
      <c r="B280" s="30">
        <v>5.7055600000000002</v>
      </c>
      <c r="C280" s="30">
        <f t="shared" si="47"/>
        <v>1</v>
      </c>
      <c r="D280" s="30">
        <f t="shared" si="48"/>
        <v>8</v>
      </c>
      <c r="E280" s="30">
        <f t="shared" si="49"/>
        <v>6</v>
      </c>
      <c r="F280" s="30">
        <f t="shared" si="43"/>
        <v>4</v>
      </c>
      <c r="G280" s="30">
        <f t="shared" si="44"/>
        <v>11</v>
      </c>
      <c r="H280" s="30">
        <f t="shared" si="45"/>
        <v>0</v>
      </c>
      <c r="I280" s="30">
        <f t="shared" si="46"/>
        <v>5</v>
      </c>
    </row>
    <row r="281" spans="1:9">
      <c r="A281" s="40">
        <v>475</v>
      </c>
      <c r="B281" s="30">
        <v>5.9433800000000003</v>
      </c>
      <c r="C281" s="30">
        <f t="shared" si="47"/>
        <v>1</v>
      </c>
      <c r="D281" s="30">
        <f t="shared" si="48"/>
        <v>8</v>
      </c>
      <c r="E281" s="30">
        <f t="shared" si="49"/>
        <v>7</v>
      </c>
      <c r="F281" s="30">
        <f t="shared" si="43"/>
        <v>4</v>
      </c>
      <c r="G281" s="30">
        <f t="shared" si="44"/>
        <v>11</v>
      </c>
      <c r="H281" s="30">
        <f t="shared" si="45"/>
        <v>2</v>
      </c>
      <c r="I281" s="30">
        <f t="shared" si="46"/>
        <v>0</v>
      </c>
    </row>
    <row r="282" spans="1:9">
      <c r="A282" s="40">
        <v>476</v>
      </c>
      <c r="B282" s="30">
        <v>5.7904200000000001</v>
      </c>
      <c r="C282" s="30">
        <f t="shared" si="47"/>
        <v>1</v>
      </c>
      <c r="D282" s="30">
        <f t="shared" si="48"/>
        <v>8</v>
      </c>
      <c r="E282" s="30">
        <f t="shared" si="49"/>
        <v>8</v>
      </c>
      <c r="F282" s="30">
        <f t="shared" si="43"/>
        <v>4</v>
      </c>
      <c r="G282" s="30">
        <f t="shared" si="44"/>
        <v>11</v>
      </c>
      <c r="H282" s="30">
        <f t="shared" si="45"/>
        <v>2</v>
      </c>
      <c r="I282" s="30">
        <f t="shared" si="46"/>
        <v>1</v>
      </c>
    </row>
    <row r="283" spans="1:9">
      <c r="A283" s="40">
        <v>477</v>
      </c>
      <c r="B283" s="30">
        <v>4.61022</v>
      </c>
      <c r="C283" s="30">
        <f t="shared" si="47"/>
        <v>1</v>
      </c>
      <c r="D283" s="30">
        <f t="shared" si="48"/>
        <v>8</v>
      </c>
      <c r="E283" s="30">
        <f t="shared" si="49"/>
        <v>9</v>
      </c>
      <c r="F283" s="30">
        <f t="shared" si="43"/>
        <v>4</v>
      </c>
      <c r="G283" s="30">
        <f t="shared" si="44"/>
        <v>11</v>
      </c>
      <c r="H283" s="30">
        <f t="shared" si="45"/>
        <v>2</v>
      </c>
      <c r="I283" s="30">
        <f t="shared" si="46"/>
        <v>2</v>
      </c>
    </row>
    <row r="284" spans="1:9">
      <c r="A284" s="40">
        <v>478</v>
      </c>
      <c r="B284" s="30">
        <v>3.5521199999999999</v>
      </c>
      <c r="C284" s="30">
        <f t="shared" si="47"/>
        <v>1</v>
      </c>
      <c r="D284" s="30">
        <f t="shared" si="48"/>
        <v>8</v>
      </c>
      <c r="E284" s="30">
        <f t="shared" si="49"/>
        <v>10</v>
      </c>
      <c r="F284" s="30">
        <f t="shared" si="43"/>
        <v>4</v>
      </c>
      <c r="G284" s="30">
        <f t="shared" si="44"/>
        <v>11</v>
      </c>
      <c r="H284" s="30">
        <f t="shared" si="45"/>
        <v>0</v>
      </c>
      <c r="I284" s="30">
        <f t="shared" si="46"/>
        <v>8</v>
      </c>
    </row>
    <row r="285" spans="1:9">
      <c r="A285" s="40">
        <v>479</v>
      </c>
      <c r="B285" s="30">
        <v>4.4762500000000003</v>
      </c>
      <c r="C285" s="30">
        <f t="shared" si="47"/>
        <v>1</v>
      </c>
      <c r="D285" s="30">
        <f t="shared" si="48"/>
        <v>8</v>
      </c>
      <c r="E285" s="30">
        <f t="shared" si="49"/>
        <v>11</v>
      </c>
      <c r="F285" s="30">
        <f t="shared" si="43"/>
        <v>4</v>
      </c>
      <c r="G285" s="30">
        <f t="shared" si="44"/>
        <v>11</v>
      </c>
      <c r="H285" s="30">
        <f t="shared" si="45"/>
        <v>0</v>
      </c>
      <c r="I285" s="30">
        <f t="shared" si="46"/>
        <v>7</v>
      </c>
    </row>
    <row r="286" spans="1:9">
      <c r="A286" s="40">
        <v>480</v>
      </c>
      <c r="B286" s="30">
        <v>3.7274500000000002</v>
      </c>
      <c r="C286" s="30">
        <f t="shared" si="47"/>
        <v>1</v>
      </c>
      <c r="D286" s="30">
        <f t="shared" si="48"/>
        <v>8</v>
      </c>
      <c r="E286" s="30">
        <f t="shared" si="49"/>
        <v>12</v>
      </c>
      <c r="F286" s="30">
        <f t="shared" si="43"/>
        <v>4</v>
      </c>
      <c r="G286" s="30">
        <f t="shared" si="44"/>
        <v>11</v>
      </c>
      <c r="H286" s="30">
        <f t="shared" si="45"/>
        <v>0</v>
      </c>
      <c r="I286" s="30">
        <f t="shared" si="46"/>
        <v>6</v>
      </c>
    </row>
    <row r="287" spans="1:9">
      <c r="A287" s="40">
        <v>481</v>
      </c>
      <c r="B287" s="30">
        <v>3.1590799999999999</v>
      </c>
      <c r="C287" s="30">
        <f t="shared" si="47"/>
        <v>1</v>
      </c>
      <c r="D287" s="30">
        <f t="shared" si="48"/>
        <v>8</v>
      </c>
      <c r="E287" s="30">
        <f t="shared" si="49"/>
        <v>13</v>
      </c>
      <c r="F287" s="30">
        <f t="shared" si="43"/>
        <v>4</v>
      </c>
      <c r="G287" s="30">
        <f t="shared" si="44"/>
        <v>11</v>
      </c>
      <c r="H287" s="30">
        <f t="shared" si="45"/>
        <v>1</v>
      </c>
      <c r="I287" s="30">
        <f t="shared" si="46"/>
        <v>3</v>
      </c>
    </row>
    <row r="288" spans="1:9">
      <c r="A288" s="40">
        <v>482</v>
      </c>
      <c r="B288" s="30">
        <v>2.8997700000000002</v>
      </c>
      <c r="C288" s="30">
        <f t="shared" si="47"/>
        <v>1</v>
      </c>
      <c r="D288" s="30">
        <f t="shared" si="48"/>
        <v>8</v>
      </c>
      <c r="E288" s="30">
        <f t="shared" si="49"/>
        <v>14</v>
      </c>
      <c r="F288" s="30">
        <f t="shared" si="43"/>
        <v>4</v>
      </c>
      <c r="G288" s="30">
        <f t="shared" si="44"/>
        <v>11</v>
      </c>
      <c r="H288" s="30">
        <f t="shared" si="45"/>
        <v>1</v>
      </c>
      <c r="I288" s="30">
        <f t="shared" si="46"/>
        <v>4</v>
      </c>
    </row>
    <row r="289" spans="1:9">
      <c r="A289" s="40">
        <v>483</v>
      </c>
      <c r="B289" s="30">
        <v>3.0620599999999998</v>
      </c>
      <c r="C289" s="30">
        <f t="shared" si="47"/>
        <v>1</v>
      </c>
      <c r="D289" s="30">
        <f t="shared" si="48"/>
        <v>8</v>
      </c>
      <c r="E289" s="30">
        <f t="shared" si="49"/>
        <v>15</v>
      </c>
      <c r="F289" s="30">
        <f t="shared" si="43"/>
        <v>4</v>
      </c>
      <c r="G289" s="30">
        <f t="shared" si="44"/>
        <v>11</v>
      </c>
      <c r="H289" s="30">
        <f t="shared" si="45"/>
        <v>1</v>
      </c>
      <c r="I289" s="30">
        <f t="shared" si="46"/>
        <v>5</v>
      </c>
    </row>
  </sheetData>
  <sortState ref="A2:I289">
    <sortCondition ref="A2:A28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workbookViewId="0">
      <pane ySplit="1" topLeftCell="A2" activePane="bottomLeft" state="frozen"/>
      <selection pane="bottomLeft" activeCell="F2" sqref="F2:F197"/>
    </sheetView>
  </sheetViews>
  <sheetFormatPr defaultRowHeight="15"/>
  <cols>
    <col min="1" max="1" width="4" style="36" customWidth="1"/>
    <col min="2" max="2" width="8.7109375" style="43" customWidth="1"/>
    <col min="3" max="3" width="8" style="37" customWidth="1"/>
    <col min="4" max="4" width="11.42578125" style="37" customWidth="1"/>
    <col min="5" max="5" width="9.140625" style="37" customWidth="1"/>
    <col min="6" max="12" width="9.140625" style="37"/>
    <col min="13" max="13" width="15" style="37" customWidth="1"/>
    <col min="14" max="15" width="9.140625" style="37"/>
    <col min="16" max="16" width="11" style="37" customWidth="1"/>
    <col min="17" max="17" width="9.140625" style="37"/>
    <col min="18" max="22" width="10.28515625" style="37" customWidth="1"/>
    <col min="23" max="23" width="9.140625" style="37"/>
    <col min="24" max="24" width="10.7109375" style="37" customWidth="1"/>
    <col min="25" max="16384" width="9.140625" style="37"/>
  </cols>
  <sheetData>
    <row r="1" spans="1:14" s="39" customFormat="1">
      <c r="A1" s="38" t="s">
        <v>656</v>
      </c>
      <c r="B1" s="47" t="s">
        <v>693</v>
      </c>
      <c r="C1" s="39" t="s">
        <v>667</v>
      </c>
      <c r="D1" s="39" t="s">
        <v>8</v>
      </c>
      <c r="E1" s="39" t="s">
        <v>638</v>
      </c>
      <c r="F1" s="39" t="s">
        <v>663</v>
      </c>
      <c r="G1" s="39" t="s">
        <v>661</v>
      </c>
      <c r="H1" s="39" t="s">
        <v>665</v>
      </c>
      <c r="I1" s="39" t="s">
        <v>666</v>
      </c>
      <c r="J1" s="39" t="s">
        <v>686</v>
      </c>
      <c r="K1" s="39" t="s">
        <v>690</v>
      </c>
      <c r="L1" s="39" t="s">
        <v>680</v>
      </c>
      <c r="M1" s="39" t="s">
        <v>691</v>
      </c>
      <c r="N1" s="39" t="s">
        <v>692</v>
      </c>
    </row>
    <row r="2" spans="1:14">
      <c r="A2" s="36">
        <v>108</v>
      </c>
      <c r="B2" s="43">
        <v>2.7967200000000001</v>
      </c>
      <c r="C2" s="37">
        <f t="shared" ref="C2:C33" si="0">QUOTIENT($A2,98)</f>
        <v>1</v>
      </c>
      <c r="D2" s="37">
        <f t="shared" ref="D2:D33" si="1">MOD(QUOTIENT($A2,14),7)</f>
        <v>0</v>
      </c>
      <c r="E2" s="37">
        <f t="shared" ref="E2:E33" si="2">MOD($A2,14)</f>
        <v>10</v>
      </c>
      <c r="F2" s="37">
        <f t="shared" ref="F2:F33" si="3">VLOOKUP($G2,L1ID,2)</f>
        <v>1</v>
      </c>
      <c r="G2" s="37">
        <f t="shared" ref="G2:G33" si="4">VLOOKUP($A2,DbData,3)</f>
        <v>3</v>
      </c>
      <c r="H2" s="37">
        <f t="shared" ref="H2:H33" si="5">QUOTIENT(VLOOKUP($A2,DbData,4),12)</f>
        <v>1</v>
      </c>
      <c r="I2" s="37">
        <f t="shared" ref="I2:I33" si="6">MOD(VLOOKUP($A2,DbData,4),12)</f>
        <v>0</v>
      </c>
      <c r="J2" s="37">
        <f>VLOOKUP(9*$H2+$I2,FPGAMap!$A$2:$F$37,5)</f>
        <v>1</v>
      </c>
      <c r="K2" s="37">
        <f>VLOOKUP(9*$H2+$I2,FPGAMap!$A$2:$F$37,6)</f>
        <v>8</v>
      </c>
      <c r="L2" s="37">
        <v>1</v>
      </c>
      <c r="M2" s="37">
        <f t="shared" ref="M2:M33" si="7">QUOTIENT($E2,12)</f>
        <v>0</v>
      </c>
      <c r="N2" s="37">
        <f t="shared" ref="N2:N33" si="8">MOD($E2,12)</f>
        <v>10</v>
      </c>
    </row>
    <row r="3" spans="1:14">
      <c r="A3" s="36">
        <v>107</v>
      </c>
      <c r="B3" s="43">
        <v>3.1452</v>
      </c>
      <c r="C3" s="37">
        <f t="shared" si="0"/>
        <v>1</v>
      </c>
      <c r="D3" s="37">
        <f t="shared" si="1"/>
        <v>0</v>
      </c>
      <c r="E3" s="37">
        <f t="shared" si="2"/>
        <v>9</v>
      </c>
      <c r="F3" s="37">
        <f t="shared" si="3"/>
        <v>1</v>
      </c>
      <c r="G3" s="37">
        <f t="shared" si="4"/>
        <v>3</v>
      </c>
      <c r="H3" s="37">
        <f t="shared" si="5"/>
        <v>1</v>
      </c>
      <c r="I3" s="37">
        <f t="shared" si="6"/>
        <v>1</v>
      </c>
      <c r="J3" s="37">
        <f>VLOOKUP(9*$H3+$I3,FPGAMap!$A$2:$F$37,5)</f>
        <v>1</v>
      </c>
      <c r="K3" s="37">
        <f>VLOOKUP(9*$H3+$I3,FPGAMap!$A$2:$F$37,6)</f>
        <v>7</v>
      </c>
      <c r="L3" s="37">
        <v>1</v>
      </c>
      <c r="M3" s="37">
        <f t="shared" si="7"/>
        <v>0</v>
      </c>
      <c r="N3" s="37">
        <f t="shared" si="8"/>
        <v>9</v>
      </c>
    </row>
    <row r="4" spans="1:14">
      <c r="A4" s="36">
        <v>49</v>
      </c>
      <c r="B4" s="43">
        <v>12.346</v>
      </c>
      <c r="C4" s="37">
        <f t="shared" si="0"/>
        <v>0</v>
      </c>
      <c r="D4" s="37">
        <f t="shared" si="1"/>
        <v>3</v>
      </c>
      <c r="E4" s="37">
        <f t="shared" si="2"/>
        <v>7</v>
      </c>
      <c r="F4" s="37">
        <f t="shared" si="3"/>
        <v>1</v>
      </c>
      <c r="G4" s="37">
        <f t="shared" si="4"/>
        <v>3</v>
      </c>
      <c r="H4" s="37">
        <f t="shared" si="5"/>
        <v>1</v>
      </c>
      <c r="I4" s="37">
        <f t="shared" si="6"/>
        <v>2</v>
      </c>
      <c r="J4" s="37">
        <f>VLOOKUP(9*$H4+$I4,FPGAMap!$A$2:$F$37,5)</f>
        <v>1</v>
      </c>
      <c r="K4" s="37">
        <f>VLOOKUP(9*$H4+$I4,FPGAMap!$A$2:$F$37,6)</f>
        <v>6</v>
      </c>
      <c r="L4" s="37">
        <v>10</v>
      </c>
      <c r="M4" s="37">
        <f t="shared" si="7"/>
        <v>0</v>
      </c>
      <c r="N4" s="37">
        <f t="shared" si="8"/>
        <v>7</v>
      </c>
    </row>
    <row r="5" spans="1:14">
      <c r="A5" s="36">
        <v>109</v>
      </c>
      <c r="B5" s="43">
        <v>1.5542899999999999</v>
      </c>
      <c r="C5" s="37">
        <f t="shared" si="0"/>
        <v>1</v>
      </c>
      <c r="D5" s="37">
        <f t="shared" si="1"/>
        <v>0</v>
      </c>
      <c r="E5" s="37">
        <f t="shared" si="2"/>
        <v>11</v>
      </c>
      <c r="F5" s="37">
        <f t="shared" si="3"/>
        <v>1</v>
      </c>
      <c r="G5" s="37">
        <f t="shared" si="4"/>
        <v>3</v>
      </c>
      <c r="H5" s="37">
        <f t="shared" si="5"/>
        <v>1</v>
      </c>
      <c r="I5" s="37">
        <f t="shared" si="6"/>
        <v>3</v>
      </c>
      <c r="J5" s="37">
        <f>VLOOKUP(9*$H5+$I5,FPGAMap!$A$2:$F$37,5)</f>
        <v>1</v>
      </c>
      <c r="K5" s="37">
        <f>VLOOKUP(9*$H5+$I5,FPGAMap!$A$2:$F$37,6)</f>
        <v>9</v>
      </c>
      <c r="L5" s="37">
        <v>1</v>
      </c>
      <c r="M5" s="37">
        <f t="shared" si="7"/>
        <v>0</v>
      </c>
      <c r="N5" s="37">
        <f t="shared" si="8"/>
        <v>11</v>
      </c>
    </row>
    <row r="6" spans="1:14">
      <c r="A6" s="36">
        <v>110</v>
      </c>
      <c r="B6" s="43">
        <v>1.8055600000000001</v>
      </c>
      <c r="C6" s="37">
        <f t="shared" si="0"/>
        <v>1</v>
      </c>
      <c r="D6" s="37">
        <f t="shared" si="1"/>
        <v>0</v>
      </c>
      <c r="E6" s="37">
        <f t="shared" si="2"/>
        <v>12</v>
      </c>
      <c r="F6" s="37">
        <f t="shared" si="3"/>
        <v>1</v>
      </c>
      <c r="G6" s="37">
        <f t="shared" si="4"/>
        <v>3</v>
      </c>
      <c r="H6" s="37">
        <f t="shared" si="5"/>
        <v>1</v>
      </c>
      <c r="I6" s="37">
        <f t="shared" si="6"/>
        <v>4</v>
      </c>
      <c r="J6" s="37">
        <f>VLOOKUP(9*$H6+$I6,FPGAMap!$A$2:$F$37,5)</f>
        <v>1</v>
      </c>
      <c r="K6" s="37">
        <f>VLOOKUP(9*$H6+$I6,FPGAMap!$A$2:$F$37,6)</f>
        <v>10</v>
      </c>
      <c r="L6" s="37">
        <v>1</v>
      </c>
      <c r="M6" s="37">
        <f t="shared" si="7"/>
        <v>1</v>
      </c>
      <c r="N6" s="37">
        <f t="shared" si="8"/>
        <v>0</v>
      </c>
    </row>
    <row r="7" spans="1:14">
      <c r="A7" s="36">
        <v>48</v>
      </c>
      <c r="B7" s="43">
        <v>11.633800000000001</v>
      </c>
      <c r="C7" s="37">
        <f t="shared" si="0"/>
        <v>0</v>
      </c>
      <c r="D7" s="37">
        <f t="shared" si="1"/>
        <v>3</v>
      </c>
      <c r="E7" s="37">
        <f t="shared" si="2"/>
        <v>6</v>
      </c>
      <c r="F7" s="37">
        <f t="shared" si="3"/>
        <v>1</v>
      </c>
      <c r="G7" s="37">
        <f t="shared" si="4"/>
        <v>3</v>
      </c>
      <c r="H7" s="37">
        <f t="shared" si="5"/>
        <v>1</v>
      </c>
      <c r="I7" s="37">
        <f t="shared" si="6"/>
        <v>5</v>
      </c>
      <c r="J7" s="37">
        <f>VLOOKUP(9*$H7+$I7,FPGAMap!$A$2:$F$37,5)</f>
        <v>1</v>
      </c>
      <c r="K7" s="37">
        <f>VLOOKUP(9*$H7+$I7,FPGAMap!$A$2:$F$37,6)</f>
        <v>11</v>
      </c>
      <c r="L7" s="37">
        <v>10</v>
      </c>
      <c r="M7" s="37">
        <f t="shared" si="7"/>
        <v>0</v>
      </c>
      <c r="N7" s="37">
        <f t="shared" si="8"/>
        <v>6</v>
      </c>
    </row>
    <row r="8" spans="1:14">
      <c r="A8" s="36">
        <v>103</v>
      </c>
      <c r="B8" s="43">
        <v>3.7399</v>
      </c>
      <c r="C8" s="37">
        <f t="shared" si="0"/>
        <v>1</v>
      </c>
      <c r="D8" s="37">
        <f t="shared" si="1"/>
        <v>0</v>
      </c>
      <c r="E8" s="37">
        <f t="shared" si="2"/>
        <v>5</v>
      </c>
      <c r="F8" s="37">
        <f t="shared" si="3"/>
        <v>1</v>
      </c>
      <c r="G8" s="37">
        <f t="shared" si="4"/>
        <v>3</v>
      </c>
      <c r="H8" s="37">
        <f t="shared" si="5"/>
        <v>2</v>
      </c>
      <c r="I8" s="37">
        <f t="shared" si="6"/>
        <v>0</v>
      </c>
      <c r="J8" s="37">
        <f>VLOOKUP(9*$H8+$I8,FPGAMap!$A$2:$F$37,5)</f>
        <v>1</v>
      </c>
      <c r="K8" s="37">
        <f>VLOOKUP(9*$H8+$I8,FPGAMap!$A$2:$F$37,6)</f>
        <v>3</v>
      </c>
      <c r="L8" s="37">
        <v>1</v>
      </c>
      <c r="M8" s="37">
        <f t="shared" si="7"/>
        <v>0</v>
      </c>
      <c r="N8" s="37">
        <f t="shared" si="8"/>
        <v>5</v>
      </c>
    </row>
    <row r="9" spans="1:14">
      <c r="A9" s="36">
        <v>104</v>
      </c>
      <c r="B9" s="43">
        <v>2.7222200000000001</v>
      </c>
      <c r="C9" s="37">
        <f t="shared" si="0"/>
        <v>1</v>
      </c>
      <c r="D9" s="37">
        <f t="shared" si="1"/>
        <v>0</v>
      </c>
      <c r="E9" s="37">
        <f t="shared" si="2"/>
        <v>6</v>
      </c>
      <c r="F9" s="37">
        <f t="shared" si="3"/>
        <v>1</v>
      </c>
      <c r="G9" s="37">
        <f t="shared" si="4"/>
        <v>3</v>
      </c>
      <c r="H9" s="37">
        <f t="shared" si="5"/>
        <v>2</v>
      </c>
      <c r="I9" s="37">
        <f t="shared" si="6"/>
        <v>1</v>
      </c>
      <c r="J9" s="37">
        <f>VLOOKUP(9*$H9+$I9,FPGAMap!$A$2:$F$37,5)</f>
        <v>1</v>
      </c>
      <c r="K9" s="37">
        <f>VLOOKUP(9*$H9+$I9,FPGAMap!$A$2:$F$37,6)</f>
        <v>4</v>
      </c>
      <c r="L9" s="37">
        <v>1</v>
      </c>
      <c r="M9" s="37">
        <f t="shared" si="7"/>
        <v>0</v>
      </c>
      <c r="N9" s="37">
        <f t="shared" si="8"/>
        <v>6</v>
      </c>
    </row>
    <row r="10" spans="1:14">
      <c r="A10" s="36">
        <v>105</v>
      </c>
      <c r="B10" s="43">
        <v>3.10859</v>
      </c>
      <c r="C10" s="37">
        <f t="shared" si="0"/>
        <v>1</v>
      </c>
      <c r="D10" s="37">
        <f t="shared" si="1"/>
        <v>0</v>
      </c>
      <c r="E10" s="37">
        <f t="shared" si="2"/>
        <v>7</v>
      </c>
      <c r="F10" s="37">
        <f t="shared" si="3"/>
        <v>1</v>
      </c>
      <c r="G10" s="37">
        <f t="shared" si="4"/>
        <v>3</v>
      </c>
      <c r="H10" s="37">
        <f t="shared" si="5"/>
        <v>2</v>
      </c>
      <c r="I10" s="37">
        <f t="shared" si="6"/>
        <v>2</v>
      </c>
      <c r="J10" s="37">
        <f>VLOOKUP(9*$H10+$I10,FPGAMap!$A$2:$F$37,5)</f>
        <v>1</v>
      </c>
      <c r="K10" s="37">
        <f>VLOOKUP(9*$H10+$I10,FPGAMap!$A$2:$F$37,6)</f>
        <v>5</v>
      </c>
      <c r="L10" s="37">
        <v>1</v>
      </c>
      <c r="M10" s="37">
        <f t="shared" si="7"/>
        <v>0</v>
      </c>
      <c r="N10" s="37">
        <f t="shared" si="8"/>
        <v>7</v>
      </c>
    </row>
    <row r="11" spans="1:14">
      <c r="A11" s="36">
        <v>27</v>
      </c>
      <c r="B11" s="43">
        <v>2.11111</v>
      </c>
      <c r="C11" s="37">
        <f t="shared" si="0"/>
        <v>0</v>
      </c>
      <c r="D11" s="37">
        <f t="shared" si="1"/>
        <v>1</v>
      </c>
      <c r="E11" s="37">
        <f t="shared" si="2"/>
        <v>13</v>
      </c>
      <c r="F11" s="37">
        <f t="shared" si="3"/>
        <v>1</v>
      </c>
      <c r="G11" s="37">
        <f t="shared" si="4"/>
        <v>3</v>
      </c>
      <c r="H11" s="37">
        <f t="shared" si="5"/>
        <v>2</v>
      </c>
      <c r="I11" s="37">
        <f t="shared" si="6"/>
        <v>3</v>
      </c>
      <c r="J11" s="37">
        <f>VLOOKUP(9*$H11+$I11,FPGAMap!$A$2:$F$37,5)</f>
        <v>2</v>
      </c>
      <c r="K11" s="37">
        <f>VLOOKUP(9*$H11+$I11,FPGAMap!$A$2:$F$37,6)</f>
        <v>11</v>
      </c>
      <c r="L11" s="37">
        <v>1</v>
      </c>
      <c r="M11" s="37">
        <f t="shared" si="7"/>
        <v>1</v>
      </c>
      <c r="N11" s="37">
        <f t="shared" si="8"/>
        <v>1</v>
      </c>
    </row>
    <row r="12" spans="1:14">
      <c r="A12" s="36">
        <v>26</v>
      </c>
      <c r="B12" s="43">
        <v>3.08081</v>
      </c>
      <c r="C12" s="37">
        <f t="shared" si="0"/>
        <v>0</v>
      </c>
      <c r="D12" s="37">
        <f t="shared" si="1"/>
        <v>1</v>
      </c>
      <c r="E12" s="37">
        <f t="shared" si="2"/>
        <v>12</v>
      </c>
      <c r="F12" s="37">
        <f t="shared" si="3"/>
        <v>1</v>
      </c>
      <c r="G12" s="37">
        <f t="shared" si="4"/>
        <v>3</v>
      </c>
      <c r="H12" s="37">
        <f t="shared" si="5"/>
        <v>2</v>
      </c>
      <c r="I12" s="37">
        <f t="shared" si="6"/>
        <v>4</v>
      </c>
      <c r="J12" s="37">
        <f>VLOOKUP(9*$H12+$I12,FPGAMap!$A$2:$F$37,5)</f>
        <v>2</v>
      </c>
      <c r="K12" s="37">
        <f>VLOOKUP(9*$H12+$I12,FPGAMap!$A$2:$F$37,6)</f>
        <v>10</v>
      </c>
      <c r="L12" s="37">
        <v>1</v>
      </c>
      <c r="M12" s="37">
        <f t="shared" si="7"/>
        <v>1</v>
      </c>
      <c r="N12" s="37">
        <f t="shared" si="8"/>
        <v>0</v>
      </c>
    </row>
    <row r="13" spans="1:14">
      <c r="A13" s="36">
        <v>25</v>
      </c>
      <c r="B13" s="43">
        <v>2.5846</v>
      </c>
      <c r="C13" s="37">
        <f t="shared" si="0"/>
        <v>0</v>
      </c>
      <c r="D13" s="37">
        <f t="shared" si="1"/>
        <v>1</v>
      </c>
      <c r="E13" s="37">
        <f t="shared" si="2"/>
        <v>11</v>
      </c>
      <c r="F13" s="37">
        <f t="shared" si="3"/>
        <v>1</v>
      </c>
      <c r="G13" s="37">
        <f t="shared" si="4"/>
        <v>3</v>
      </c>
      <c r="H13" s="37">
        <f t="shared" si="5"/>
        <v>2</v>
      </c>
      <c r="I13" s="37">
        <f t="shared" si="6"/>
        <v>5</v>
      </c>
      <c r="J13" s="37">
        <f>VLOOKUP(9*$H13+$I13,FPGAMap!$A$2:$F$37,5)</f>
        <v>2</v>
      </c>
      <c r="K13" s="37">
        <f>VLOOKUP(9*$H13+$I13,FPGAMap!$A$2:$F$37,6)</f>
        <v>9</v>
      </c>
      <c r="L13" s="37">
        <v>1</v>
      </c>
      <c r="M13" s="37">
        <f t="shared" si="7"/>
        <v>0</v>
      </c>
      <c r="N13" s="37">
        <f t="shared" si="8"/>
        <v>11</v>
      </c>
    </row>
    <row r="14" spans="1:14">
      <c r="A14" s="36">
        <v>100</v>
      </c>
      <c r="B14" s="43">
        <v>2.2815699999999999</v>
      </c>
      <c r="C14" s="37">
        <f t="shared" si="0"/>
        <v>1</v>
      </c>
      <c r="D14" s="37">
        <f t="shared" si="1"/>
        <v>0</v>
      </c>
      <c r="E14" s="37">
        <f t="shared" si="2"/>
        <v>2</v>
      </c>
      <c r="F14" s="37">
        <f t="shared" si="3"/>
        <v>1</v>
      </c>
      <c r="G14" s="37">
        <f t="shared" si="4"/>
        <v>3</v>
      </c>
      <c r="H14" s="37">
        <f t="shared" si="5"/>
        <v>2</v>
      </c>
      <c r="I14" s="37">
        <f t="shared" si="6"/>
        <v>6</v>
      </c>
      <c r="J14" s="37">
        <f>VLOOKUP(9*$H14+$I14,FPGAMap!$A$2:$F$37,5)</f>
        <v>1</v>
      </c>
      <c r="K14" s="37">
        <f>VLOOKUP(9*$H14+$I14,FPGAMap!$A$2:$F$37,6)</f>
        <v>0</v>
      </c>
      <c r="L14" s="37">
        <v>1</v>
      </c>
      <c r="M14" s="37">
        <f t="shared" si="7"/>
        <v>0</v>
      </c>
      <c r="N14" s="37">
        <f t="shared" si="8"/>
        <v>2</v>
      </c>
    </row>
    <row r="15" spans="1:14">
      <c r="A15" s="36">
        <v>101</v>
      </c>
      <c r="B15" s="43">
        <v>2.5707100000000001</v>
      </c>
      <c r="C15" s="37">
        <f t="shared" si="0"/>
        <v>1</v>
      </c>
      <c r="D15" s="37">
        <f t="shared" si="1"/>
        <v>0</v>
      </c>
      <c r="E15" s="37">
        <f t="shared" si="2"/>
        <v>3</v>
      </c>
      <c r="F15" s="37">
        <f t="shared" si="3"/>
        <v>1</v>
      </c>
      <c r="G15" s="37">
        <f t="shared" si="4"/>
        <v>3</v>
      </c>
      <c r="H15" s="37">
        <f t="shared" si="5"/>
        <v>2</v>
      </c>
      <c r="I15" s="37">
        <f t="shared" si="6"/>
        <v>7</v>
      </c>
      <c r="J15" s="37">
        <f>VLOOKUP(9*$H15+$I15,FPGAMap!$A$2:$F$37,5)</f>
        <v>1</v>
      </c>
      <c r="K15" s="37">
        <f>VLOOKUP(9*$H15+$I15,FPGAMap!$A$2:$F$37,6)</f>
        <v>1</v>
      </c>
      <c r="L15" s="37">
        <v>1</v>
      </c>
      <c r="M15" s="37">
        <f t="shared" si="7"/>
        <v>0</v>
      </c>
      <c r="N15" s="37">
        <f t="shared" si="8"/>
        <v>3</v>
      </c>
    </row>
    <row r="16" spans="1:14">
      <c r="A16" s="36">
        <v>102</v>
      </c>
      <c r="B16" s="43">
        <v>3.8131300000000001</v>
      </c>
      <c r="C16" s="37">
        <f t="shared" si="0"/>
        <v>1</v>
      </c>
      <c r="D16" s="37">
        <f t="shared" si="1"/>
        <v>0</v>
      </c>
      <c r="E16" s="37">
        <f t="shared" si="2"/>
        <v>4</v>
      </c>
      <c r="F16" s="37">
        <f t="shared" si="3"/>
        <v>1</v>
      </c>
      <c r="G16" s="37">
        <f t="shared" si="4"/>
        <v>3</v>
      </c>
      <c r="H16" s="37">
        <f t="shared" si="5"/>
        <v>2</v>
      </c>
      <c r="I16" s="37">
        <f t="shared" si="6"/>
        <v>8</v>
      </c>
      <c r="J16" s="37">
        <f>VLOOKUP(9*$H16+$I16,FPGAMap!$A$2:$F$37,5)</f>
        <v>1</v>
      </c>
      <c r="K16" s="37">
        <f>VLOOKUP(9*$H16+$I16,FPGAMap!$A$2:$F$37,6)</f>
        <v>2</v>
      </c>
      <c r="L16" s="37">
        <v>1</v>
      </c>
      <c r="M16" s="37">
        <f t="shared" si="7"/>
        <v>0</v>
      </c>
      <c r="N16" s="37">
        <f t="shared" si="8"/>
        <v>4</v>
      </c>
    </row>
    <row r="17" spans="1:14">
      <c r="A17" s="36">
        <v>16</v>
      </c>
      <c r="B17" s="43">
        <v>3.8396499999999998</v>
      </c>
      <c r="C17" s="37">
        <f t="shared" si="0"/>
        <v>0</v>
      </c>
      <c r="D17" s="37">
        <f t="shared" si="1"/>
        <v>1</v>
      </c>
      <c r="E17" s="37">
        <f t="shared" si="2"/>
        <v>2</v>
      </c>
      <c r="F17" s="37">
        <f t="shared" si="3"/>
        <v>1</v>
      </c>
      <c r="G17" s="37">
        <f t="shared" si="4"/>
        <v>3</v>
      </c>
      <c r="H17" s="37">
        <f t="shared" si="5"/>
        <v>3</v>
      </c>
      <c r="I17" s="37">
        <f t="shared" si="6"/>
        <v>0</v>
      </c>
      <c r="J17" s="37">
        <f>VLOOKUP(9*$H17+$I17,FPGAMap!$A$2:$F$37,5)</f>
        <v>2</v>
      </c>
      <c r="K17" s="37">
        <f>VLOOKUP(9*$H17+$I17,FPGAMap!$A$2:$F$37,6)</f>
        <v>0</v>
      </c>
      <c r="L17" s="37">
        <v>1</v>
      </c>
      <c r="M17" s="37">
        <f t="shared" si="7"/>
        <v>0</v>
      </c>
      <c r="N17" s="37">
        <f t="shared" si="8"/>
        <v>2</v>
      </c>
    </row>
    <row r="18" spans="1:14">
      <c r="A18" s="36">
        <v>17</v>
      </c>
      <c r="B18" s="43">
        <v>3.4318200000000001</v>
      </c>
      <c r="C18" s="37">
        <f t="shared" si="0"/>
        <v>0</v>
      </c>
      <c r="D18" s="37">
        <f t="shared" si="1"/>
        <v>1</v>
      </c>
      <c r="E18" s="37">
        <f t="shared" si="2"/>
        <v>3</v>
      </c>
      <c r="F18" s="37">
        <f t="shared" si="3"/>
        <v>1</v>
      </c>
      <c r="G18" s="37">
        <f t="shared" si="4"/>
        <v>3</v>
      </c>
      <c r="H18" s="37">
        <f t="shared" si="5"/>
        <v>3</v>
      </c>
      <c r="I18" s="37">
        <f t="shared" si="6"/>
        <v>1</v>
      </c>
      <c r="J18" s="37">
        <f>VLOOKUP(9*$H18+$I18,FPGAMap!$A$2:$F$37,5)</f>
        <v>2</v>
      </c>
      <c r="K18" s="37">
        <f>VLOOKUP(9*$H18+$I18,FPGAMap!$A$2:$F$37,6)</f>
        <v>1</v>
      </c>
      <c r="L18" s="37">
        <v>1</v>
      </c>
      <c r="M18" s="37">
        <f t="shared" si="7"/>
        <v>0</v>
      </c>
      <c r="N18" s="37">
        <f t="shared" si="8"/>
        <v>3</v>
      </c>
    </row>
    <row r="19" spans="1:14">
      <c r="A19" s="36">
        <v>18</v>
      </c>
      <c r="B19" s="43">
        <v>3.52399</v>
      </c>
      <c r="C19" s="37">
        <f t="shared" si="0"/>
        <v>0</v>
      </c>
      <c r="D19" s="37">
        <f t="shared" si="1"/>
        <v>1</v>
      </c>
      <c r="E19" s="37">
        <f t="shared" si="2"/>
        <v>4</v>
      </c>
      <c r="F19" s="37">
        <f t="shared" si="3"/>
        <v>1</v>
      </c>
      <c r="G19" s="37">
        <f t="shared" si="4"/>
        <v>3</v>
      </c>
      <c r="H19" s="37">
        <f t="shared" si="5"/>
        <v>3</v>
      </c>
      <c r="I19" s="37">
        <f t="shared" si="6"/>
        <v>2</v>
      </c>
      <c r="J19" s="37">
        <f>VLOOKUP(9*$H19+$I19,FPGAMap!$A$2:$F$37,5)</f>
        <v>2</v>
      </c>
      <c r="K19" s="37">
        <f>VLOOKUP(9*$H19+$I19,FPGAMap!$A$2:$F$37,6)</f>
        <v>2</v>
      </c>
      <c r="L19" s="37">
        <v>1</v>
      </c>
      <c r="M19" s="37">
        <f t="shared" si="7"/>
        <v>0</v>
      </c>
      <c r="N19" s="37">
        <f t="shared" si="8"/>
        <v>4</v>
      </c>
    </row>
    <row r="20" spans="1:14">
      <c r="A20" s="36">
        <v>19</v>
      </c>
      <c r="B20" s="43">
        <v>4.1527799999999999</v>
      </c>
      <c r="C20" s="37">
        <f t="shared" si="0"/>
        <v>0</v>
      </c>
      <c r="D20" s="37">
        <f t="shared" si="1"/>
        <v>1</v>
      </c>
      <c r="E20" s="37">
        <f t="shared" si="2"/>
        <v>5</v>
      </c>
      <c r="F20" s="37">
        <f t="shared" si="3"/>
        <v>1</v>
      </c>
      <c r="G20" s="37">
        <f t="shared" si="4"/>
        <v>3</v>
      </c>
      <c r="H20" s="37">
        <f t="shared" si="5"/>
        <v>3</v>
      </c>
      <c r="I20" s="37">
        <f t="shared" si="6"/>
        <v>3</v>
      </c>
      <c r="J20" s="37">
        <f>VLOOKUP(9*$H20+$I20,FPGAMap!$A$2:$F$37,5)</f>
        <v>2</v>
      </c>
      <c r="K20" s="37">
        <f>VLOOKUP(9*$H20+$I20,FPGAMap!$A$2:$F$37,6)</f>
        <v>3</v>
      </c>
      <c r="L20" s="37">
        <v>1</v>
      </c>
      <c r="M20" s="37">
        <f t="shared" si="7"/>
        <v>0</v>
      </c>
      <c r="N20" s="37">
        <f t="shared" si="8"/>
        <v>5</v>
      </c>
    </row>
    <row r="21" spans="1:14">
      <c r="A21" s="36">
        <v>20</v>
      </c>
      <c r="B21" s="43">
        <v>5.6792899999999999</v>
      </c>
      <c r="C21" s="37">
        <f t="shared" si="0"/>
        <v>0</v>
      </c>
      <c r="D21" s="37">
        <f t="shared" si="1"/>
        <v>1</v>
      </c>
      <c r="E21" s="37">
        <f t="shared" si="2"/>
        <v>6</v>
      </c>
      <c r="F21" s="37">
        <f t="shared" si="3"/>
        <v>1</v>
      </c>
      <c r="G21" s="37">
        <f t="shared" si="4"/>
        <v>3</v>
      </c>
      <c r="H21" s="37">
        <f t="shared" si="5"/>
        <v>3</v>
      </c>
      <c r="I21" s="37">
        <f t="shared" si="6"/>
        <v>4</v>
      </c>
      <c r="J21" s="37">
        <f>VLOOKUP(9*$H21+$I21,FPGAMap!$A$2:$F$37,5)</f>
        <v>2</v>
      </c>
      <c r="K21" s="37">
        <f>VLOOKUP(9*$H21+$I21,FPGAMap!$A$2:$F$37,6)</f>
        <v>4</v>
      </c>
      <c r="L21" s="37">
        <v>1</v>
      </c>
      <c r="M21" s="37">
        <f t="shared" si="7"/>
        <v>0</v>
      </c>
      <c r="N21" s="37">
        <f t="shared" si="8"/>
        <v>6</v>
      </c>
    </row>
    <row r="22" spans="1:14">
      <c r="A22" s="36">
        <v>21</v>
      </c>
      <c r="B22" s="43">
        <v>4.61111</v>
      </c>
      <c r="C22" s="37">
        <f t="shared" si="0"/>
        <v>0</v>
      </c>
      <c r="D22" s="37">
        <f t="shared" si="1"/>
        <v>1</v>
      </c>
      <c r="E22" s="37">
        <f t="shared" si="2"/>
        <v>7</v>
      </c>
      <c r="F22" s="37">
        <f t="shared" si="3"/>
        <v>1</v>
      </c>
      <c r="G22" s="37">
        <f t="shared" si="4"/>
        <v>3</v>
      </c>
      <c r="H22" s="37">
        <f t="shared" si="5"/>
        <v>3</v>
      </c>
      <c r="I22" s="37">
        <f t="shared" si="6"/>
        <v>5</v>
      </c>
      <c r="J22" s="37">
        <f>VLOOKUP(9*$H22+$I22,FPGAMap!$A$2:$F$37,5)</f>
        <v>2</v>
      </c>
      <c r="K22" s="37">
        <f>VLOOKUP(9*$H22+$I22,FPGAMap!$A$2:$F$37,6)</f>
        <v>5</v>
      </c>
      <c r="L22" s="37">
        <v>1</v>
      </c>
      <c r="M22" s="37">
        <f t="shared" si="7"/>
        <v>0</v>
      </c>
      <c r="N22" s="37">
        <f t="shared" si="8"/>
        <v>7</v>
      </c>
    </row>
    <row r="23" spans="1:14">
      <c r="A23" s="36">
        <v>22</v>
      </c>
      <c r="B23" s="43">
        <v>3.7323200000000001</v>
      </c>
      <c r="C23" s="37">
        <f t="shared" si="0"/>
        <v>0</v>
      </c>
      <c r="D23" s="37">
        <f t="shared" si="1"/>
        <v>1</v>
      </c>
      <c r="E23" s="37">
        <f t="shared" si="2"/>
        <v>8</v>
      </c>
      <c r="F23" s="37">
        <f t="shared" si="3"/>
        <v>1</v>
      </c>
      <c r="G23" s="37">
        <f t="shared" si="4"/>
        <v>3</v>
      </c>
      <c r="H23" s="37">
        <f t="shared" si="5"/>
        <v>3</v>
      </c>
      <c r="I23" s="37">
        <f t="shared" si="6"/>
        <v>6</v>
      </c>
      <c r="J23" s="37">
        <f>VLOOKUP(9*$H23+$I23,FPGAMap!$A$2:$F$37,5)</f>
        <v>2</v>
      </c>
      <c r="K23" s="37">
        <f>VLOOKUP(9*$H23+$I23,FPGAMap!$A$2:$F$37,6)</f>
        <v>6</v>
      </c>
      <c r="L23" s="37">
        <v>1</v>
      </c>
      <c r="M23" s="37">
        <f t="shared" si="7"/>
        <v>0</v>
      </c>
      <c r="N23" s="37">
        <f t="shared" si="8"/>
        <v>8</v>
      </c>
    </row>
    <row r="24" spans="1:14">
      <c r="A24" s="36">
        <v>23</v>
      </c>
      <c r="B24" s="43">
        <v>4.3244899999999999</v>
      </c>
      <c r="C24" s="37">
        <f t="shared" si="0"/>
        <v>0</v>
      </c>
      <c r="D24" s="37">
        <f t="shared" si="1"/>
        <v>1</v>
      </c>
      <c r="E24" s="37">
        <f t="shared" si="2"/>
        <v>9</v>
      </c>
      <c r="F24" s="37">
        <f t="shared" si="3"/>
        <v>1</v>
      </c>
      <c r="G24" s="37">
        <f t="shared" si="4"/>
        <v>3</v>
      </c>
      <c r="H24" s="37">
        <f t="shared" si="5"/>
        <v>3</v>
      </c>
      <c r="I24" s="37">
        <f t="shared" si="6"/>
        <v>7</v>
      </c>
      <c r="J24" s="37">
        <f>VLOOKUP(9*$H24+$I24,FPGAMap!$A$2:$F$37,5)</f>
        <v>2</v>
      </c>
      <c r="K24" s="37">
        <f>VLOOKUP(9*$H24+$I24,FPGAMap!$A$2:$F$37,6)</f>
        <v>7</v>
      </c>
      <c r="L24" s="37">
        <v>1</v>
      </c>
      <c r="M24" s="37">
        <f t="shared" si="7"/>
        <v>0</v>
      </c>
      <c r="N24" s="37">
        <f t="shared" si="8"/>
        <v>9</v>
      </c>
    </row>
    <row r="25" spans="1:14">
      <c r="A25" s="36">
        <v>24</v>
      </c>
      <c r="B25" s="43">
        <v>4.3977300000000001</v>
      </c>
      <c r="C25" s="37">
        <f t="shared" si="0"/>
        <v>0</v>
      </c>
      <c r="D25" s="37">
        <f t="shared" si="1"/>
        <v>1</v>
      </c>
      <c r="E25" s="37">
        <f t="shared" si="2"/>
        <v>10</v>
      </c>
      <c r="F25" s="37">
        <f t="shared" si="3"/>
        <v>1</v>
      </c>
      <c r="G25" s="37">
        <f t="shared" si="4"/>
        <v>3</v>
      </c>
      <c r="H25" s="37">
        <f t="shared" si="5"/>
        <v>3</v>
      </c>
      <c r="I25" s="37">
        <f t="shared" si="6"/>
        <v>8</v>
      </c>
      <c r="J25" s="37">
        <f>VLOOKUP(9*$H25+$I25,FPGAMap!$A$2:$F$37,5)</f>
        <v>2</v>
      </c>
      <c r="K25" s="37">
        <f>VLOOKUP(9*$H25+$I25,FPGAMap!$A$2:$F$37,6)</f>
        <v>8</v>
      </c>
      <c r="L25" s="37">
        <v>1</v>
      </c>
      <c r="M25" s="37">
        <f t="shared" si="7"/>
        <v>0</v>
      </c>
      <c r="N25" s="37">
        <f t="shared" si="8"/>
        <v>10</v>
      </c>
    </row>
    <row r="26" spans="1:14">
      <c r="A26" s="36">
        <v>123</v>
      </c>
      <c r="B26" s="43">
        <v>3.3447</v>
      </c>
      <c r="C26" s="37">
        <f t="shared" si="0"/>
        <v>1</v>
      </c>
      <c r="D26" s="37">
        <f t="shared" si="1"/>
        <v>1</v>
      </c>
      <c r="E26" s="37">
        <f t="shared" si="2"/>
        <v>11</v>
      </c>
      <c r="F26" s="37">
        <f t="shared" si="3"/>
        <v>2</v>
      </c>
      <c r="G26" s="37">
        <f t="shared" si="4"/>
        <v>13</v>
      </c>
      <c r="H26" s="37">
        <f t="shared" si="5"/>
        <v>0</v>
      </c>
      <c r="I26" s="37">
        <f t="shared" si="6"/>
        <v>0</v>
      </c>
      <c r="J26" s="37">
        <f>VLOOKUP(9*$H26+$I26,FPGAMap!$A$2:$F$37,5)</f>
        <v>0</v>
      </c>
      <c r="K26" s="37">
        <f>VLOOKUP(9*$H26+$I26,FPGAMap!$A$2:$F$37,6)</f>
        <v>9</v>
      </c>
      <c r="L26" s="37">
        <v>1</v>
      </c>
      <c r="M26" s="37">
        <f t="shared" si="7"/>
        <v>0</v>
      </c>
      <c r="N26" s="37">
        <f t="shared" si="8"/>
        <v>11</v>
      </c>
    </row>
    <row r="27" spans="1:14">
      <c r="A27" s="36">
        <v>124</v>
      </c>
      <c r="B27" s="43">
        <v>2.2815699999999999</v>
      </c>
      <c r="C27" s="37">
        <f t="shared" si="0"/>
        <v>1</v>
      </c>
      <c r="D27" s="37">
        <f t="shared" si="1"/>
        <v>1</v>
      </c>
      <c r="E27" s="37">
        <f t="shared" si="2"/>
        <v>12</v>
      </c>
      <c r="F27" s="37">
        <f t="shared" si="3"/>
        <v>2</v>
      </c>
      <c r="G27" s="37">
        <f t="shared" si="4"/>
        <v>13</v>
      </c>
      <c r="H27" s="37">
        <f t="shared" si="5"/>
        <v>0</v>
      </c>
      <c r="I27" s="37">
        <f t="shared" si="6"/>
        <v>1</v>
      </c>
      <c r="J27" s="37">
        <f>VLOOKUP(9*$H27+$I27,FPGAMap!$A$2:$F$37,5)</f>
        <v>0</v>
      </c>
      <c r="K27" s="37">
        <f>VLOOKUP(9*$H27+$I27,FPGAMap!$A$2:$F$37,6)</f>
        <v>10</v>
      </c>
      <c r="L27" s="37">
        <v>1</v>
      </c>
      <c r="M27" s="37">
        <f t="shared" si="7"/>
        <v>1</v>
      </c>
      <c r="N27" s="37">
        <f t="shared" si="8"/>
        <v>0</v>
      </c>
    </row>
    <row r="28" spans="1:14">
      <c r="A28" s="36">
        <v>125</v>
      </c>
      <c r="B28" s="43">
        <v>2.47601</v>
      </c>
      <c r="C28" s="37">
        <f t="shared" si="0"/>
        <v>1</v>
      </c>
      <c r="D28" s="37">
        <f t="shared" si="1"/>
        <v>1</v>
      </c>
      <c r="E28" s="37">
        <f t="shared" si="2"/>
        <v>13</v>
      </c>
      <c r="F28" s="37">
        <f t="shared" si="3"/>
        <v>2</v>
      </c>
      <c r="G28" s="37">
        <f t="shared" si="4"/>
        <v>13</v>
      </c>
      <c r="H28" s="37">
        <f t="shared" si="5"/>
        <v>0</v>
      </c>
      <c r="I28" s="37">
        <f t="shared" si="6"/>
        <v>2</v>
      </c>
      <c r="J28" s="37">
        <f>VLOOKUP(9*$H28+$I28,FPGAMap!$A$2:$F$37,5)</f>
        <v>0</v>
      </c>
      <c r="K28" s="37">
        <f>VLOOKUP(9*$H28+$I28,FPGAMap!$A$2:$F$37,6)</f>
        <v>11</v>
      </c>
      <c r="L28" s="37">
        <v>1</v>
      </c>
      <c r="M28" s="37">
        <f t="shared" si="7"/>
        <v>1</v>
      </c>
      <c r="N28" s="37">
        <f t="shared" si="8"/>
        <v>1</v>
      </c>
    </row>
    <row r="29" spans="1:14">
      <c r="A29" s="36">
        <v>114</v>
      </c>
      <c r="B29" s="43">
        <v>2.8548</v>
      </c>
      <c r="C29" s="37">
        <f t="shared" si="0"/>
        <v>1</v>
      </c>
      <c r="D29" s="37">
        <f t="shared" si="1"/>
        <v>1</v>
      </c>
      <c r="E29" s="37">
        <f t="shared" si="2"/>
        <v>2</v>
      </c>
      <c r="F29" s="37">
        <f t="shared" si="3"/>
        <v>2</v>
      </c>
      <c r="G29" s="37">
        <f t="shared" si="4"/>
        <v>13</v>
      </c>
      <c r="H29" s="37">
        <f t="shared" si="5"/>
        <v>0</v>
      </c>
      <c r="I29" s="37">
        <f t="shared" si="6"/>
        <v>3</v>
      </c>
      <c r="J29" s="37">
        <f>VLOOKUP(9*$H29+$I29,FPGAMap!$A$2:$F$37,5)</f>
        <v>0</v>
      </c>
      <c r="K29" s="37">
        <f>VLOOKUP(9*$H29+$I29,FPGAMap!$A$2:$F$37,6)</f>
        <v>0</v>
      </c>
      <c r="L29" s="37">
        <v>1</v>
      </c>
      <c r="M29" s="37">
        <f t="shared" si="7"/>
        <v>0</v>
      </c>
      <c r="N29" s="37">
        <f t="shared" si="8"/>
        <v>2</v>
      </c>
    </row>
    <row r="30" spans="1:14">
      <c r="A30" s="36">
        <v>115</v>
      </c>
      <c r="B30" s="43">
        <v>3.51641</v>
      </c>
      <c r="C30" s="37">
        <f t="shared" si="0"/>
        <v>1</v>
      </c>
      <c r="D30" s="37">
        <f t="shared" si="1"/>
        <v>1</v>
      </c>
      <c r="E30" s="37">
        <f t="shared" si="2"/>
        <v>3</v>
      </c>
      <c r="F30" s="37">
        <f t="shared" si="3"/>
        <v>2</v>
      </c>
      <c r="G30" s="37">
        <f t="shared" si="4"/>
        <v>13</v>
      </c>
      <c r="H30" s="37">
        <f t="shared" si="5"/>
        <v>0</v>
      </c>
      <c r="I30" s="37">
        <f t="shared" si="6"/>
        <v>4</v>
      </c>
      <c r="J30" s="37">
        <f>VLOOKUP(9*$H30+$I30,FPGAMap!$A$2:$F$37,5)</f>
        <v>0</v>
      </c>
      <c r="K30" s="37">
        <f>VLOOKUP(9*$H30+$I30,FPGAMap!$A$2:$F$37,6)</f>
        <v>1</v>
      </c>
      <c r="L30" s="37">
        <v>1</v>
      </c>
      <c r="M30" s="37">
        <f t="shared" si="7"/>
        <v>0</v>
      </c>
      <c r="N30" s="37">
        <f t="shared" si="8"/>
        <v>3</v>
      </c>
    </row>
    <row r="31" spans="1:14">
      <c r="A31" s="36">
        <v>116</v>
      </c>
      <c r="B31" s="43">
        <v>4.3636400000000002</v>
      </c>
      <c r="C31" s="37">
        <f t="shared" si="0"/>
        <v>1</v>
      </c>
      <c r="D31" s="37">
        <f t="shared" si="1"/>
        <v>1</v>
      </c>
      <c r="E31" s="37">
        <f t="shared" si="2"/>
        <v>4</v>
      </c>
      <c r="F31" s="37">
        <f t="shared" si="3"/>
        <v>2</v>
      </c>
      <c r="G31" s="37">
        <f t="shared" si="4"/>
        <v>13</v>
      </c>
      <c r="H31" s="37">
        <f t="shared" si="5"/>
        <v>0</v>
      </c>
      <c r="I31" s="37">
        <f t="shared" si="6"/>
        <v>5</v>
      </c>
      <c r="J31" s="37">
        <f>VLOOKUP(9*$H31+$I31,FPGAMap!$A$2:$F$37,5)</f>
        <v>0</v>
      </c>
      <c r="K31" s="37">
        <f>VLOOKUP(9*$H31+$I31,FPGAMap!$A$2:$F$37,6)</f>
        <v>2</v>
      </c>
      <c r="L31" s="37">
        <v>1</v>
      </c>
      <c r="M31" s="37">
        <f t="shared" si="7"/>
        <v>0</v>
      </c>
      <c r="N31" s="37">
        <f t="shared" si="8"/>
        <v>4</v>
      </c>
    </row>
    <row r="32" spans="1:14">
      <c r="A32" s="36">
        <v>122</v>
      </c>
      <c r="B32" s="43">
        <v>4.375</v>
      </c>
      <c r="C32" s="37">
        <f t="shared" si="0"/>
        <v>1</v>
      </c>
      <c r="D32" s="37">
        <f t="shared" si="1"/>
        <v>1</v>
      </c>
      <c r="E32" s="37">
        <f t="shared" si="2"/>
        <v>10</v>
      </c>
      <c r="F32" s="37">
        <f t="shared" si="3"/>
        <v>2</v>
      </c>
      <c r="G32" s="37">
        <f t="shared" si="4"/>
        <v>13</v>
      </c>
      <c r="H32" s="37">
        <f t="shared" si="5"/>
        <v>0</v>
      </c>
      <c r="I32" s="37">
        <f t="shared" si="6"/>
        <v>6</v>
      </c>
      <c r="J32" s="37">
        <f>VLOOKUP(9*$H32+$I32,FPGAMap!$A$2:$F$37,5)</f>
        <v>0</v>
      </c>
      <c r="K32" s="37">
        <f>VLOOKUP(9*$H32+$I32,FPGAMap!$A$2:$F$37,6)</f>
        <v>8</v>
      </c>
      <c r="L32" s="37">
        <v>1</v>
      </c>
      <c r="M32" s="37">
        <f t="shared" si="7"/>
        <v>0</v>
      </c>
      <c r="N32" s="37">
        <f t="shared" si="8"/>
        <v>10</v>
      </c>
    </row>
    <row r="33" spans="1:14">
      <c r="A33" s="36">
        <v>121</v>
      </c>
      <c r="B33" s="43">
        <v>4.5429300000000001</v>
      </c>
      <c r="C33" s="37">
        <f t="shared" si="0"/>
        <v>1</v>
      </c>
      <c r="D33" s="37">
        <f t="shared" si="1"/>
        <v>1</v>
      </c>
      <c r="E33" s="37">
        <f t="shared" si="2"/>
        <v>9</v>
      </c>
      <c r="F33" s="37">
        <f t="shared" si="3"/>
        <v>2</v>
      </c>
      <c r="G33" s="37">
        <f t="shared" si="4"/>
        <v>13</v>
      </c>
      <c r="H33" s="37">
        <f t="shared" si="5"/>
        <v>0</v>
      </c>
      <c r="I33" s="37">
        <f t="shared" si="6"/>
        <v>7</v>
      </c>
      <c r="J33" s="37">
        <f>VLOOKUP(9*$H33+$I33,FPGAMap!$A$2:$F$37,5)</f>
        <v>0</v>
      </c>
      <c r="K33" s="37">
        <f>VLOOKUP(9*$H33+$I33,FPGAMap!$A$2:$F$37,6)</f>
        <v>7</v>
      </c>
      <c r="L33" s="37">
        <v>1</v>
      </c>
      <c r="M33" s="37">
        <f t="shared" si="7"/>
        <v>0</v>
      </c>
      <c r="N33" s="37">
        <f t="shared" si="8"/>
        <v>9</v>
      </c>
    </row>
    <row r="34" spans="1:14">
      <c r="A34" s="36">
        <v>120</v>
      </c>
      <c r="B34" s="43">
        <v>4.9596</v>
      </c>
      <c r="C34" s="37">
        <f t="shared" ref="C34:C65" si="9">QUOTIENT($A34,98)</f>
        <v>1</v>
      </c>
      <c r="D34" s="37">
        <f t="shared" ref="D34:D65" si="10">MOD(QUOTIENT($A34,14),7)</f>
        <v>1</v>
      </c>
      <c r="E34" s="37">
        <f t="shared" ref="E34:E65" si="11">MOD($A34,14)</f>
        <v>8</v>
      </c>
      <c r="F34" s="37">
        <f t="shared" ref="F34:F65" si="12">VLOOKUP($G34,L1ID,2)</f>
        <v>2</v>
      </c>
      <c r="G34" s="37">
        <f t="shared" ref="G34:G65" si="13">VLOOKUP($A34,DbData,3)</f>
        <v>13</v>
      </c>
      <c r="H34" s="37">
        <f t="shared" ref="H34:H65" si="14">QUOTIENT(VLOOKUP($A34,DbData,4),12)</f>
        <v>0</v>
      </c>
      <c r="I34" s="37">
        <f t="shared" ref="I34:I65" si="15">MOD(VLOOKUP($A34,DbData,4),12)</f>
        <v>8</v>
      </c>
      <c r="J34" s="37">
        <f>VLOOKUP(9*$H34+$I34,FPGAMap!$A$2:$F$37,5)</f>
        <v>0</v>
      </c>
      <c r="K34" s="37">
        <f>VLOOKUP(9*$H34+$I34,FPGAMap!$A$2:$F$37,6)</f>
        <v>6</v>
      </c>
      <c r="L34" s="37">
        <v>1</v>
      </c>
      <c r="M34" s="37">
        <f t="shared" ref="M34:M65" si="16">QUOTIENT($E34,12)</f>
        <v>0</v>
      </c>
      <c r="N34" s="37">
        <f t="shared" ref="N34:N65" si="17">MOD($E34,12)</f>
        <v>8</v>
      </c>
    </row>
    <row r="35" spans="1:14">
      <c r="A35" s="36">
        <v>117</v>
      </c>
      <c r="B35" s="43">
        <v>3.3156599999999998</v>
      </c>
      <c r="C35" s="37">
        <f t="shared" si="9"/>
        <v>1</v>
      </c>
      <c r="D35" s="37">
        <f t="shared" si="10"/>
        <v>1</v>
      </c>
      <c r="E35" s="37">
        <f t="shared" si="11"/>
        <v>5</v>
      </c>
      <c r="F35" s="37">
        <f t="shared" si="12"/>
        <v>2</v>
      </c>
      <c r="G35" s="37">
        <f t="shared" si="13"/>
        <v>13</v>
      </c>
      <c r="H35" s="37">
        <f t="shared" si="14"/>
        <v>1</v>
      </c>
      <c r="I35" s="37">
        <f t="shared" si="15"/>
        <v>6</v>
      </c>
      <c r="J35" s="37">
        <f>VLOOKUP(9*$H35+$I35,FPGAMap!$A$2:$F$37,5)</f>
        <v>0</v>
      </c>
      <c r="K35" s="37">
        <f>VLOOKUP(9*$H35+$I35,FPGAMap!$A$2:$F$37,6)</f>
        <v>3</v>
      </c>
      <c r="L35" s="37">
        <v>1</v>
      </c>
      <c r="M35" s="37">
        <f t="shared" si="16"/>
        <v>0</v>
      </c>
      <c r="N35" s="37">
        <f t="shared" si="17"/>
        <v>5</v>
      </c>
    </row>
    <row r="36" spans="1:14">
      <c r="A36" s="36">
        <v>118</v>
      </c>
      <c r="B36" s="43">
        <v>4.6098499999999998</v>
      </c>
      <c r="C36" s="37">
        <f t="shared" si="9"/>
        <v>1</v>
      </c>
      <c r="D36" s="37">
        <f t="shared" si="10"/>
        <v>1</v>
      </c>
      <c r="E36" s="37">
        <f t="shared" si="11"/>
        <v>6</v>
      </c>
      <c r="F36" s="37">
        <f t="shared" si="12"/>
        <v>2</v>
      </c>
      <c r="G36" s="37">
        <f t="shared" si="13"/>
        <v>13</v>
      </c>
      <c r="H36" s="37">
        <f t="shared" si="14"/>
        <v>1</v>
      </c>
      <c r="I36" s="37">
        <f t="shared" si="15"/>
        <v>7</v>
      </c>
      <c r="J36" s="37">
        <f>VLOOKUP(9*$H36+$I36,FPGAMap!$A$2:$F$37,5)</f>
        <v>0</v>
      </c>
      <c r="K36" s="37">
        <f>VLOOKUP(9*$H36+$I36,FPGAMap!$A$2:$F$37,6)</f>
        <v>4</v>
      </c>
      <c r="L36" s="37">
        <v>1</v>
      </c>
      <c r="M36" s="37">
        <f t="shared" si="16"/>
        <v>0</v>
      </c>
      <c r="N36" s="37">
        <f t="shared" si="17"/>
        <v>6</v>
      </c>
    </row>
    <row r="37" spans="1:14">
      <c r="A37" s="36">
        <v>119</v>
      </c>
      <c r="B37" s="43">
        <v>4.3358600000000003</v>
      </c>
      <c r="C37" s="37">
        <f t="shared" si="9"/>
        <v>1</v>
      </c>
      <c r="D37" s="37">
        <f t="shared" si="10"/>
        <v>1</v>
      </c>
      <c r="E37" s="37">
        <f t="shared" si="11"/>
        <v>7</v>
      </c>
      <c r="F37" s="37">
        <f t="shared" si="12"/>
        <v>2</v>
      </c>
      <c r="G37" s="37">
        <f t="shared" si="13"/>
        <v>13</v>
      </c>
      <c r="H37" s="37">
        <f t="shared" si="14"/>
        <v>1</v>
      </c>
      <c r="I37" s="37">
        <f t="shared" si="15"/>
        <v>8</v>
      </c>
      <c r="J37" s="37">
        <f>VLOOKUP(9*$H37+$I37,FPGAMap!$A$2:$F$37,5)</f>
        <v>0</v>
      </c>
      <c r="K37" s="37">
        <f>VLOOKUP(9*$H37+$I37,FPGAMap!$A$2:$F$37,6)</f>
        <v>5</v>
      </c>
      <c r="L37" s="37">
        <v>1</v>
      </c>
      <c r="M37" s="37">
        <f t="shared" si="16"/>
        <v>0</v>
      </c>
      <c r="N37" s="37">
        <f t="shared" si="17"/>
        <v>7</v>
      </c>
    </row>
    <row r="38" spans="1:14">
      <c r="A38" s="36">
        <v>97</v>
      </c>
      <c r="B38" s="43">
        <v>2.2487400000000002</v>
      </c>
      <c r="C38" s="37">
        <f t="shared" si="9"/>
        <v>0</v>
      </c>
      <c r="D38" s="37">
        <f t="shared" si="10"/>
        <v>6</v>
      </c>
      <c r="E38" s="37">
        <f t="shared" si="11"/>
        <v>13</v>
      </c>
      <c r="F38" s="37">
        <f t="shared" si="12"/>
        <v>2</v>
      </c>
      <c r="G38" s="37">
        <f t="shared" si="13"/>
        <v>13</v>
      </c>
      <c r="H38" s="37">
        <f t="shared" si="14"/>
        <v>2</v>
      </c>
      <c r="I38" s="37">
        <f t="shared" si="15"/>
        <v>3</v>
      </c>
      <c r="J38" s="37">
        <f>VLOOKUP(9*$H38+$I38,FPGAMap!$A$2:$F$37,5)</f>
        <v>2</v>
      </c>
      <c r="K38" s="37">
        <f>VLOOKUP(9*$H38+$I38,FPGAMap!$A$2:$F$37,6)</f>
        <v>11</v>
      </c>
      <c r="L38" s="37">
        <v>1</v>
      </c>
      <c r="M38" s="37">
        <f t="shared" si="16"/>
        <v>1</v>
      </c>
      <c r="N38" s="37">
        <f t="shared" si="17"/>
        <v>1</v>
      </c>
    </row>
    <row r="39" spans="1:14">
      <c r="A39" s="36">
        <v>96</v>
      </c>
      <c r="B39" s="43">
        <v>1.96591</v>
      </c>
      <c r="C39" s="37">
        <f t="shared" si="9"/>
        <v>0</v>
      </c>
      <c r="D39" s="37">
        <f t="shared" si="10"/>
        <v>6</v>
      </c>
      <c r="E39" s="37">
        <f t="shared" si="11"/>
        <v>12</v>
      </c>
      <c r="F39" s="37">
        <f t="shared" si="12"/>
        <v>2</v>
      </c>
      <c r="G39" s="37">
        <f t="shared" si="13"/>
        <v>13</v>
      </c>
      <c r="H39" s="37">
        <f t="shared" si="14"/>
        <v>2</v>
      </c>
      <c r="I39" s="37">
        <f t="shared" si="15"/>
        <v>4</v>
      </c>
      <c r="J39" s="37">
        <f>VLOOKUP(9*$H39+$I39,FPGAMap!$A$2:$F$37,5)</f>
        <v>2</v>
      </c>
      <c r="K39" s="37">
        <f>VLOOKUP(9*$H39+$I39,FPGAMap!$A$2:$F$37,6)</f>
        <v>10</v>
      </c>
      <c r="L39" s="37">
        <v>1</v>
      </c>
      <c r="M39" s="37">
        <f t="shared" si="16"/>
        <v>1</v>
      </c>
      <c r="N39" s="37">
        <f t="shared" si="17"/>
        <v>0</v>
      </c>
    </row>
    <row r="40" spans="1:14">
      <c r="A40" s="36">
        <v>95</v>
      </c>
      <c r="B40" s="43">
        <v>3.2676799999999999</v>
      </c>
      <c r="C40" s="37">
        <f t="shared" si="9"/>
        <v>0</v>
      </c>
      <c r="D40" s="37">
        <f t="shared" si="10"/>
        <v>6</v>
      </c>
      <c r="E40" s="37">
        <f t="shared" si="11"/>
        <v>11</v>
      </c>
      <c r="F40" s="37">
        <f t="shared" si="12"/>
        <v>2</v>
      </c>
      <c r="G40" s="37">
        <f t="shared" si="13"/>
        <v>13</v>
      </c>
      <c r="H40" s="37">
        <f t="shared" si="14"/>
        <v>2</v>
      </c>
      <c r="I40" s="37">
        <f t="shared" si="15"/>
        <v>5</v>
      </c>
      <c r="J40" s="37">
        <f>VLOOKUP(9*$H40+$I40,FPGAMap!$A$2:$F$37,5)</f>
        <v>2</v>
      </c>
      <c r="K40" s="37">
        <f>VLOOKUP(9*$H40+$I40,FPGAMap!$A$2:$F$37,6)</f>
        <v>9</v>
      </c>
      <c r="L40" s="37">
        <v>1</v>
      </c>
      <c r="M40" s="37">
        <f t="shared" si="16"/>
        <v>0</v>
      </c>
      <c r="N40" s="37">
        <f t="shared" si="17"/>
        <v>11</v>
      </c>
    </row>
    <row r="41" spans="1:14">
      <c r="A41" s="36">
        <v>86</v>
      </c>
      <c r="B41" s="43">
        <v>3.54419</v>
      </c>
      <c r="C41" s="37">
        <f t="shared" si="9"/>
        <v>0</v>
      </c>
      <c r="D41" s="37">
        <f t="shared" si="10"/>
        <v>6</v>
      </c>
      <c r="E41" s="37">
        <f t="shared" si="11"/>
        <v>2</v>
      </c>
      <c r="F41" s="37">
        <f t="shared" si="12"/>
        <v>2</v>
      </c>
      <c r="G41" s="37">
        <f t="shared" si="13"/>
        <v>13</v>
      </c>
      <c r="H41" s="37">
        <f t="shared" si="14"/>
        <v>3</v>
      </c>
      <c r="I41" s="37">
        <f t="shared" si="15"/>
        <v>0</v>
      </c>
      <c r="J41" s="37">
        <f>VLOOKUP(9*$H41+$I41,FPGAMap!$A$2:$F$37,5)</f>
        <v>2</v>
      </c>
      <c r="K41" s="37">
        <f>VLOOKUP(9*$H41+$I41,FPGAMap!$A$2:$F$37,6)</f>
        <v>0</v>
      </c>
      <c r="L41" s="37">
        <v>1</v>
      </c>
      <c r="M41" s="37">
        <f t="shared" si="16"/>
        <v>0</v>
      </c>
      <c r="N41" s="37">
        <f t="shared" si="17"/>
        <v>2</v>
      </c>
    </row>
    <row r="42" spans="1:14">
      <c r="A42" s="36">
        <v>87</v>
      </c>
      <c r="B42" s="43">
        <v>3.9027799999999999</v>
      </c>
      <c r="C42" s="37">
        <f t="shared" si="9"/>
        <v>0</v>
      </c>
      <c r="D42" s="37">
        <f t="shared" si="10"/>
        <v>6</v>
      </c>
      <c r="E42" s="37">
        <f t="shared" si="11"/>
        <v>3</v>
      </c>
      <c r="F42" s="37">
        <f t="shared" si="12"/>
        <v>2</v>
      </c>
      <c r="G42" s="37">
        <f t="shared" si="13"/>
        <v>13</v>
      </c>
      <c r="H42" s="37">
        <f t="shared" si="14"/>
        <v>3</v>
      </c>
      <c r="I42" s="37">
        <f t="shared" si="15"/>
        <v>1</v>
      </c>
      <c r="J42" s="37">
        <f>VLOOKUP(9*$H42+$I42,FPGAMap!$A$2:$F$37,5)</f>
        <v>2</v>
      </c>
      <c r="K42" s="37">
        <f>VLOOKUP(9*$H42+$I42,FPGAMap!$A$2:$F$37,6)</f>
        <v>1</v>
      </c>
      <c r="L42" s="37">
        <v>1</v>
      </c>
      <c r="M42" s="37">
        <f t="shared" si="16"/>
        <v>0</v>
      </c>
      <c r="N42" s="37">
        <f t="shared" si="17"/>
        <v>3</v>
      </c>
    </row>
    <row r="43" spans="1:14">
      <c r="A43" s="36">
        <v>88</v>
      </c>
      <c r="B43" s="43">
        <v>2.8977300000000001</v>
      </c>
      <c r="C43" s="37">
        <f t="shared" si="9"/>
        <v>0</v>
      </c>
      <c r="D43" s="37">
        <f t="shared" si="10"/>
        <v>6</v>
      </c>
      <c r="E43" s="37">
        <f t="shared" si="11"/>
        <v>4</v>
      </c>
      <c r="F43" s="37">
        <f t="shared" si="12"/>
        <v>2</v>
      </c>
      <c r="G43" s="37">
        <f t="shared" si="13"/>
        <v>13</v>
      </c>
      <c r="H43" s="37">
        <f t="shared" si="14"/>
        <v>3</v>
      </c>
      <c r="I43" s="37">
        <f t="shared" si="15"/>
        <v>2</v>
      </c>
      <c r="J43" s="37">
        <f>VLOOKUP(9*$H43+$I43,FPGAMap!$A$2:$F$37,5)</f>
        <v>2</v>
      </c>
      <c r="K43" s="37">
        <f>VLOOKUP(9*$H43+$I43,FPGAMap!$A$2:$F$37,6)</f>
        <v>2</v>
      </c>
      <c r="L43" s="37">
        <v>10</v>
      </c>
      <c r="M43" s="37">
        <f t="shared" si="16"/>
        <v>0</v>
      </c>
      <c r="N43" s="37">
        <f t="shared" si="17"/>
        <v>4</v>
      </c>
    </row>
    <row r="44" spans="1:14">
      <c r="A44" s="36">
        <v>89</v>
      </c>
      <c r="B44" s="43">
        <v>5.5239900000000004</v>
      </c>
      <c r="C44" s="37">
        <f t="shared" si="9"/>
        <v>0</v>
      </c>
      <c r="D44" s="37">
        <f t="shared" si="10"/>
        <v>6</v>
      </c>
      <c r="E44" s="37">
        <f t="shared" si="11"/>
        <v>5</v>
      </c>
      <c r="F44" s="37">
        <f t="shared" si="12"/>
        <v>2</v>
      </c>
      <c r="G44" s="37">
        <f t="shared" si="13"/>
        <v>13</v>
      </c>
      <c r="H44" s="37">
        <f t="shared" si="14"/>
        <v>3</v>
      </c>
      <c r="I44" s="37">
        <f t="shared" si="15"/>
        <v>3</v>
      </c>
      <c r="J44" s="37">
        <f>VLOOKUP(9*$H44+$I44,FPGAMap!$A$2:$F$37,5)</f>
        <v>2</v>
      </c>
      <c r="K44" s="37">
        <f>VLOOKUP(9*$H44+$I44,FPGAMap!$A$2:$F$37,6)</f>
        <v>3</v>
      </c>
      <c r="L44" s="37">
        <v>10</v>
      </c>
      <c r="M44" s="37">
        <f t="shared" si="16"/>
        <v>0</v>
      </c>
      <c r="N44" s="37">
        <f t="shared" si="17"/>
        <v>5</v>
      </c>
    </row>
    <row r="45" spans="1:14">
      <c r="A45" s="36">
        <v>90</v>
      </c>
      <c r="B45" s="43">
        <v>4.9002499999999998</v>
      </c>
      <c r="C45" s="37">
        <f t="shared" si="9"/>
        <v>0</v>
      </c>
      <c r="D45" s="37">
        <f t="shared" si="10"/>
        <v>6</v>
      </c>
      <c r="E45" s="37">
        <f t="shared" si="11"/>
        <v>6</v>
      </c>
      <c r="F45" s="37">
        <f t="shared" si="12"/>
        <v>2</v>
      </c>
      <c r="G45" s="37">
        <f t="shared" si="13"/>
        <v>13</v>
      </c>
      <c r="H45" s="37">
        <f t="shared" si="14"/>
        <v>3</v>
      </c>
      <c r="I45" s="37">
        <f t="shared" si="15"/>
        <v>4</v>
      </c>
      <c r="J45" s="37">
        <f>VLOOKUP(9*$H45+$I45,FPGAMap!$A$2:$F$37,5)</f>
        <v>2</v>
      </c>
      <c r="K45" s="37">
        <f>VLOOKUP(9*$H45+$I45,FPGAMap!$A$2:$F$37,6)</f>
        <v>4</v>
      </c>
      <c r="L45" s="37">
        <v>10</v>
      </c>
      <c r="M45" s="37">
        <f t="shared" si="16"/>
        <v>0</v>
      </c>
      <c r="N45" s="37">
        <f t="shared" si="17"/>
        <v>6</v>
      </c>
    </row>
    <row r="46" spans="1:14">
      <c r="A46" s="36">
        <v>91</v>
      </c>
      <c r="B46" s="43">
        <v>5.4596</v>
      </c>
      <c r="C46" s="37">
        <f t="shared" si="9"/>
        <v>0</v>
      </c>
      <c r="D46" s="37">
        <f t="shared" si="10"/>
        <v>6</v>
      </c>
      <c r="E46" s="37">
        <f t="shared" si="11"/>
        <v>7</v>
      </c>
      <c r="F46" s="37">
        <f t="shared" si="12"/>
        <v>2</v>
      </c>
      <c r="G46" s="37">
        <f t="shared" si="13"/>
        <v>13</v>
      </c>
      <c r="H46" s="37">
        <f t="shared" si="14"/>
        <v>3</v>
      </c>
      <c r="I46" s="37">
        <f t="shared" si="15"/>
        <v>5</v>
      </c>
      <c r="J46" s="37">
        <f>VLOOKUP(9*$H46+$I46,FPGAMap!$A$2:$F$37,5)</f>
        <v>2</v>
      </c>
      <c r="K46" s="37">
        <f>VLOOKUP(9*$H46+$I46,FPGAMap!$A$2:$F$37,6)</f>
        <v>5</v>
      </c>
      <c r="L46" s="37">
        <v>10</v>
      </c>
      <c r="M46" s="37">
        <f t="shared" si="16"/>
        <v>0</v>
      </c>
      <c r="N46" s="37">
        <f t="shared" si="17"/>
        <v>7</v>
      </c>
    </row>
    <row r="47" spans="1:14">
      <c r="A47" s="36">
        <v>92</v>
      </c>
      <c r="B47" s="43">
        <v>4.5189399999999997</v>
      </c>
      <c r="C47" s="37">
        <f t="shared" si="9"/>
        <v>0</v>
      </c>
      <c r="D47" s="37">
        <f t="shared" si="10"/>
        <v>6</v>
      </c>
      <c r="E47" s="37">
        <f t="shared" si="11"/>
        <v>8</v>
      </c>
      <c r="F47" s="37">
        <f t="shared" si="12"/>
        <v>2</v>
      </c>
      <c r="G47" s="37">
        <f t="shared" si="13"/>
        <v>13</v>
      </c>
      <c r="H47" s="37">
        <f t="shared" si="14"/>
        <v>3</v>
      </c>
      <c r="I47" s="37">
        <f t="shared" si="15"/>
        <v>6</v>
      </c>
      <c r="J47" s="37">
        <f>VLOOKUP(9*$H47+$I47,FPGAMap!$A$2:$F$37,5)</f>
        <v>2</v>
      </c>
      <c r="K47" s="37">
        <f>VLOOKUP(9*$H47+$I47,FPGAMap!$A$2:$F$37,6)</f>
        <v>6</v>
      </c>
      <c r="L47" s="37">
        <v>10</v>
      </c>
      <c r="M47" s="37">
        <f t="shared" si="16"/>
        <v>0</v>
      </c>
      <c r="N47" s="37">
        <f t="shared" si="17"/>
        <v>8</v>
      </c>
    </row>
    <row r="48" spans="1:14">
      <c r="A48" s="36">
        <v>93</v>
      </c>
      <c r="B48" s="43">
        <v>3.75379</v>
      </c>
      <c r="C48" s="37">
        <f t="shared" si="9"/>
        <v>0</v>
      </c>
      <c r="D48" s="37">
        <f t="shared" si="10"/>
        <v>6</v>
      </c>
      <c r="E48" s="37">
        <f t="shared" si="11"/>
        <v>9</v>
      </c>
      <c r="F48" s="37">
        <f t="shared" si="12"/>
        <v>2</v>
      </c>
      <c r="G48" s="37">
        <f t="shared" si="13"/>
        <v>13</v>
      </c>
      <c r="H48" s="37">
        <f t="shared" si="14"/>
        <v>3</v>
      </c>
      <c r="I48" s="37">
        <f t="shared" si="15"/>
        <v>7</v>
      </c>
      <c r="J48" s="37">
        <f>VLOOKUP(9*$H48+$I48,FPGAMap!$A$2:$F$37,5)</f>
        <v>2</v>
      </c>
      <c r="K48" s="37">
        <f>VLOOKUP(9*$H48+$I48,FPGAMap!$A$2:$F$37,6)</f>
        <v>7</v>
      </c>
      <c r="L48" s="37">
        <v>10</v>
      </c>
      <c r="M48" s="37">
        <f t="shared" si="16"/>
        <v>0</v>
      </c>
      <c r="N48" s="37">
        <f t="shared" si="17"/>
        <v>9</v>
      </c>
    </row>
    <row r="49" spans="1:14">
      <c r="A49" s="36">
        <v>94</v>
      </c>
      <c r="B49" s="43">
        <v>3.38889</v>
      </c>
      <c r="C49" s="37">
        <f t="shared" si="9"/>
        <v>0</v>
      </c>
      <c r="D49" s="37">
        <f t="shared" si="10"/>
        <v>6</v>
      </c>
      <c r="E49" s="37">
        <f t="shared" si="11"/>
        <v>10</v>
      </c>
      <c r="F49" s="37">
        <f t="shared" si="12"/>
        <v>2</v>
      </c>
      <c r="G49" s="37">
        <f t="shared" si="13"/>
        <v>13</v>
      </c>
      <c r="H49" s="37">
        <f t="shared" si="14"/>
        <v>3</v>
      </c>
      <c r="I49" s="37">
        <f t="shared" si="15"/>
        <v>8</v>
      </c>
      <c r="J49" s="37">
        <f>VLOOKUP(9*$H49+$I49,FPGAMap!$A$2:$F$37,5)</f>
        <v>2</v>
      </c>
      <c r="K49" s="37">
        <f>VLOOKUP(9*$H49+$I49,FPGAMap!$A$2:$F$37,6)</f>
        <v>8</v>
      </c>
      <c r="L49" s="37">
        <v>10</v>
      </c>
      <c r="M49" s="37">
        <f t="shared" si="16"/>
        <v>0</v>
      </c>
      <c r="N49" s="37">
        <f t="shared" si="17"/>
        <v>10</v>
      </c>
    </row>
    <row r="50" spans="1:14">
      <c r="A50" s="36">
        <v>39</v>
      </c>
      <c r="B50" s="43">
        <v>2.2020200000000001</v>
      </c>
      <c r="C50" s="37">
        <f t="shared" si="9"/>
        <v>0</v>
      </c>
      <c r="D50" s="37">
        <f t="shared" si="10"/>
        <v>2</v>
      </c>
      <c r="E50" s="37">
        <f t="shared" si="11"/>
        <v>11</v>
      </c>
      <c r="F50" s="37">
        <f t="shared" si="12"/>
        <v>3</v>
      </c>
      <c r="G50" s="37">
        <f t="shared" si="13"/>
        <v>14</v>
      </c>
      <c r="H50" s="37">
        <f t="shared" si="14"/>
        <v>0</v>
      </c>
      <c r="I50" s="37">
        <f t="shared" si="15"/>
        <v>0</v>
      </c>
      <c r="J50" s="37">
        <f>VLOOKUP(9*$H50+$I50,FPGAMap!$A$2:$F$37,5)</f>
        <v>0</v>
      </c>
      <c r="K50" s="37">
        <f>VLOOKUP(9*$H50+$I50,FPGAMap!$A$2:$F$37,6)</f>
        <v>9</v>
      </c>
      <c r="L50" s="37">
        <v>1</v>
      </c>
      <c r="M50" s="37">
        <f t="shared" si="16"/>
        <v>0</v>
      </c>
      <c r="N50" s="37">
        <f t="shared" si="17"/>
        <v>11</v>
      </c>
    </row>
    <row r="51" spans="1:14">
      <c r="A51" s="36">
        <v>40</v>
      </c>
      <c r="B51" s="43">
        <v>0</v>
      </c>
      <c r="C51" s="37">
        <f t="shared" si="9"/>
        <v>0</v>
      </c>
      <c r="D51" s="37">
        <f t="shared" si="10"/>
        <v>2</v>
      </c>
      <c r="E51" s="37">
        <f t="shared" si="11"/>
        <v>12</v>
      </c>
      <c r="F51" s="37">
        <f t="shared" si="12"/>
        <v>3</v>
      </c>
      <c r="G51" s="37">
        <f t="shared" si="13"/>
        <v>14</v>
      </c>
      <c r="H51" s="37">
        <f t="shared" si="14"/>
        <v>0</v>
      </c>
      <c r="I51" s="37">
        <f t="shared" si="15"/>
        <v>1</v>
      </c>
      <c r="J51" s="37">
        <f>VLOOKUP(9*$H51+$I51,FPGAMap!$A$2:$F$37,5)</f>
        <v>0</v>
      </c>
      <c r="K51" s="37">
        <f>VLOOKUP(9*$H51+$I51,FPGAMap!$A$2:$F$37,6)</f>
        <v>10</v>
      </c>
      <c r="L51" s="37">
        <v>1</v>
      </c>
      <c r="M51" s="37">
        <f t="shared" si="16"/>
        <v>1</v>
      </c>
      <c r="N51" s="37">
        <f t="shared" si="17"/>
        <v>0</v>
      </c>
    </row>
    <row r="52" spans="1:14">
      <c r="A52" s="36">
        <v>41</v>
      </c>
      <c r="B52" s="43">
        <v>0</v>
      </c>
      <c r="C52" s="37">
        <f t="shared" si="9"/>
        <v>0</v>
      </c>
      <c r="D52" s="37">
        <f t="shared" si="10"/>
        <v>2</v>
      </c>
      <c r="E52" s="37">
        <f t="shared" si="11"/>
        <v>13</v>
      </c>
      <c r="F52" s="37">
        <f t="shared" si="12"/>
        <v>3</v>
      </c>
      <c r="G52" s="37">
        <f t="shared" si="13"/>
        <v>14</v>
      </c>
      <c r="H52" s="37">
        <f t="shared" si="14"/>
        <v>0</v>
      </c>
      <c r="I52" s="37">
        <f t="shared" si="15"/>
        <v>2</v>
      </c>
      <c r="J52" s="37">
        <f>VLOOKUP(9*$H52+$I52,FPGAMap!$A$2:$F$37,5)</f>
        <v>0</v>
      </c>
      <c r="K52" s="37">
        <f>VLOOKUP(9*$H52+$I52,FPGAMap!$A$2:$F$37,6)</f>
        <v>11</v>
      </c>
      <c r="L52" s="37">
        <v>1</v>
      </c>
      <c r="M52" s="37">
        <f t="shared" si="16"/>
        <v>1</v>
      </c>
      <c r="N52" s="37">
        <f t="shared" si="17"/>
        <v>1</v>
      </c>
    </row>
    <row r="53" spans="1:14">
      <c r="A53" s="36">
        <v>30</v>
      </c>
      <c r="B53" s="43">
        <v>4.4848499999999998</v>
      </c>
      <c r="C53" s="37">
        <f t="shared" si="9"/>
        <v>0</v>
      </c>
      <c r="D53" s="37">
        <f t="shared" si="10"/>
        <v>2</v>
      </c>
      <c r="E53" s="37">
        <f t="shared" si="11"/>
        <v>2</v>
      </c>
      <c r="F53" s="37">
        <f t="shared" si="12"/>
        <v>3</v>
      </c>
      <c r="G53" s="37">
        <f t="shared" si="13"/>
        <v>14</v>
      </c>
      <c r="H53" s="37">
        <f t="shared" si="14"/>
        <v>0</v>
      </c>
      <c r="I53" s="37">
        <f t="shared" si="15"/>
        <v>3</v>
      </c>
      <c r="J53" s="37">
        <f>VLOOKUP(9*$H53+$I53,FPGAMap!$A$2:$F$37,5)</f>
        <v>0</v>
      </c>
      <c r="K53" s="37">
        <f>VLOOKUP(9*$H53+$I53,FPGAMap!$A$2:$F$37,6)</f>
        <v>0</v>
      </c>
      <c r="L53" s="37">
        <v>1</v>
      </c>
      <c r="M53" s="37">
        <f t="shared" si="16"/>
        <v>0</v>
      </c>
      <c r="N53" s="37">
        <f t="shared" si="17"/>
        <v>2</v>
      </c>
    </row>
    <row r="54" spans="1:14">
      <c r="A54" s="36">
        <v>31</v>
      </c>
      <c r="B54" s="43">
        <v>4.78409</v>
      </c>
      <c r="C54" s="37">
        <f t="shared" si="9"/>
        <v>0</v>
      </c>
      <c r="D54" s="37">
        <f t="shared" si="10"/>
        <v>2</v>
      </c>
      <c r="E54" s="37">
        <f t="shared" si="11"/>
        <v>3</v>
      </c>
      <c r="F54" s="37">
        <f t="shared" si="12"/>
        <v>3</v>
      </c>
      <c r="G54" s="37">
        <f t="shared" si="13"/>
        <v>14</v>
      </c>
      <c r="H54" s="37">
        <f t="shared" si="14"/>
        <v>0</v>
      </c>
      <c r="I54" s="37">
        <f t="shared" si="15"/>
        <v>4</v>
      </c>
      <c r="J54" s="37">
        <f>VLOOKUP(9*$H54+$I54,FPGAMap!$A$2:$F$37,5)</f>
        <v>0</v>
      </c>
      <c r="K54" s="37">
        <f>VLOOKUP(9*$H54+$I54,FPGAMap!$A$2:$F$37,6)</f>
        <v>1</v>
      </c>
      <c r="L54" s="37">
        <v>1</v>
      </c>
      <c r="M54" s="37">
        <f t="shared" si="16"/>
        <v>0</v>
      </c>
      <c r="N54" s="37">
        <f t="shared" si="17"/>
        <v>3</v>
      </c>
    </row>
    <row r="55" spans="1:14">
      <c r="A55" s="36">
        <v>32</v>
      </c>
      <c r="B55" s="43">
        <v>4.3838400000000002</v>
      </c>
      <c r="C55" s="37">
        <f t="shared" si="9"/>
        <v>0</v>
      </c>
      <c r="D55" s="37">
        <f t="shared" si="10"/>
        <v>2</v>
      </c>
      <c r="E55" s="37">
        <f t="shared" si="11"/>
        <v>4</v>
      </c>
      <c r="F55" s="37">
        <f t="shared" si="12"/>
        <v>3</v>
      </c>
      <c r="G55" s="37">
        <f t="shared" si="13"/>
        <v>14</v>
      </c>
      <c r="H55" s="37">
        <f t="shared" si="14"/>
        <v>0</v>
      </c>
      <c r="I55" s="37">
        <f t="shared" si="15"/>
        <v>5</v>
      </c>
      <c r="J55" s="37">
        <f>VLOOKUP(9*$H55+$I55,FPGAMap!$A$2:$F$37,5)</f>
        <v>0</v>
      </c>
      <c r="K55" s="37">
        <f>VLOOKUP(9*$H55+$I55,FPGAMap!$A$2:$F$37,6)</f>
        <v>2</v>
      </c>
      <c r="L55" s="37">
        <v>1</v>
      </c>
      <c r="M55" s="37">
        <f t="shared" si="16"/>
        <v>0</v>
      </c>
      <c r="N55" s="37">
        <f t="shared" si="17"/>
        <v>4</v>
      </c>
    </row>
    <row r="56" spans="1:14">
      <c r="A56" s="36">
        <v>38</v>
      </c>
      <c r="B56" s="43">
        <v>3.2045499999999998</v>
      </c>
      <c r="C56" s="37">
        <f t="shared" si="9"/>
        <v>0</v>
      </c>
      <c r="D56" s="37">
        <f t="shared" si="10"/>
        <v>2</v>
      </c>
      <c r="E56" s="37">
        <f t="shared" si="11"/>
        <v>10</v>
      </c>
      <c r="F56" s="37">
        <f t="shared" si="12"/>
        <v>3</v>
      </c>
      <c r="G56" s="37">
        <f t="shared" si="13"/>
        <v>14</v>
      </c>
      <c r="H56" s="37">
        <f t="shared" si="14"/>
        <v>0</v>
      </c>
      <c r="I56" s="37">
        <f t="shared" si="15"/>
        <v>6</v>
      </c>
      <c r="J56" s="37">
        <f>VLOOKUP(9*$H56+$I56,FPGAMap!$A$2:$F$37,5)</f>
        <v>0</v>
      </c>
      <c r="K56" s="37">
        <f>VLOOKUP(9*$H56+$I56,FPGAMap!$A$2:$F$37,6)</f>
        <v>8</v>
      </c>
      <c r="L56" s="37">
        <v>1</v>
      </c>
      <c r="M56" s="37">
        <f t="shared" si="16"/>
        <v>0</v>
      </c>
      <c r="N56" s="37">
        <f t="shared" si="17"/>
        <v>10</v>
      </c>
    </row>
    <row r="57" spans="1:14">
      <c r="A57" s="36">
        <v>37</v>
      </c>
      <c r="B57" s="43">
        <v>4.4924200000000001</v>
      </c>
      <c r="C57" s="37">
        <f t="shared" si="9"/>
        <v>0</v>
      </c>
      <c r="D57" s="37">
        <f t="shared" si="10"/>
        <v>2</v>
      </c>
      <c r="E57" s="37">
        <f t="shared" si="11"/>
        <v>9</v>
      </c>
      <c r="F57" s="37">
        <f t="shared" si="12"/>
        <v>3</v>
      </c>
      <c r="G57" s="37">
        <f t="shared" si="13"/>
        <v>14</v>
      </c>
      <c r="H57" s="37">
        <f t="shared" si="14"/>
        <v>0</v>
      </c>
      <c r="I57" s="37">
        <f t="shared" si="15"/>
        <v>7</v>
      </c>
      <c r="J57" s="37">
        <f>VLOOKUP(9*$H57+$I57,FPGAMap!$A$2:$F$37,5)</f>
        <v>0</v>
      </c>
      <c r="K57" s="37">
        <f>VLOOKUP(9*$H57+$I57,FPGAMap!$A$2:$F$37,6)</f>
        <v>7</v>
      </c>
      <c r="L57" s="37">
        <v>1</v>
      </c>
      <c r="M57" s="37">
        <f t="shared" si="16"/>
        <v>0</v>
      </c>
      <c r="N57" s="37">
        <f t="shared" si="17"/>
        <v>9</v>
      </c>
    </row>
    <row r="58" spans="1:14">
      <c r="A58" s="36">
        <v>36</v>
      </c>
      <c r="B58" s="43">
        <v>4.6527799999999999</v>
      </c>
      <c r="C58" s="37">
        <f t="shared" si="9"/>
        <v>0</v>
      </c>
      <c r="D58" s="37">
        <f t="shared" si="10"/>
        <v>2</v>
      </c>
      <c r="E58" s="37">
        <f t="shared" si="11"/>
        <v>8</v>
      </c>
      <c r="F58" s="37">
        <f t="shared" si="12"/>
        <v>3</v>
      </c>
      <c r="G58" s="37">
        <f t="shared" si="13"/>
        <v>14</v>
      </c>
      <c r="H58" s="37">
        <f t="shared" si="14"/>
        <v>0</v>
      </c>
      <c r="I58" s="37">
        <f t="shared" si="15"/>
        <v>8</v>
      </c>
      <c r="J58" s="37">
        <f>VLOOKUP(9*$H58+$I58,FPGAMap!$A$2:$F$37,5)</f>
        <v>0</v>
      </c>
      <c r="K58" s="37">
        <f>VLOOKUP(9*$H58+$I58,FPGAMap!$A$2:$F$37,6)</f>
        <v>6</v>
      </c>
      <c r="L58" s="37">
        <v>10</v>
      </c>
      <c r="M58" s="37">
        <f t="shared" si="16"/>
        <v>0</v>
      </c>
      <c r="N58" s="37">
        <f t="shared" si="17"/>
        <v>8</v>
      </c>
    </row>
    <row r="59" spans="1:14">
      <c r="A59" s="36">
        <v>192</v>
      </c>
      <c r="B59" s="43">
        <v>3.4217200000000001</v>
      </c>
      <c r="C59" s="37">
        <f t="shared" si="9"/>
        <v>1</v>
      </c>
      <c r="D59" s="37">
        <f t="shared" si="10"/>
        <v>6</v>
      </c>
      <c r="E59" s="37">
        <f t="shared" si="11"/>
        <v>10</v>
      </c>
      <c r="F59" s="37">
        <f t="shared" si="12"/>
        <v>3</v>
      </c>
      <c r="G59" s="37">
        <f t="shared" si="13"/>
        <v>14</v>
      </c>
      <c r="H59" s="37">
        <f t="shared" si="14"/>
        <v>1</v>
      </c>
      <c r="I59" s="37">
        <f t="shared" si="15"/>
        <v>0</v>
      </c>
      <c r="J59" s="37">
        <f>VLOOKUP(9*$H59+$I59,FPGAMap!$A$2:$F$37,5)</f>
        <v>1</v>
      </c>
      <c r="K59" s="37">
        <f>VLOOKUP(9*$H59+$I59,FPGAMap!$A$2:$F$37,6)</f>
        <v>8</v>
      </c>
      <c r="L59" s="37">
        <v>1</v>
      </c>
      <c r="M59" s="37">
        <f t="shared" si="16"/>
        <v>0</v>
      </c>
      <c r="N59" s="37">
        <f t="shared" si="17"/>
        <v>10</v>
      </c>
    </row>
    <row r="60" spans="1:14">
      <c r="A60" s="36">
        <v>191</v>
      </c>
      <c r="B60" s="43">
        <v>3.6906599999999998</v>
      </c>
      <c r="C60" s="37">
        <f t="shared" si="9"/>
        <v>1</v>
      </c>
      <c r="D60" s="37">
        <f t="shared" si="10"/>
        <v>6</v>
      </c>
      <c r="E60" s="37">
        <f t="shared" si="11"/>
        <v>9</v>
      </c>
      <c r="F60" s="37">
        <f t="shared" si="12"/>
        <v>3</v>
      </c>
      <c r="G60" s="37">
        <f t="shared" si="13"/>
        <v>14</v>
      </c>
      <c r="H60" s="37">
        <f t="shared" si="14"/>
        <v>1</v>
      </c>
      <c r="I60" s="37">
        <f t="shared" si="15"/>
        <v>1</v>
      </c>
      <c r="J60" s="37">
        <f>VLOOKUP(9*$H60+$I60,FPGAMap!$A$2:$F$37,5)</f>
        <v>1</v>
      </c>
      <c r="K60" s="37">
        <f>VLOOKUP(9*$H60+$I60,FPGAMap!$A$2:$F$37,6)</f>
        <v>7</v>
      </c>
      <c r="L60" s="37">
        <v>10</v>
      </c>
      <c r="M60" s="37">
        <f t="shared" si="16"/>
        <v>0</v>
      </c>
      <c r="N60" s="37">
        <f t="shared" si="17"/>
        <v>9</v>
      </c>
    </row>
    <row r="61" spans="1:14">
      <c r="A61" s="36">
        <v>190</v>
      </c>
      <c r="B61" s="43">
        <v>4.1755100000000001</v>
      </c>
      <c r="C61" s="37">
        <f t="shared" si="9"/>
        <v>1</v>
      </c>
      <c r="D61" s="37">
        <f t="shared" si="10"/>
        <v>6</v>
      </c>
      <c r="E61" s="37">
        <f t="shared" si="11"/>
        <v>8</v>
      </c>
      <c r="F61" s="37">
        <f t="shared" si="12"/>
        <v>3</v>
      </c>
      <c r="G61" s="37">
        <f t="shared" si="13"/>
        <v>14</v>
      </c>
      <c r="H61" s="37">
        <f t="shared" si="14"/>
        <v>1</v>
      </c>
      <c r="I61" s="37">
        <f t="shared" si="15"/>
        <v>2</v>
      </c>
      <c r="J61" s="37">
        <f>VLOOKUP(9*$H61+$I61,FPGAMap!$A$2:$F$37,5)</f>
        <v>1</v>
      </c>
      <c r="K61" s="37">
        <f>VLOOKUP(9*$H61+$I61,FPGAMap!$A$2:$F$37,6)</f>
        <v>6</v>
      </c>
      <c r="L61" s="37">
        <v>10</v>
      </c>
      <c r="M61" s="37">
        <f t="shared" si="16"/>
        <v>0</v>
      </c>
      <c r="N61" s="37">
        <f t="shared" si="17"/>
        <v>8</v>
      </c>
    </row>
    <row r="62" spans="1:14">
      <c r="A62" s="36">
        <v>193</v>
      </c>
      <c r="B62" s="43">
        <v>2.8674200000000001</v>
      </c>
      <c r="C62" s="37">
        <f t="shared" si="9"/>
        <v>1</v>
      </c>
      <c r="D62" s="37">
        <f t="shared" si="10"/>
        <v>6</v>
      </c>
      <c r="E62" s="37">
        <f t="shared" si="11"/>
        <v>11</v>
      </c>
      <c r="F62" s="37">
        <f t="shared" si="12"/>
        <v>3</v>
      </c>
      <c r="G62" s="37">
        <f t="shared" si="13"/>
        <v>14</v>
      </c>
      <c r="H62" s="37">
        <f t="shared" si="14"/>
        <v>1</v>
      </c>
      <c r="I62" s="37">
        <f t="shared" si="15"/>
        <v>3</v>
      </c>
      <c r="J62" s="37">
        <f>VLOOKUP(9*$H62+$I62,FPGAMap!$A$2:$F$37,5)</f>
        <v>1</v>
      </c>
      <c r="K62" s="37">
        <f>VLOOKUP(9*$H62+$I62,FPGAMap!$A$2:$F$37,6)</f>
        <v>9</v>
      </c>
      <c r="L62" s="37">
        <v>1</v>
      </c>
      <c r="M62" s="37">
        <f t="shared" si="16"/>
        <v>0</v>
      </c>
      <c r="N62" s="37">
        <f t="shared" si="17"/>
        <v>11</v>
      </c>
    </row>
    <row r="63" spans="1:14">
      <c r="A63" s="36">
        <v>194</v>
      </c>
      <c r="B63" s="43">
        <v>2.9734799999999999</v>
      </c>
      <c r="C63" s="37">
        <f t="shared" si="9"/>
        <v>1</v>
      </c>
      <c r="D63" s="37">
        <f t="shared" si="10"/>
        <v>6</v>
      </c>
      <c r="E63" s="37">
        <f t="shared" si="11"/>
        <v>12</v>
      </c>
      <c r="F63" s="37">
        <f t="shared" si="12"/>
        <v>3</v>
      </c>
      <c r="G63" s="37">
        <f t="shared" si="13"/>
        <v>14</v>
      </c>
      <c r="H63" s="37">
        <f t="shared" si="14"/>
        <v>1</v>
      </c>
      <c r="I63" s="37">
        <f t="shared" si="15"/>
        <v>4</v>
      </c>
      <c r="J63" s="37">
        <f>VLOOKUP(9*$H63+$I63,FPGAMap!$A$2:$F$37,5)</f>
        <v>1</v>
      </c>
      <c r="K63" s="37">
        <f>VLOOKUP(9*$H63+$I63,FPGAMap!$A$2:$F$37,6)</f>
        <v>10</v>
      </c>
      <c r="L63" s="37">
        <v>1</v>
      </c>
      <c r="M63" s="37">
        <f t="shared" si="16"/>
        <v>1</v>
      </c>
      <c r="N63" s="37">
        <f t="shared" si="17"/>
        <v>0</v>
      </c>
    </row>
    <row r="64" spans="1:14">
      <c r="A64" s="36">
        <v>195</v>
      </c>
      <c r="B64" s="43">
        <v>2.1729799999999999</v>
      </c>
      <c r="C64" s="37">
        <f t="shared" si="9"/>
        <v>1</v>
      </c>
      <c r="D64" s="37">
        <f t="shared" si="10"/>
        <v>6</v>
      </c>
      <c r="E64" s="37">
        <f t="shared" si="11"/>
        <v>13</v>
      </c>
      <c r="F64" s="37">
        <f t="shared" si="12"/>
        <v>3</v>
      </c>
      <c r="G64" s="37">
        <f t="shared" si="13"/>
        <v>14</v>
      </c>
      <c r="H64" s="37">
        <f t="shared" si="14"/>
        <v>1</v>
      </c>
      <c r="I64" s="37">
        <f t="shared" si="15"/>
        <v>5</v>
      </c>
      <c r="J64" s="37">
        <f>VLOOKUP(9*$H64+$I64,FPGAMap!$A$2:$F$37,5)</f>
        <v>1</v>
      </c>
      <c r="K64" s="37">
        <f>VLOOKUP(9*$H64+$I64,FPGAMap!$A$2:$F$37,6)</f>
        <v>11</v>
      </c>
      <c r="L64" s="37">
        <v>1</v>
      </c>
      <c r="M64" s="37">
        <f t="shared" si="16"/>
        <v>1</v>
      </c>
      <c r="N64" s="37">
        <f t="shared" si="17"/>
        <v>1</v>
      </c>
    </row>
    <row r="65" spans="1:14">
      <c r="A65" s="36">
        <v>33</v>
      </c>
      <c r="B65" s="43">
        <v>5.4116200000000001</v>
      </c>
      <c r="C65" s="37">
        <f t="shared" si="9"/>
        <v>0</v>
      </c>
      <c r="D65" s="37">
        <f t="shared" si="10"/>
        <v>2</v>
      </c>
      <c r="E65" s="37">
        <f t="shared" si="11"/>
        <v>5</v>
      </c>
      <c r="F65" s="37">
        <f t="shared" si="12"/>
        <v>3</v>
      </c>
      <c r="G65" s="37">
        <f t="shared" si="13"/>
        <v>14</v>
      </c>
      <c r="H65" s="37">
        <f t="shared" si="14"/>
        <v>1</v>
      </c>
      <c r="I65" s="37">
        <f t="shared" si="15"/>
        <v>6</v>
      </c>
      <c r="J65" s="37">
        <f>VLOOKUP(9*$H65+$I65,FPGAMap!$A$2:$F$37,5)</f>
        <v>0</v>
      </c>
      <c r="K65" s="37">
        <f>VLOOKUP(9*$H65+$I65,FPGAMap!$A$2:$F$37,6)</f>
        <v>3</v>
      </c>
      <c r="L65" s="37">
        <v>10</v>
      </c>
      <c r="M65" s="37">
        <f t="shared" si="16"/>
        <v>0</v>
      </c>
      <c r="N65" s="37">
        <f t="shared" si="17"/>
        <v>5</v>
      </c>
    </row>
    <row r="66" spans="1:14">
      <c r="A66" s="36">
        <v>34</v>
      </c>
      <c r="B66" s="43">
        <v>4.3914099999999996</v>
      </c>
      <c r="C66" s="37">
        <f t="shared" ref="C66:C97" si="18">QUOTIENT($A66,98)</f>
        <v>0</v>
      </c>
      <c r="D66" s="37">
        <f t="shared" ref="D66:D97" si="19">MOD(QUOTIENT($A66,14),7)</f>
        <v>2</v>
      </c>
      <c r="E66" s="37">
        <f t="shared" ref="E66:E97" si="20">MOD($A66,14)</f>
        <v>6</v>
      </c>
      <c r="F66" s="37">
        <f t="shared" ref="F66:F97" si="21">VLOOKUP($G66,L1ID,2)</f>
        <v>3</v>
      </c>
      <c r="G66" s="37">
        <f t="shared" ref="G66:G97" si="22">VLOOKUP($A66,DbData,3)</f>
        <v>14</v>
      </c>
      <c r="H66" s="37">
        <f t="shared" ref="H66:H97" si="23">QUOTIENT(VLOOKUP($A66,DbData,4),12)</f>
        <v>1</v>
      </c>
      <c r="I66" s="37">
        <f t="shared" ref="I66:I97" si="24">MOD(VLOOKUP($A66,DbData,4),12)</f>
        <v>7</v>
      </c>
      <c r="J66" s="37">
        <f>VLOOKUP(9*$H66+$I66,FPGAMap!$A$2:$F$37,5)</f>
        <v>0</v>
      </c>
      <c r="K66" s="37">
        <f>VLOOKUP(9*$H66+$I66,FPGAMap!$A$2:$F$37,6)</f>
        <v>4</v>
      </c>
      <c r="L66" s="37">
        <v>10</v>
      </c>
      <c r="M66" s="37">
        <f t="shared" ref="M66:M97" si="25">QUOTIENT($E66,12)</f>
        <v>0</v>
      </c>
      <c r="N66" s="37">
        <f t="shared" ref="N66:N97" si="26">MOD($E66,12)</f>
        <v>6</v>
      </c>
    </row>
    <row r="67" spans="1:14">
      <c r="A67" s="36">
        <v>35</v>
      </c>
      <c r="B67" s="43">
        <v>5.1628800000000004</v>
      </c>
      <c r="C67" s="37">
        <f t="shared" si="18"/>
        <v>0</v>
      </c>
      <c r="D67" s="37">
        <f t="shared" si="19"/>
        <v>2</v>
      </c>
      <c r="E67" s="37">
        <f t="shared" si="20"/>
        <v>7</v>
      </c>
      <c r="F67" s="37">
        <f t="shared" si="21"/>
        <v>3</v>
      </c>
      <c r="G67" s="37">
        <f t="shared" si="22"/>
        <v>14</v>
      </c>
      <c r="H67" s="37">
        <f t="shared" si="23"/>
        <v>1</v>
      </c>
      <c r="I67" s="37">
        <f t="shared" si="24"/>
        <v>8</v>
      </c>
      <c r="J67" s="37">
        <f>VLOOKUP(9*$H67+$I67,FPGAMap!$A$2:$F$37,5)</f>
        <v>0</v>
      </c>
      <c r="K67" s="37">
        <f>VLOOKUP(9*$H67+$I67,FPGAMap!$A$2:$F$37,6)</f>
        <v>5</v>
      </c>
      <c r="L67" s="37">
        <v>10</v>
      </c>
      <c r="M67" s="37">
        <f t="shared" si="25"/>
        <v>0</v>
      </c>
      <c r="N67" s="37">
        <f t="shared" si="26"/>
        <v>7</v>
      </c>
    </row>
    <row r="68" spans="1:14">
      <c r="A68" s="36">
        <v>187</v>
      </c>
      <c r="B68" s="43">
        <v>4.7929300000000001</v>
      </c>
      <c r="C68" s="37">
        <f t="shared" si="18"/>
        <v>1</v>
      </c>
      <c r="D68" s="37">
        <f t="shared" si="19"/>
        <v>6</v>
      </c>
      <c r="E68" s="37">
        <f t="shared" si="20"/>
        <v>5</v>
      </c>
      <c r="F68" s="37">
        <f t="shared" si="21"/>
        <v>3</v>
      </c>
      <c r="G68" s="37">
        <f t="shared" si="22"/>
        <v>14</v>
      </c>
      <c r="H68" s="37">
        <f t="shared" si="23"/>
        <v>2</v>
      </c>
      <c r="I68" s="37">
        <f t="shared" si="24"/>
        <v>0</v>
      </c>
      <c r="J68" s="37">
        <f>VLOOKUP(9*$H68+$I68,FPGAMap!$A$2:$F$37,5)</f>
        <v>1</v>
      </c>
      <c r="K68" s="37">
        <f>VLOOKUP(9*$H68+$I68,FPGAMap!$A$2:$F$37,6)</f>
        <v>3</v>
      </c>
      <c r="L68" s="37">
        <v>10</v>
      </c>
      <c r="M68" s="37">
        <f t="shared" si="25"/>
        <v>0</v>
      </c>
      <c r="N68" s="37">
        <f t="shared" si="26"/>
        <v>5</v>
      </c>
    </row>
    <row r="69" spans="1:14">
      <c r="A69" s="36">
        <v>188</v>
      </c>
      <c r="B69" s="43">
        <v>1.25505</v>
      </c>
      <c r="C69" s="37">
        <f t="shared" si="18"/>
        <v>1</v>
      </c>
      <c r="D69" s="37">
        <f t="shared" si="19"/>
        <v>6</v>
      </c>
      <c r="E69" s="37">
        <f t="shared" si="20"/>
        <v>6</v>
      </c>
      <c r="F69" s="37">
        <f t="shared" si="21"/>
        <v>3</v>
      </c>
      <c r="G69" s="37">
        <f t="shared" si="22"/>
        <v>14</v>
      </c>
      <c r="H69" s="37">
        <f t="shared" si="23"/>
        <v>2</v>
      </c>
      <c r="I69" s="37">
        <f t="shared" si="24"/>
        <v>1</v>
      </c>
      <c r="J69" s="37">
        <f>VLOOKUP(9*$H69+$I69,FPGAMap!$A$2:$F$37,5)</f>
        <v>1</v>
      </c>
      <c r="K69" s="37">
        <f>VLOOKUP(9*$H69+$I69,FPGAMap!$A$2:$F$37,6)</f>
        <v>4</v>
      </c>
      <c r="L69" s="37">
        <v>10</v>
      </c>
      <c r="M69" s="37">
        <f t="shared" si="25"/>
        <v>0</v>
      </c>
      <c r="N69" s="37">
        <f t="shared" si="26"/>
        <v>6</v>
      </c>
    </row>
    <row r="70" spans="1:14">
      <c r="A70" s="36">
        <v>189</v>
      </c>
      <c r="B70" s="43">
        <v>1.27146</v>
      </c>
      <c r="C70" s="37">
        <f t="shared" si="18"/>
        <v>1</v>
      </c>
      <c r="D70" s="37">
        <f t="shared" si="19"/>
        <v>6</v>
      </c>
      <c r="E70" s="37">
        <f t="shared" si="20"/>
        <v>7</v>
      </c>
      <c r="F70" s="37">
        <f t="shared" si="21"/>
        <v>3</v>
      </c>
      <c r="G70" s="37">
        <f t="shared" si="22"/>
        <v>14</v>
      </c>
      <c r="H70" s="37">
        <f t="shared" si="23"/>
        <v>2</v>
      </c>
      <c r="I70" s="37">
        <f t="shared" si="24"/>
        <v>2</v>
      </c>
      <c r="J70" s="37">
        <f>VLOOKUP(9*$H70+$I70,FPGAMap!$A$2:$F$37,5)</f>
        <v>1</v>
      </c>
      <c r="K70" s="37">
        <f>VLOOKUP(9*$H70+$I70,FPGAMap!$A$2:$F$37,6)</f>
        <v>5</v>
      </c>
      <c r="L70" s="37">
        <v>10</v>
      </c>
      <c r="M70" s="37">
        <f t="shared" si="25"/>
        <v>0</v>
      </c>
      <c r="N70" s="37">
        <f t="shared" si="26"/>
        <v>7</v>
      </c>
    </row>
    <row r="71" spans="1:14">
      <c r="A71" s="36">
        <v>184</v>
      </c>
      <c r="B71" s="43">
        <v>3.61111</v>
      </c>
      <c r="C71" s="37">
        <f t="shared" si="18"/>
        <v>1</v>
      </c>
      <c r="D71" s="37">
        <f t="shared" si="19"/>
        <v>6</v>
      </c>
      <c r="E71" s="37">
        <f t="shared" si="20"/>
        <v>2</v>
      </c>
      <c r="F71" s="37">
        <f t="shared" si="21"/>
        <v>3</v>
      </c>
      <c r="G71" s="37">
        <f t="shared" si="22"/>
        <v>14</v>
      </c>
      <c r="H71" s="37">
        <f t="shared" si="23"/>
        <v>2</v>
      </c>
      <c r="I71" s="37">
        <f t="shared" si="24"/>
        <v>6</v>
      </c>
      <c r="J71" s="37">
        <f>VLOOKUP(9*$H71+$I71,FPGAMap!$A$2:$F$37,5)</f>
        <v>1</v>
      </c>
      <c r="K71" s="37">
        <f>VLOOKUP(9*$H71+$I71,FPGAMap!$A$2:$F$37,6)</f>
        <v>0</v>
      </c>
      <c r="L71" s="37">
        <v>1</v>
      </c>
      <c r="M71" s="37">
        <f t="shared" si="25"/>
        <v>0</v>
      </c>
      <c r="N71" s="37">
        <f t="shared" si="26"/>
        <v>2</v>
      </c>
    </row>
    <row r="72" spans="1:14">
      <c r="A72" s="36">
        <v>185</v>
      </c>
      <c r="B72" s="43">
        <v>3.98611</v>
      </c>
      <c r="C72" s="37">
        <f t="shared" si="18"/>
        <v>1</v>
      </c>
      <c r="D72" s="37">
        <f t="shared" si="19"/>
        <v>6</v>
      </c>
      <c r="E72" s="37">
        <f t="shared" si="20"/>
        <v>3</v>
      </c>
      <c r="F72" s="37">
        <f t="shared" si="21"/>
        <v>3</v>
      </c>
      <c r="G72" s="37">
        <f t="shared" si="22"/>
        <v>14</v>
      </c>
      <c r="H72" s="37">
        <f t="shared" si="23"/>
        <v>2</v>
      </c>
      <c r="I72" s="37">
        <f t="shared" si="24"/>
        <v>7</v>
      </c>
      <c r="J72" s="37">
        <f>VLOOKUP(9*$H72+$I72,FPGAMap!$A$2:$F$37,5)</f>
        <v>1</v>
      </c>
      <c r="K72" s="37">
        <f>VLOOKUP(9*$H72+$I72,FPGAMap!$A$2:$F$37,6)</f>
        <v>1</v>
      </c>
      <c r="L72" s="37">
        <v>1</v>
      </c>
      <c r="M72" s="37">
        <f t="shared" si="25"/>
        <v>0</v>
      </c>
      <c r="N72" s="37">
        <f t="shared" si="26"/>
        <v>3</v>
      </c>
    </row>
    <row r="73" spans="1:14">
      <c r="A73" s="36">
        <v>186</v>
      </c>
      <c r="B73" s="43">
        <v>4.1818200000000001</v>
      </c>
      <c r="C73" s="37">
        <f t="shared" si="18"/>
        <v>1</v>
      </c>
      <c r="D73" s="37">
        <f t="shared" si="19"/>
        <v>6</v>
      </c>
      <c r="E73" s="37">
        <f t="shared" si="20"/>
        <v>4</v>
      </c>
      <c r="F73" s="37">
        <f t="shared" si="21"/>
        <v>3</v>
      </c>
      <c r="G73" s="37">
        <f t="shared" si="22"/>
        <v>14</v>
      </c>
      <c r="H73" s="37">
        <f t="shared" si="23"/>
        <v>2</v>
      </c>
      <c r="I73" s="37">
        <f t="shared" si="24"/>
        <v>8</v>
      </c>
      <c r="J73" s="37">
        <f>VLOOKUP(9*$H73+$I73,FPGAMap!$A$2:$F$37,5)</f>
        <v>1</v>
      </c>
      <c r="K73" s="37">
        <f>VLOOKUP(9*$H73+$I73,FPGAMap!$A$2:$F$37,6)</f>
        <v>2</v>
      </c>
      <c r="L73" s="37">
        <v>10</v>
      </c>
      <c r="M73" s="37">
        <f t="shared" si="25"/>
        <v>0</v>
      </c>
      <c r="N73" s="37">
        <f t="shared" si="26"/>
        <v>4</v>
      </c>
    </row>
    <row r="74" spans="1:14">
      <c r="A74" s="36">
        <v>77</v>
      </c>
      <c r="B74" s="43">
        <v>13.108599999999999</v>
      </c>
      <c r="C74" s="37">
        <f t="shared" si="18"/>
        <v>0</v>
      </c>
      <c r="D74" s="37">
        <f t="shared" si="19"/>
        <v>5</v>
      </c>
      <c r="E74" s="37">
        <f t="shared" si="20"/>
        <v>7</v>
      </c>
      <c r="F74" s="37">
        <f t="shared" si="21"/>
        <v>3</v>
      </c>
      <c r="G74" s="37">
        <f t="shared" si="22"/>
        <v>14</v>
      </c>
      <c r="H74" s="37">
        <f t="shared" si="23"/>
        <v>3</v>
      </c>
      <c r="I74" s="37">
        <f t="shared" si="24"/>
        <v>4</v>
      </c>
      <c r="J74" s="37">
        <f>VLOOKUP(9*$H74+$I74,FPGAMap!$A$2:$F$37,5)</f>
        <v>2</v>
      </c>
      <c r="K74" s="37">
        <f>VLOOKUP(9*$H74+$I74,FPGAMap!$A$2:$F$37,6)</f>
        <v>4</v>
      </c>
      <c r="L74" s="37">
        <v>10</v>
      </c>
      <c r="M74" s="37">
        <f t="shared" si="25"/>
        <v>0</v>
      </c>
      <c r="N74" s="37">
        <f t="shared" si="26"/>
        <v>7</v>
      </c>
    </row>
    <row r="75" spans="1:14">
      <c r="A75" s="36">
        <v>75</v>
      </c>
      <c r="B75" s="43">
        <v>11.708299999999999</v>
      </c>
      <c r="C75" s="37">
        <f t="shared" si="18"/>
        <v>0</v>
      </c>
      <c r="D75" s="37">
        <f t="shared" si="19"/>
        <v>5</v>
      </c>
      <c r="E75" s="37">
        <f t="shared" si="20"/>
        <v>5</v>
      </c>
      <c r="F75" s="37">
        <f t="shared" si="21"/>
        <v>3</v>
      </c>
      <c r="G75" s="37">
        <f t="shared" si="22"/>
        <v>14</v>
      </c>
      <c r="H75" s="37">
        <f t="shared" si="23"/>
        <v>3</v>
      </c>
      <c r="I75" s="37">
        <f t="shared" si="24"/>
        <v>5</v>
      </c>
      <c r="J75" s="37">
        <f>VLOOKUP(9*$H75+$I75,FPGAMap!$A$2:$F$37,5)</f>
        <v>2</v>
      </c>
      <c r="K75" s="37">
        <f>VLOOKUP(9*$H75+$I75,FPGAMap!$A$2:$F$37,6)</f>
        <v>5</v>
      </c>
      <c r="L75" s="37">
        <v>10</v>
      </c>
      <c r="M75" s="37">
        <f t="shared" si="25"/>
        <v>0</v>
      </c>
      <c r="N75" s="37">
        <f t="shared" si="26"/>
        <v>5</v>
      </c>
    </row>
    <row r="76" spans="1:14">
      <c r="A76" s="36">
        <v>111</v>
      </c>
      <c r="B76" s="43">
        <v>1.00884</v>
      </c>
      <c r="C76" s="37">
        <f t="shared" si="18"/>
        <v>1</v>
      </c>
      <c r="D76" s="37">
        <f t="shared" si="19"/>
        <v>0</v>
      </c>
      <c r="E76" s="37">
        <f t="shared" si="20"/>
        <v>13</v>
      </c>
      <c r="F76" s="37">
        <f t="shared" si="21"/>
        <v>4</v>
      </c>
      <c r="G76" s="37">
        <f t="shared" si="22"/>
        <v>16</v>
      </c>
      <c r="H76" s="37">
        <f t="shared" si="23"/>
        <v>0</v>
      </c>
      <c r="I76" s="37">
        <f t="shared" si="24"/>
        <v>3</v>
      </c>
      <c r="J76" s="37">
        <f>VLOOKUP(9*$H76+$I76,FPGAMap!$A$2:$F$37,5)</f>
        <v>0</v>
      </c>
      <c r="K76" s="37">
        <f>VLOOKUP(9*$H76+$I76,FPGAMap!$A$2:$F$37,6)</f>
        <v>0</v>
      </c>
      <c r="L76" s="37">
        <v>1</v>
      </c>
      <c r="M76" s="37">
        <f t="shared" si="25"/>
        <v>1</v>
      </c>
      <c r="N76" s="37">
        <f t="shared" si="26"/>
        <v>1</v>
      </c>
    </row>
    <row r="77" spans="1:14">
      <c r="A77" s="36">
        <v>106</v>
      </c>
      <c r="B77" s="43">
        <v>1.75379</v>
      </c>
      <c r="C77" s="37">
        <f t="shared" si="18"/>
        <v>1</v>
      </c>
      <c r="D77" s="37">
        <f t="shared" si="19"/>
        <v>0</v>
      </c>
      <c r="E77" s="37">
        <f t="shared" si="20"/>
        <v>8</v>
      </c>
      <c r="F77" s="37">
        <f t="shared" si="21"/>
        <v>4</v>
      </c>
      <c r="G77" s="37">
        <f t="shared" si="22"/>
        <v>16</v>
      </c>
      <c r="H77" s="37">
        <f t="shared" si="23"/>
        <v>0</v>
      </c>
      <c r="I77" s="37">
        <f t="shared" si="24"/>
        <v>4</v>
      </c>
      <c r="J77" s="37">
        <f>VLOOKUP(9*$H77+$I77,FPGAMap!$A$2:$F$37,5)</f>
        <v>0</v>
      </c>
      <c r="K77" s="37">
        <f>VLOOKUP(9*$H77+$I77,FPGAMap!$A$2:$F$37,6)</f>
        <v>1</v>
      </c>
      <c r="L77" s="37">
        <v>1</v>
      </c>
      <c r="M77" s="37">
        <f t="shared" si="25"/>
        <v>0</v>
      </c>
      <c r="N77" s="37">
        <f t="shared" si="26"/>
        <v>8</v>
      </c>
    </row>
    <row r="78" spans="1:14">
      <c r="A78" s="36">
        <v>178</v>
      </c>
      <c r="B78" s="43">
        <v>5.6565700000000003</v>
      </c>
      <c r="C78" s="37">
        <f t="shared" si="18"/>
        <v>1</v>
      </c>
      <c r="D78" s="37">
        <f t="shared" si="19"/>
        <v>5</v>
      </c>
      <c r="E78" s="37">
        <f t="shared" si="20"/>
        <v>10</v>
      </c>
      <c r="F78" s="37">
        <f t="shared" si="21"/>
        <v>4</v>
      </c>
      <c r="G78" s="37">
        <f t="shared" si="22"/>
        <v>16</v>
      </c>
      <c r="H78" s="37">
        <f t="shared" si="23"/>
        <v>1</v>
      </c>
      <c r="I78" s="37">
        <f t="shared" si="24"/>
        <v>0</v>
      </c>
      <c r="J78" s="37">
        <f>VLOOKUP(9*$H78+$I78,FPGAMap!$A$2:$F$37,5)</f>
        <v>1</v>
      </c>
      <c r="K78" s="37">
        <f>VLOOKUP(9*$H78+$I78,FPGAMap!$A$2:$F$37,6)</f>
        <v>8</v>
      </c>
      <c r="L78" s="37">
        <v>10</v>
      </c>
      <c r="M78" s="37">
        <f t="shared" si="25"/>
        <v>0</v>
      </c>
      <c r="N78" s="37">
        <f t="shared" si="26"/>
        <v>10</v>
      </c>
    </row>
    <row r="79" spans="1:14">
      <c r="A79" s="36">
        <v>177</v>
      </c>
      <c r="B79" s="43">
        <v>8.2310599999999994</v>
      </c>
      <c r="C79" s="37">
        <f t="shared" si="18"/>
        <v>1</v>
      </c>
      <c r="D79" s="37">
        <f t="shared" si="19"/>
        <v>5</v>
      </c>
      <c r="E79" s="37">
        <f t="shared" si="20"/>
        <v>9</v>
      </c>
      <c r="F79" s="37">
        <f t="shared" si="21"/>
        <v>4</v>
      </c>
      <c r="G79" s="37">
        <f t="shared" si="22"/>
        <v>16</v>
      </c>
      <c r="H79" s="37">
        <f t="shared" si="23"/>
        <v>1</v>
      </c>
      <c r="I79" s="37">
        <f t="shared" si="24"/>
        <v>1</v>
      </c>
      <c r="J79" s="37">
        <f>VLOOKUP(9*$H79+$I79,FPGAMap!$A$2:$F$37,5)</f>
        <v>1</v>
      </c>
      <c r="K79" s="37">
        <f>VLOOKUP(9*$H79+$I79,FPGAMap!$A$2:$F$37,6)</f>
        <v>7</v>
      </c>
      <c r="L79" s="37">
        <v>10</v>
      </c>
      <c r="M79" s="37">
        <f t="shared" si="25"/>
        <v>0</v>
      </c>
      <c r="N79" s="37">
        <f t="shared" si="26"/>
        <v>9</v>
      </c>
    </row>
    <row r="80" spans="1:14">
      <c r="A80" s="36">
        <v>176</v>
      </c>
      <c r="B80" s="43">
        <v>18.253799999999998</v>
      </c>
      <c r="C80" s="37">
        <f t="shared" si="18"/>
        <v>1</v>
      </c>
      <c r="D80" s="37">
        <f t="shared" si="19"/>
        <v>5</v>
      </c>
      <c r="E80" s="37">
        <f t="shared" si="20"/>
        <v>8</v>
      </c>
      <c r="F80" s="37">
        <f t="shared" si="21"/>
        <v>4</v>
      </c>
      <c r="G80" s="37">
        <f t="shared" si="22"/>
        <v>16</v>
      </c>
      <c r="H80" s="37">
        <f t="shared" si="23"/>
        <v>1</v>
      </c>
      <c r="I80" s="37">
        <f t="shared" si="24"/>
        <v>2</v>
      </c>
      <c r="J80" s="37">
        <f>VLOOKUP(9*$H80+$I80,FPGAMap!$A$2:$F$37,5)</f>
        <v>1</v>
      </c>
      <c r="K80" s="37">
        <f>VLOOKUP(9*$H80+$I80,FPGAMap!$A$2:$F$37,6)</f>
        <v>6</v>
      </c>
      <c r="L80" s="37">
        <v>10</v>
      </c>
      <c r="M80" s="37">
        <f t="shared" si="25"/>
        <v>0</v>
      </c>
      <c r="N80" s="37">
        <f t="shared" si="26"/>
        <v>8</v>
      </c>
    </row>
    <row r="81" spans="1:14">
      <c r="A81" s="36">
        <v>179</v>
      </c>
      <c r="B81" s="43">
        <v>4.2992400000000002</v>
      </c>
      <c r="C81" s="37">
        <f t="shared" si="18"/>
        <v>1</v>
      </c>
      <c r="D81" s="37">
        <f t="shared" si="19"/>
        <v>5</v>
      </c>
      <c r="E81" s="37">
        <f t="shared" si="20"/>
        <v>11</v>
      </c>
      <c r="F81" s="37">
        <f t="shared" si="21"/>
        <v>4</v>
      </c>
      <c r="G81" s="37">
        <f t="shared" si="22"/>
        <v>16</v>
      </c>
      <c r="H81" s="37">
        <f t="shared" si="23"/>
        <v>1</v>
      </c>
      <c r="I81" s="37">
        <f t="shared" si="24"/>
        <v>3</v>
      </c>
      <c r="J81" s="37">
        <f>VLOOKUP(9*$H81+$I81,FPGAMap!$A$2:$F$37,5)</f>
        <v>1</v>
      </c>
      <c r="K81" s="37">
        <f>VLOOKUP(9*$H81+$I81,FPGAMap!$A$2:$F$37,6)</f>
        <v>9</v>
      </c>
      <c r="L81" s="37">
        <v>1</v>
      </c>
      <c r="M81" s="37">
        <f t="shared" si="25"/>
        <v>0</v>
      </c>
      <c r="N81" s="37">
        <f t="shared" si="26"/>
        <v>11</v>
      </c>
    </row>
    <row r="82" spans="1:14">
      <c r="A82" s="36">
        <v>180</v>
      </c>
      <c r="B82" s="43">
        <v>3.5353500000000002</v>
      </c>
      <c r="C82" s="37">
        <f t="shared" si="18"/>
        <v>1</v>
      </c>
      <c r="D82" s="37">
        <f t="shared" si="19"/>
        <v>5</v>
      </c>
      <c r="E82" s="37">
        <f t="shared" si="20"/>
        <v>12</v>
      </c>
      <c r="F82" s="37">
        <f t="shared" si="21"/>
        <v>4</v>
      </c>
      <c r="G82" s="37">
        <f t="shared" si="22"/>
        <v>16</v>
      </c>
      <c r="H82" s="37">
        <f t="shared" si="23"/>
        <v>1</v>
      </c>
      <c r="I82" s="37">
        <f t="shared" si="24"/>
        <v>4</v>
      </c>
      <c r="J82" s="37">
        <f>VLOOKUP(9*$H82+$I82,FPGAMap!$A$2:$F$37,5)</f>
        <v>1</v>
      </c>
      <c r="K82" s="37">
        <f>VLOOKUP(9*$H82+$I82,FPGAMap!$A$2:$F$37,6)</f>
        <v>10</v>
      </c>
      <c r="L82" s="37">
        <v>1</v>
      </c>
      <c r="M82" s="37">
        <f t="shared" si="25"/>
        <v>1</v>
      </c>
      <c r="N82" s="37">
        <f t="shared" si="26"/>
        <v>0</v>
      </c>
    </row>
    <row r="83" spans="1:14">
      <c r="A83" s="36">
        <v>181</v>
      </c>
      <c r="B83" s="43">
        <v>3.2121200000000001</v>
      </c>
      <c r="C83" s="37">
        <f t="shared" si="18"/>
        <v>1</v>
      </c>
      <c r="D83" s="37">
        <f t="shared" si="19"/>
        <v>5</v>
      </c>
      <c r="E83" s="37">
        <f t="shared" si="20"/>
        <v>13</v>
      </c>
      <c r="F83" s="37">
        <f t="shared" si="21"/>
        <v>4</v>
      </c>
      <c r="G83" s="37">
        <f t="shared" si="22"/>
        <v>16</v>
      </c>
      <c r="H83" s="37">
        <f t="shared" si="23"/>
        <v>1</v>
      </c>
      <c r="I83" s="37">
        <f t="shared" si="24"/>
        <v>5</v>
      </c>
      <c r="J83" s="37">
        <f>VLOOKUP(9*$H83+$I83,FPGAMap!$A$2:$F$37,5)</f>
        <v>1</v>
      </c>
      <c r="K83" s="37">
        <f>VLOOKUP(9*$H83+$I83,FPGAMap!$A$2:$F$37,6)</f>
        <v>11</v>
      </c>
      <c r="L83" s="37">
        <v>1</v>
      </c>
      <c r="M83" s="37">
        <f t="shared" si="25"/>
        <v>1</v>
      </c>
      <c r="N83" s="37">
        <f t="shared" si="26"/>
        <v>1</v>
      </c>
    </row>
    <row r="84" spans="1:14">
      <c r="A84" s="36">
        <v>173</v>
      </c>
      <c r="B84" s="43">
        <v>12.4129</v>
      </c>
      <c r="C84" s="37">
        <f t="shared" si="18"/>
        <v>1</v>
      </c>
      <c r="D84" s="37">
        <f t="shared" si="19"/>
        <v>5</v>
      </c>
      <c r="E84" s="37">
        <f t="shared" si="20"/>
        <v>5</v>
      </c>
      <c r="F84" s="37">
        <f t="shared" si="21"/>
        <v>4</v>
      </c>
      <c r="G84" s="37">
        <f t="shared" si="22"/>
        <v>16</v>
      </c>
      <c r="H84" s="37">
        <f t="shared" si="23"/>
        <v>2</v>
      </c>
      <c r="I84" s="37">
        <f t="shared" si="24"/>
        <v>0</v>
      </c>
      <c r="J84" s="37">
        <f>VLOOKUP(9*$H84+$I84,FPGAMap!$A$2:$F$37,5)</f>
        <v>1</v>
      </c>
      <c r="K84" s="37">
        <f>VLOOKUP(9*$H84+$I84,FPGAMap!$A$2:$F$37,6)</f>
        <v>3</v>
      </c>
      <c r="L84" s="37">
        <v>10</v>
      </c>
      <c r="M84" s="37">
        <f t="shared" si="25"/>
        <v>0</v>
      </c>
      <c r="N84" s="37">
        <f t="shared" si="26"/>
        <v>5</v>
      </c>
    </row>
    <row r="85" spans="1:14">
      <c r="A85" s="36">
        <v>170</v>
      </c>
      <c r="B85" s="43">
        <v>3.8156599999999998</v>
      </c>
      <c r="C85" s="37">
        <f t="shared" si="18"/>
        <v>1</v>
      </c>
      <c r="D85" s="37">
        <f t="shared" si="19"/>
        <v>5</v>
      </c>
      <c r="E85" s="37">
        <f t="shared" si="20"/>
        <v>2</v>
      </c>
      <c r="F85" s="37">
        <f t="shared" si="21"/>
        <v>4</v>
      </c>
      <c r="G85" s="37">
        <f t="shared" si="22"/>
        <v>16</v>
      </c>
      <c r="H85" s="37">
        <f t="shared" si="23"/>
        <v>2</v>
      </c>
      <c r="I85" s="37">
        <f t="shared" si="24"/>
        <v>6</v>
      </c>
      <c r="J85" s="37">
        <f>VLOOKUP(9*$H85+$I85,FPGAMap!$A$2:$F$37,5)</f>
        <v>1</v>
      </c>
      <c r="K85" s="37">
        <f>VLOOKUP(9*$H85+$I85,FPGAMap!$A$2:$F$37,6)</f>
        <v>0</v>
      </c>
      <c r="L85" s="37">
        <v>1</v>
      </c>
      <c r="M85" s="37">
        <f t="shared" si="25"/>
        <v>0</v>
      </c>
      <c r="N85" s="37">
        <f t="shared" si="26"/>
        <v>2</v>
      </c>
    </row>
    <row r="86" spans="1:14">
      <c r="A86" s="36">
        <v>171</v>
      </c>
      <c r="B86" s="43">
        <v>4.11111</v>
      </c>
      <c r="C86" s="37">
        <f t="shared" si="18"/>
        <v>1</v>
      </c>
      <c r="D86" s="37">
        <f t="shared" si="19"/>
        <v>5</v>
      </c>
      <c r="E86" s="37">
        <f t="shared" si="20"/>
        <v>3</v>
      </c>
      <c r="F86" s="37">
        <f t="shared" si="21"/>
        <v>4</v>
      </c>
      <c r="G86" s="37">
        <f t="shared" si="22"/>
        <v>16</v>
      </c>
      <c r="H86" s="37">
        <f t="shared" si="23"/>
        <v>2</v>
      </c>
      <c r="I86" s="37">
        <f t="shared" si="24"/>
        <v>7</v>
      </c>
      <c r="J86" s="37">
        <f>VLOOKUP(9*$H86+$I86,FPGAMap!$A$2:$F$37,5)</f>
        <v>1</v>
      </c>
      <c r="K86" s="37">
        <f>VLOOKUP(9*$H86+$I86,FPGAMap!$A$2:$F$37,6)</f>
        <v>1</v>
      </c>
      <c r="L86" s="37">
        <v>1</v>
      </c>
      <c r="M86" s="37">
        <f t="shared" si="25"/>
        <v>0</v>
      </c>
      <c r="N86" s="37">
        <f t="shared" si="26"/>
        <v>3</v>
      </c>
    </row>
    <row r="87" spans="1:14">
      <c r="A87" s="36">
        <v>172</v>
      </c>
      <c r="B87" s="43">
        <v>6.7790400000000002</v>
      </c>
      <c r="C87" s="37">
        <f t="shared" si="18"/>
        <v>1</v>
      </c>
      <c r="D87" s="37">
        <f t="shared" si="19"/>
        <v>5</v>
      </c>
      <c r="E87" s="37">
        <f t="shared" si="20"/>
        <v>4</v>
      </c>
      <c r="F87" s="37">
        <f t="shared" si="21"/>
        <v>4</v>
      </c>
      <c r="G87" s="37">
        <f t="shared" si="22"/>
        <v>16</v>
      </c>
      <c r="H87" s="37">
        <f t="shared" si="23"/>
        <v>2</v>
      </c>
      <c r="I87" s="37">
        <f t="shared" si="24"/>
        <v>8</v>
      </c>
      <c r="J87" s="37">
        <f>VLOOKUP(9*$H87+$I87,FPGAMap!$A$2:$F$37,5)</f>
        <v>1</v>
      </c>
      <c r="K87" s="37">
        <f>VLOOKUP(9*$H87+$I87,FPGAMap!$A$2:$F$37,6)</f>
        <v>2</v>
      </c>
      <c r="L87" s="37">
        <v>10</v>
      </c>
      <c r="M87" s="37">
        <f t="shared" si="25"/>
        <v>0</v>
      </c>
      <c r="N87" s="37">
        <f t="shared" si="26"/>
        <v>4</v>
      </c>
    </row>
    <row r="88" spans="1:14">
      <c r="A88" s="36">
        <v>145</v>
      </c>
      <c r="B88" s="43">
        <v>5.4305599999999998</v>
      </c>
      <c r="C88" s="37">
        <f t="shared" si="18"/>
        <v>1</v>
      </c>
      <c r="D88" s="37">
        <f t="shared" si="19"/>
        <v>3</v>
      </c>
      <c r="E88" s="37">
        <f t="shared" si="20"/>
        <v>5</v>
      </c>
      <c r="F88" s="37">
        <f t="shared" si="21"/>
        <v>5</v>
      </c>
      <c r="G88" s="37">
        <f t="shared" si="22"/>
        <v>17</v>
      </c>
      <c r="H88" s="37">
        <f t="shared" si="23"/>
        <v>1</v>
      </c>
      <c r="I88" s="37">
        <f t="shared" si="24"/>
        <v>6</v>
      </c>
      <c r="J88" s="37">
        <f>VLOOKUP(9*$H88+$I88,FPGAMap!$A$2:$F$37,5)</f>
        <v>0</v>
      </c>
      <c r="K88" s="37">
        <f>VLOOKUP(9*$H88+$I88,FPGAMap!$A$2:$F$37,6)</f>
        <v>3</v>
      </c>
      <c r="L88" s="37">
        <v>10</v>
      </c>
      <c r="M88" s="37">
        <f t="shared" si="25"/>
        <v>0</v>
      </c>
      <c r="N88" s="37">
        <f t="shared" si="26"/>
        <v>5</v>
      </c>
    </row>
    <row r="89" spans="1:14">
      <c r="A89" s="36">
        <v>146</v>
      </c>
      <c r="B89" s="43">
        <v>9.7436900000000009</v>
      </c>
      <c r="C89" s="37">
        <f t="shared" si="18"/>
        <v>1</v>
      </c>
      <c r="D89" s="37">
        <f t="shared" si="19"/>
        <v>3</v>
      </c>
      <c r="E89" s="37">
        <f t="shared" si="20"/>
        <v>6</v>
      </c>
      <c r="F89" s="37">
        <f t="shared" si="21"/>
        <v>5</v>
      </c>
      <c r="G89" s="37">
        <f t="shared" si="22"/>
        <v>17</v>
      </c>
      <c r="H89" s="37">
        <f t="shared" si="23"/>
        <v>1</v>
      </c>
      <c r="I89" s="37">
        <f t="shared" si="24"/>
        <v>7</v>
      </c>
      <c r="J89" s="37">
        <f>VLOOKUP(9*$H89+$I89,FPGAMap!$A$2:$F$37,5)</f>
        <v>0</v>
      </c>
      <c r="K89" s="37">
        <f>VLOOKUP(9*$H89+$I89,FPGAMap!$A$2:$F$37,6)</f>
        <v>4</v>
      </c>
      <c r="L89" s="37">
        <v>10</v>
      </c>
      <c r="M89" s="37">
        <f t="shared" si="25"/>
        <v>0</v>
      </c>
      <c r="N89" s="37">
        <f t="shared" si="26"/>
        <v>6</v>
      </c>
    </row>
    <row r="90" spans="1:14">
      <c r="A90" s="36">
        <v>147</v>
      </c>
      <c r="B90" s="43">
        <v>11.7348</v>
      </c>
      <c r="C90" s="37">
        <f t="shared" si="18"/>
        <v>1</v>
      </c>
      <c r="D90" s="37">
        <f t="shared" si="19"/>
        <v>3</v>
      </c>
      <c r="E90" s="37">
        <f t="shared" si="20"/>
        <v>7</v>
      </c>
      <c r="F90" s="37">
        <f t="shared" si="21"/>
        <v>5</v>
      </c>
      <c r="G90" s="37">
        <f t="shared" si="22"/>
        <v>17</v>
      </c>
      <c r="H90" s="37">
        <f t="shared" si="23"/>
        <v>1</v>
      </c>
      <c r="I90" s="37">
        <f t="shared" si="24"/>
        <v>8</v>
      </c>
      <c r="J90" s="37">
        <f>VLOOKUP(9*$H90+$I90,FPGAMap!$A$2:$F$37,5)</f>
        <v>0</v>
      </c>
      <c r="K90" s="37">
        <f>VLOOKUP(9*$H90+$I90,FPGAMap!$A$2:$F$37,6)</f>
        <v>5</v>
      </c>
      <c r="L90" s="37">
        <v>10</v>
      </c>
      <c r="M90" s="37">
        <f t="shared" si="25"/>
        <v>0</v>
      </c>
      <c r="N90" s="37">
        <f t="shared" si="26"/>
        <v>7</v>
      </c>
    </row>
    <row r="91" spans="1:14">
      <c r="A91" s="36">
        <v>183</v>
      </c>
      <c r="B91" s="43">
        <v>2.1161599999999998</v>
      </c>
      <c r="C91" s="37">
        <f t="shared" si="18"/>
        <v>1</v>
      </c>
      <c r="D91" s="37">
        <f t="shared" si="19"/>
        <v>6</v>
      </c>
      <c r="E91" s="37">
        <f t="shared" si="20"/>
        <v>1</v>
      </c>
      <c r="F91" s="37">
        <f t="shared" si="21"/>
        <v>5</v>
      </c>
      <c r="G91" s="37">
        <f t="shared" si="22"/>
        <v>17</v>
      </c>
      <c r="H91" s="37">
        <f t="shared" si="23"/>
        <v>2</v>
      </c>
      <c r="I91" s="37">
        <f t="shared" si="24"/>
        <v>0</v>
      </c>
      <c r="J91" s="37">
        <f>VLOOKUP(9*$H91+$I91,FPGAMap!$A$2:$F$37,5)</f>
        <v>1</v>
      </c>
      <c r="K91" s="37">
        <f>VLOOKUP(9*$H91+$I91,FPGAMap!$A$2:$F$37,6)</f>
        <v>3</v>
      </c>
      <c r="L91" s="37">
        <v>1</v>
      </c>
      <c r="M91" s="37">
        <f t="shared" si="25"/>
        <v>0</v>
      </c>
      <c r="N91" s="37">
        <f t="shared" si="26"/>
        <v>1</v>
      </c>
    </row>
    <row r="92" spans="1:14">
      <c r="A92" s="36">
        <v>168</v>
      </c>
      <c r="B92" s="43">
        <v>2.8649</v>
      </c>
      <c r="C92" s="37">
        <f t="shared" si="18"/>
        <v>1</v>
      </c>
      <c r="D92" s="37">
        <f t="shared" si="19"/>
        <v>5</v>
      </c>
      <c r="E92" s="37">
        <f t="shared" si="20"/>
        <v>0</v>
      </c>
      <c r="F92" s="37">
        <f t="shared" si="21"/>
        <v>5</v>
      </c>
      <c r="G92" s="37">
        <f t="shared" si="22"/>
        <v>17</v>
      </c>
      <c r="H92" s="37">
        <f t="shared" si="23"/>
        <v>2</v>
      </c>
      <c r="I92" s="37">
        <f t="shared" si="24"/>
        <v>6</v>
      </c>
      <c r="J92" s="37">
        <f>VLOOKUP(9*$H92+$I92,FPGAMap!$A$2:$F$37,5)</f>
        <v>1</v>
      </c>
      <c r="K92" s="37">
        <f>VLOOKUP(9*$H92+$I92,FPGAMap!$A$2:$F$37,6)</f>
        <v>0</v>
      </c>
      <c r="L92" s="37">
        <v>1</v>
      </c>
      <c r="M92" s="37">
        <f t="shared" si="25"/>
        <v>0</v>
      </c>
      <c r="N92" s="37">
        <f t="shared" si="26"/>
        <v>0</v>
      </c>
    </row>
    <row r="93" spans="1:14">
      <c r="A93" s="36">
        <v>169</v>
      </c>
      <c r="B93" s="43">
        <v>3.9596</v>
      </c>
      <c r="C93" s="37">
        <f t="shared" si="18"/>
        <v>1</v>
      </c>
      <c r="D93" s="37">
        <f t="shared" si="19"/>
        <v>5</v>
      </c>
      <c r="E93" s="37">
        <f t="shared" si="20"/>
        <v>1</v>
      </c>
      <c r="F93" s="37">
        <f t="shared" si="21"/>
        <v>5</v>
      </c>
      <c r="G93" s="37">
        <f t="shared" si="22"/>
        <v>17</v>
      </c>
      <c r="H93" s="37">
        <f t="shared" si="23"/>
        <v>2</v>
      </c>
      <c r="I93" s="37">
        <f t="shared" si="24"/>
        <v>7</v>
      </c>
      <c r="J93" s="37">
        <f>VLOOKUP(9*$H93+$I93,FPGAMap!$A$2:$F$37,5)</f>
        <v>1</v>
      </c>
      <c r="K93" s="37">
        <f>VLOOKUP(9*$H93+$I93,FPGAMap!$A$2:$F$37,6)</f>
        <v>1</v>
      </c>
      <c r="L93" s="37">
        <v>1</v>
      </c>
      <c r="M93" s="37">
        <f t="shared" si="25"/>
        <v>0</v>
      </c>
      <c r="N93" s="37">
        <f t="shared" si="26"/>
        <v>1</v>
      </c>
    </row>
    <row r="94" spans="1:14">
      <c r="A94" s="36">
        <v>182</v>
      </c>
      <c r="B94" s="43">
        <v>1.98485</v>
      </c>
      <c r="C94" s="37">
        <f t="shared" si="18"/>
        <v>1</v>
      </c>
      <c r="D94" s="37">
        <f t="shared" si="19"/>
        <v>6</v>
      </c>
      <c r="E94" s="37">
        <f t="shared" si="20"/>
        <v>0</v>
      </c>
      <c r="F94" s="37">
        <f t="shared" si="21"/>
        <v>5</v>
      </c>
      <c r="G94" s="37">
        <f t="shared" si="22"/>
        <v>17</v>
      </c>
      <c r="H94" s="37">
        <f t="shared" si="23"/>
        <v>2</v>
      </c>
      <c r="I94" s="37">
        <f t="shared" si="24"/>
        <v>8</v>
      </c>
      <c r="J94" s="37">
        <f>VLOOKUP(9*$H94+$I94,FPGAMap!$A$2:$F$37,5)</f>
        <v>1</v>
      </c>
      <c r="K94" s="37">
        <f>VLOOKUP(9*$H94+$I94,FPGAMap!$A$2:$F$37,6)</f>
        <v>2</v>
      </c>
      <c r="L94" s="37">
        <v>1</v>
      </c>
      <c r="M94" s="37">
        <f t="shared" si="25"/>
        <v>0</v>
      </c>
      <c r="N94" s="37">
        <f t="shared" si="26"/>
        <v>0</v>
      </c>
    </row>
    <row r="95" spans="1:14">
      <c r="A95" s="36">
        <v>78</v>
      </c>
      <c r="B95" s="43">
        <v>17.589600000000001</v>
      </c>
      <c r="C95" s="37">
        <f t="shared" si="18"/>
        <v>0</v>
      </c>
      <c r="D95" s="37">
        <f t="shared" si="19"/>
        <v>5</v>
      </c>
      <c r="E95" s="37">
        <f t="shared" si="20"/>
        <v>8</v>
      </c>
      <c r="F95" s="37">
        <f t="shared" si="21"/>
        <v>5</v>
      </c>
      <c r="G95" s="37">
        <f t="shared" si="22"/>
        <v>17</v>
      </c>
      <c r="H95" s="37">
        <f t="shared" si="23"/>
        <v>3</v>
      </c>
      <c r="I95" s="37">
        <f t="shared" si="24"/>
        <v>4</v>
      </c>
      <c r="J95" s="37">
        <f>VLOOKUP(9*$H95+$I95,FPGAMap!$A$2:$F$37,5)</f>
        <v>2</v>
      </c>
      <c r="K95" s="37">
        <f>VLOOKUP(9*$H95+$I95,FPGAMap!$A$2:$F$37,6)</f>
        <v>4</v>
      </c>
      <c r="L95" s="37">
        <v>10</v>
      </c>
      <c r="M95" s="37">
        <f t="shared" si="25"/>
        <v>0</v>
      </c>
      <c r="N95" s="37">
        <f t="shared" si="26"/>
        <v>8</v>
      </c>
    </row>
    <row r="96" spans="1:14">
      <c r="A96" s="36">
        <v>63</v>
      </c>
      <c r="B96" s="43">
        <v>22.613600000000002</v>
      </c>
      <c r="C96" s="37">
        <f t="shared" si="18"/>
        <v>0</v>
      </c>
      <c r="D96" s="37">
        <f t="shared" si="19"/>
        <v>4</v>
      </c>
      <c r="E96" s="37">
        <f t="shared" si="20"/>
        <v>7</v>
      </c>
      <c r="F96" s="37">
        <f t="shared" si="21"/>
        <v>5</v>
      </c>
      <c r="G96" s="37">
        <f t="shared" si="22"/>
        <v>17</v>
      </c>
      <c r="H96" s="37">
        <f t="shared" si="23"/>
        <v>3</v>
      </c>
      <c r="I96" s="37">
        <f t="shared" si="24"/>
        <v>5</v>
      </c>
      <c r="J96" s="37">
        <f>VLOOKUP(9*$H96+$I96,FPGAMap!$A$2:$F$37,5)</f>
        <v>2</v>
      </c>
      <c r="K96" s="37">
        <f>VLOOKUP(9*$H96+$I96,FPGAMap!$A$2:$F$37,6)</f>
        <v>5</v>
      </c>
      <c r="L96" s="37">
        <v>10</v>
      </c>
      <c r="M96" s="37">
        <f t="shared" si="25"/>
        <v>0</v>
      </c>
      <c r="N96" s="37">
        <f t="shared" si="26"/>
        <v>7</v>
      </c>
    </row>
    <row r="97" spans="1:14">
      <c r="A97" s="36">
        <v>165</v>
      </c>
      <c r="B97" s="43">
        <v>4.7058099999999996</v>
      </c>
      <c r="C97" s="37">
        <f t="shared" si="18"/>
        <v>1</v>
      </c>
      <c r="D97" s="37">
        <f t="shared" si="19"/>
        <v>4</v>
      </c>
      <c r="E97" s="37">
        <f t="shared" si="20"/>
        <v>11</v>
      </c>
      <c r="F97" s="37">
        <f t="shared" si="21"/>
        <v>6</v>
      </c>
      <c r="G97" s="37">
        <f t="shared" si="22"/>
        <v>18</v>
      </c>
      <c r="H97" s="37">
        <f t="shared" si="23"/>
        <v>0</v>
      </c>
      <c r="I97" s="37">
        <f t="shared" si="24"/>
        <v>0</v>
      </c>
      <c r="J97" s="37">
        <f>VLOOKUP(9*$H97+$I97,FPGAMap!$A$2:$F$37,5)</f>
        <v>0</v>
      </c>
      <c r="K97" s="37">
        <f>VLOOKUP(9*$H97+$I97,FPGAMap!$A$2:$F$37,6)</f>
        <v>9</v>
      </c>
      <c r="L97" s="37">
        <v>1</v>
      </c>
      <c r="M97" s="37">
        <f t="shared" si="25"/>
        <v>0</v>
      </c>
      <c r="N97" s="37">
        <f t="shared" si="26"/>
        <v>11</v>
      </c>
    </row>
    <row r="98" spans="1:14">
      <c r="A98" s="36">
        <v>166</v>
      </c>
      <c r="B98" s="43">
        <v>4.3724699999999999</v>
      </c>
      <c r="C98" s="37">
        <f t="shared" ref="C98:C129" si="27">QUOTIENT($A98,98)</f>
        <v>1</v>
      </c>
      <c r="D98" s="37">
        <f t="shared" ref="D98:D129" si="28">MOD(QUOTIENT($A98,14),7)</f>
        <v>4</v>
      </c>
      <c r="E98" s="37">
        <f t="shared" ref="E98:E129" si="29">MOD($A98,14)</f>
        <v>12</v>
      </c>
      <c r="F98" s="37">
        <f t="shared" ref="F98:F129" si="30">VLOOKUP($G98,L1ID,2)</f>
        <v>6</v>
      </c>
      <c r="G98" s="37">
        <f t="shared" ref="G98:G129" si="31">VLOOKUP($A98,DbData,3)</f>
        <v>18</v>
      </c>
      <c r="H98" s="37">
        <f t="shared" ref="H98:H129" si="32">QUOTIENT(VLOOKUP($A98,DbData,4),12)</f>
        <v>0</v>
      </c>
      <c r="I98" s="37">
        <f t="shared" ref="I98:I129" si="33">MOD(VLOOKUP($A98,DbData,4),12)</f>
        <v>1</v>
      </c>
      <c r="J98" s="37">
        <f>VLOOKUP(9*$H98+$I98,FPGAMap!$A$2:$F$37,5)</f>
        <v>0</v>
      </c>
      <c r="K98" s="37">
        <f>VLOOKUP(9*$H98+$I98,FPGAMap!$A$2:$F$37,6)</f>
        <v>10</v>
      </c>
      <c r="L98" s="37">
        <v>1</v>
      </c>
      <c r="M98" s="37">
        <f t="shared" ref="M98:M129" si="34">QUOTIENT($E98,12)</f>
        <v>1</v>
      </c>
      <c r="N98" s="37">
        <f t="shared" ref="N98:N129" si="35">MOD($E98,12)</f>
        <v>0</v>
      </c>
    </row>
    <row r="99" spans="1:14">
      <c r="A99" s="36">
        <v>167</v>
      </c>
      <c r="B99" s="43">
        <v>3.49621</v>
      </c>
      <c r="C99" s="37">
        <f t="shared" si="27"/>
        <v>1</v>
      </c>
      <c r="D99" s="37">
        <f t="shared" si="28"/>
        <v>4</v>
      </c>
      <c r="E99" s="37">
        <f t="shared" si="29"/>
        <v>13</v>
      </c>
      <c r="F99" s="37">
        <f t="shared" si="30"/>
        <v>6</v>
      </c>
      <c r="G99" s="37">
        <f t="shared" si="31"/>
        <v>18</v>
      </c>
      <c r="H99" s="37">
        <f t="shared" si="32"/>
        <v>0</v>
      </c>
      <c r="I99" s="37">
        <f t="shared" si="33"/>
        <v>2</v>
      </c>
      <c r="J99" s="37">
        <f>VLOOKUP(9*$H99+$I99,FPGAMap!$A$2:$F$37,5)</f>
        <v>0</v>
      </c>
      <c r="K99" s="37">
        <f>VLOOKUP(9*$H99+$I99,FPGAMap!$A$2:$F$37,6)</f>
        <v>11</v>
      </c>
      <c r="L99" s="37">
        <v>1</v>
      </c>
      <c r="M99" s="37">
        <f t="shared" si="34"/>
        <v>1</v>
      </c>
      <c r="N99" s="37">
        <f t="shared" si="35"/>
        <v>1</v>
      </c>
    </row>
    <row r="100" spans="1:14">
      <c r="A100" s="36">
        <v>156</v>
      </c>
      <c r="B100" s="43">
        <v>4.3320699999999999</v>
      </c>
      <c r="C100" s="37">
        <f t="shared" si="27"/>
        <v>1</v>
      </c>
      <c r="D100" s="37">
        <f t="shared" si="28"/>
        <v>4</v>
      </c>
      <c r="E100" s="37">
        <f t="shared" si="29"/>
        <v>2</v>
      </c>
      <c r="F100" s="37">
        <f t="shared" si="30"/>
        <v>6</v>
      </c>
      <c r="G100" s="37">
        <f t="shared" si="31"/>
        <v>18</v>
      </c>
      <c r="H100" s="37">
        <f t="shared" si="32"/>
        <v>0</v>
      </c>
      <c r="I100" s="37">
        <f t="shared" si="33"/>
        <v>3</v>
      </c>
      <c r="J100" s="37">
        <f>VLOOKUP(9*$H100+$I100,FPGAMap!$A$2:$F$37,5)</f>
        <v>0</v>
      </c>
      <c r="K100" s="37">
        <f>VLOOKUP(9*$H100+$I100,FPGAMap!$A$2:$F$37,6)</f>
        <v>0</v>
      </c>
      <c r="L100" s="37">
        <v>1</v>
      </c>
      <c r="M100" s="37">
        <f t="shared" si="34"/>
        <v>0</v>
      </c>
      <c r="N100" s="37">
        <f t="shared" si="35"/>
        <v>2</v>
      </c>
    </row>
    <row r="101" spans="1:14">
      <c r="A101" s="36">
        <v>157</v>
      </c>
      <c r="B101" s="43">
        <v>6.25</v>
      </c>
      <c r="C101" s="37">
        <f t="shared" si="27"/>
        <v>1</v>
      </c>
      <c r="D101" s="37">
        <f t="shared" si="28"/>
        <v>4</v>
      </c>
      <c r="E101" s="37">
        <f t="shared" si="29"/>
        <v>3</v>
      </c>
      <c r="F101" s="37">
        <f t="shared" si="30"/>
        <v>6</v>
      </c>
      <c r="G101" s="37">
        <f t="shared" si="31"/>
        <v>18</v>
      </c>
      <c r="H101" s="37">
        <f t="shared" si="32"/>
        <v>0</v>
      </c>
      <c r="I101" s="37">
        <f t="shared" si="33"/>
        <v>4</v>
      </c>
      <c r="J101" s="37">
        <f>VLOOKUP(9*$H101+$I101,FPGAMap!$A$2:$F$37,5)</f>
        <v>0</v>
      </c>
      <c r="K101" s="37">
        <f>VLOOKUP(9*$H101+$I101,FPGAMap!$A$2:$F$37,6)</f>
        <v>1</v>
      </c>
      <c r="L101" s="37">
        <v>10</v>
      </c>
      <c r="M101" s="37">
        <f t="shared" si="34"/>
        <v>0</v>
      </c>
      <c r="N101" s="37">
        <f t="shared" si="35"/>
        <v>3</v>
      </c>
    </row>
    <row r="102" spans="1:14">
      <c r="A102" s="36">
        <v>164</v>
      </c>
      <c r="B102" s="43">
        <v>4.99369</v>
      </c>
      <c r="C102" s="37">
        <f t="shared" si="27"/>
        <v>1</v>
      </c>
      <c r="D102" s="37">
        <f t="shared" si="28"/>
        <v>4</v>
      </c>
      <c r="E102" s="37">
        <f t="shared" si="29"/>
        <v>10</v>
      </c>
      <c r="F102" s="37">
        <f t="shared" si="30"/>
        <v>6</v>
      </c>
      <c r="G102" s="37">
        <f t="shared" si="31"/>
        <v>18</v>
      </c>
      <c r="H102" s="37">
        <f t="shared" si="32"/>
        <v>0</v>
      </c>
      <c r="I102" s="37">
        <f t="shared" si="33"/>
        <v>6</v>
      </c>
      <c r="J102" s="37">
        <f>VLOOKUP(9*$H102+$I102,FPGAMap!$A$2:$F$37,5)</f>
        <v>0</v>
      </c>
      <c r="K102" s="37">
        <f>VLOOKUP(9*$H102+$I102,FPGAMap!$A$2:$F$37,6)</f>
        <v>8</v>
      </c>
      <c r="L102" s="37">
        <v>10</v>
      </c>
      <c r="M102" s="37">
        <f t="shared" si="34"/>
        <v>0</v>
      </c>
      <c r="N102" s="37">
        <f t="shared" si="35"/>
        <v>10</v>
      </c>
    </row>
    <row r="103" spans="1:14">
      <c r="A103" s="36">
        <v>163</v>
      </c>
      <c r="B103" s="43">
        <v>5.1666699999999999</v>
      </c>
      <c r="C103" s="37">
        <f t="shared" si="27"/>
        <v>1</v>
      </c>
      <c r="D103" s="37">
        <f t="shared" si="28"/>
        <v>4</v>
      </c>
      <c r="E103" s="37">
        <f t="shared" si="29"/>
        <v>9</v>
      </c>
      <c r="F103" s="37">
        <f t="shared" si="30"/>
        <v>6</v>
      </c>
      <c r="G103" s="37">
        <f t="shared" si="31"/>
        <v>18</v>
      </c>
      <c r="H103" s="37">
        <f t="shared" si="32"/>
        <v>0</v>
      </c>
      <c r="I103" s="37">
        <f t="shared" si="33"/>
        <v>7</v>
      </c>
      <c r="J103" s="37">
        <f>VLOOKUP(9*$H103+$I103,FPGAMap!$A$2:$F$37,5)</f>
        <v>0</v>
      </c>
      <c r="K103" s="37">
        <f>VLOOKUP(9*$H103+$I103,FPGAMap!$A$2:$F$37,6)</f>
        <v>7</v>
      </c>
      <c r="L103" s="37">
        <v>10</v>
      </c>
      <c r="M103" s="37">
        <f t="shared" si="34"/>
        <v>0</v>
      </c>
      <c r="N103" s="37">
        <f t="shared" si="35"/>
        <v>9</v>
      </c>
    </row>
    <row r="104" spans="1:14">
      <c r="A104" s="36">
        <v>158</v>
      </c>
      <c r="B104" s="43">
        <v>9.1136400000000002</v>
      </c>
      <c r="C104" s="37">
        <f t="shared" si="27"/>
        <v>1</v>
      </c>
      <c r="D104" s="37">
        <f t="shared" si="28"/>
        <v>4</v>
      </c>
      <c r="E104" s="37">
        <f t="shared" si="29"/>
        <v>4</v>
      </c>
      <c r="F104" s="37">
        <f t="shared" si="30"/>
        <v>6</v>
      </c>
      <c r="G104" s="37">
        <f t="shared" si="31"/>
        <v>18</v>
      </c>
      <c r="H104" s="37">
        <f t="shared" si="32"/>
        <v>1</v>
      </c>
      <c r="I104" s="37">
        <f t="shared" si="33"/>
        <v>1</v>
      </c>
      <c r="J104" s="37">
        <f>VLOOKUP(9*$H104+$I104,FPGAMap!$A$2:$F$37,5)</f>
        <v>1</v>
      </c>
      <c r="K104" s="37">
        <f>VLOOKUP(9*$H104+$I104,FPGAMap!$A$2:$F$37,6)</f>
        <v>7</v>
      </c>
      <c r="L104" s="37">
        <v>10</v>
      </c>
      <c r="M104" s="37">
        <f t="shared" si="34"/>
        <v>0</v>
      </c>
      <c r="N104" s="37">
        <f t="shared" si="35"/>
        <v>4</v>
      </c>
    </row>
    <row r="105" spans="1:14">
      <c r="A105" s="36">
        <v>162</v>
      </c>
      <c r="B105" s="43">
        <v>10.773999999999999</v>
      </c>
      <c r="C105" s="37">
        <f t="shared" si="27"/>
        <v>1</v>
      </c>
      <c r="D105" s="37">
        <f t="shared" si="28"/>
        <v>4</v>
      </c>
      <c r="E105" s="37">
        <f t="shared" si="29"/>
        <v>8</v>
      </c>
      <c r="F105" s="37">
        <f t="shared" si="30"/>
        <v>6</v>
      </c>
      <c r="G105" s="37">
        <f t="shared" si="31"/>
        <v>18</v>
      </c>
      <c r="H105" s="37">
        <f t="shared" si="32"/>
        <v>1</v>
      </c>
      <c r="I105" s="37">
        <f t="shared" si="33"/>
        <v>2</v>
      </c>
      <c r="J105" s="37">
        <f>VLOOKUP(9*$H105+$I105,FPGAMap!$A$2:$F$37,5)</f>
        <v>1</v>
      </c>
      <c r="K105" s="37">
        <f>VLOOKUP(9*$H105+$I105,FPGAMap!$A$2:$F$37,6)</f>
        <v>6</v>
      </c>
      <c r="L105" s="37">
        <v>10</v>
      </c>
      <c r="M105" s="37">
        <f t="shared" si="34"/>
        <v>0</v>
      </c>
      <c r="N105" s="37">
        <f t="shared" si="35"/>
        <v>8</v>
      </c>
    </row>
    <row r="106" spans="1:14">
      <c r="A106" s="36">
        <v>139</v>
      </c>
      <c r="B106" s="43">
        <v>2.3838400000000002</v>
      </c>
      <c r="C106" s="37">
        <f t="shared" si="27"/>
        <v>1</v>
      </c>
      <c r="D106" s="37">
        <f t="shared" si="28"/>
        <v>2</v>
      </c>
      <c r="E106" s="37">
        <f t="shared" si="29"/>
        <v>13</v>
      </c>
      <c r="F106" s="37">
        <f t="shared" si="30"/>
        <v>6</v>
      </c>
      <c r="G106" s="37">
        <f t="shared" si="31"/>
        <v>18</v>
      </c>
      <c r="H106" s="37">
        <f t="shared" si="32"/>
        <v>2</v>
      </c>
      <c r="I106" s="37">
        <f t="shared" si="33"/>
        <v>3</v>
      </c>
      <c r="J106" s="37">
        <f>VLOOKUP(9*$H106+$I106,FPGAMap!$A$2:$F$37,5)</f>
        <v>2</v>
      </c>
      <c r="K106" s="37">
        <f>VLOOKUP(9*$H106+$I106,FPGAMap!$A$2:$F$37,6)</f>
        <v>11</v>
      </c>
      <c r="L106" s="37">
        <v>1</v>
      </c>
      <c r="M106" s="37">
        <f t="shared" si="34"/>
        <v>1</v>
      </c>
      <c r="N106" s="37">
        <f t="shared" si="35"/>
        <v>1</v>
      </c>
    </row>
    <row r="107" spans="1:14">
      <c r="A107" s="36">
        <v>138</v>
      </c>
      <c r="B107" s="43">
        <v>3.5050500000000002</v>
      </c>
      <c r="C107" s="37">
        <f t="shared" si="27"/>
        <v>1</v>
      </c>
      <c r="D107" s="37">
        <f t="shared" si="28"/>
        <v>2</v>
      </c>
      <c r="E107" s="37">
        <f t="shared" si="29"/>
        <v>12</v>
      </c>
      <c r="F107" s="37">
        <f t="shared" si="30"/>
        <v>6</v>
      </c>
      <c r="G107" s="37">
        <f t="shared" si="31"/>
        <v>18</v>
      </c>
      <c r="H107" s="37">
        <f t="shared" si="32"/>
        <v>2</v>
      </c>
      <c r="I107" s="37">
        <f t="shared" si="33"/>
        <v>4</v>
      </c>
      <c r="J107" s="37">
        <f>VLOOKUP(9*$H107+$I107,FPGAMap!$A$2:$F$37,5)</f>
        <v>2</v>
      </c>
      <c r="K107" s="37">
        <f>VLOOKUP(9*$H107+$I107,FPGAMap!$A$2:$F$37,6)</f>
        <v>10</v>
      </c>
      <c r="L107" s="37">
        <v>1</v>
      </c>
      <c r="M107" s="37">
        <f t="shared" si="34"/>
        <v>1</v>
      </c>
      <c r="N107" s="37">
        <f t="shared" si="35"/>
        <v>0</v>
      </c>
    </row>
    <row r="108" spans="1:14">
      <c r="A108" s="36">
        <v>137</v>
      </c>
      <c r="B108" s="43">
        <v>3.3093400000000002</v>
      </c>
      <c r="C108" s="37">
        <f t="shared" si="27"/>
        <v>1</v>
      </c>
      <c r="D108" s="37">
        <f t="shared" si="28"/>
        <v>2</v>
      </c>
      <c r="E108" s="37">
        <f t="shared" si="29"/>
        <v>11</v>
      </c>
      <c r="F108" s="37">
        <f t="shared" si="30"/>
        <v>6</v>
      </c>
      <c r="G108" s="37">
        <f t="shared" si="31"/>
        <v>18</v>
      </c>
      <c r="H108" s="37">
        <f t="shared" si="32"/>
        <v>2</v>
      </c>
      <c r="I108" s="37">
        <f t="shared" si="33"/>
        <v>5</v>
      </c>
      <c r="J108" s="37">
        <f>VLOOKUP(9*$H108+$I108,FPGAMap!$A$2:$F$37,5)</f>
        <v>2</v>
      </c>
      <c r="K108" s="37">
        <f>VLOOKUP(9*$H108+$I108,FPGAMap!$A$2:$F$37,6)</f>
        <v>9</v>
      </c>
      <c r="L108" s="37">
        <v>1</v>
      </c>
      <c r="M108" s="37">
        <f t="shared" si="34"/>
        <v>0</v>
      </c>
      <c r="N108" s="37">
        <f t="shared" si="35"/>
        <v>11</v>
      </c>
    </row>
    <row r="109" spans="1:14">
      <c r="A109" s="36">
        <v>130</v>
      </c>
      <c r="B109" s="43">
        <v>5.1515199999999997</v>
      </c>
      <c r="C109" s="37">
        <f t="shared" si="27"/>
        <v>1</v>
      </c>
      <c r="D109" s="37">
        <f t="shared" si="28"/>
        <v>2</v>
      </c>
      <c r="E109" s="37">
        <f t="shared" si="29"/>
        <v>4</v>
      </c>
      <c r="F109" s="37">
        <f t="shared" si="30"/>
        <v>6</v>
      </c>
      <c r="G109" s="37">
        <f t="shared" si="31"/>
        <v>18</v>
      </c>
      <c r="H109" s="37">
        <f t="shared" si="32"/>
        <v>3</v>
      </c>
      <c r="I109" s="37">
        <f t="shared" si="33"/>
        <v>2</v>
      </c>
      <c r="J109" s="37">
        <f>VLOOKUP(9*$H109+$I109,FPGAMap!$A$2:$F$37,5)</f>
        <v>2</v>
      </c>
      <c r="K109" s="37">
        <f>VLOOKUP(9*$H109+$I109,FPGAMap!$A$2:$F$37,6)</f>
        <v>2</v>
      </c>
      <c r="L109" s="37">
        <v>1</v>
      </c>
      <c r="M109" s="37">
        <f t="shared" si="34"/>
        <v>0</v>
      </c>
      <c r="N109" s="37">
        <f t="shared" si="35"/>
        <v>4</v>
      </c>
    </row>
    <row r="110" spans="1:14">
      <c r="A110" s="36">
        <v>131</v>
      </c>
      <c r="B110" s="43">
        <v>6.36111</v>
      </c>
      <c r="C110" s="37">
        <f t="shared" si="27"/>
        <v>1</v>
      </c>
      <c r="D110" s="37">
        <f t="shared" si="28"/>
        <v>2</v>
      </c>
      <c r="E110" s="37">
        <f t="shared" si="29"/>
        <v>5</v>
      </c>
      <c r="F110" s="37">
        <f t="shared" si="30"/>
        <v>6</v>
      </c>
      <c r="G110" s="37">
        <f t="shared" si="31"/>
        <v>18</v>
      </c>
      <c r="H110" s="37">
        <f t="shared" si="32"/>
        <v>3</v>
      </c>
      <c r="I110" s="37">
        <f t="shared" si="33"/>
        <v>3</v>
      </c>
      <c r="J110" s="37">
        <f>VLOOKUP(9*$H110+$I110,FPGAMap!$A$2:$F$37,5)</f>
        <v>2</v>
      </c>
      <c r="K110" s="37">
        <f>VLOOKUP(9*$H110+$I110,FPGAMap!$A$2:$F$37,6)</f>
        <v>3</v>
      </c>
      <c r="L110" s="37">
        <v>10</v>
      </c>
      <c r="M110" s="37">
        <f t="shared" si="34"/>
        <v>0</v>
      </c>
      <c r="N110" s="37">
        <f t="shared" si="35"/>
        <v>5</v>
      </c>
    </row>
    <row r="111" spans="1:14">
      <c r="A111" s="36">
        <v>132</v>
      </c>
      <c r="B111" s="43">
        <v>7.4570699999999999</v>
      </c>
      <c r="C111" s="37">
        <f t="shared" si="27"/>
        <v>1</v>
      </c>
      <c r="D111" s="37">
        <f t="shared" si="28"/>
        <v>2</v>
      </c>
      <c r="E111" s="37">
        <f t="shared" si="29"/>
        <v>6</v>
      </c>
      <c r="F111" s="37">
        <f t="shared" si="30"/>
        <v>6</v>
      </c>
      <c r="G111" s="37">
        <f t="shared" si="31"/>
        <v>18</v>
      </c>
      <c r="H111" s="37">
        <f t="shared" si="32"/>
        <v>3</v>
      </c>
      <c r="I111" s="37">
        <f t="shared" si="33"/>
        <v>4</v>
      </c>
      <c r="J111" s="37">
        <f>VLOOKUP(9*$H111+$I111,FPGAMap!$A$2:$F$37,5)</f>
        <v>2</v>
      </c>
      <c r="K111" s="37">
        <f>VLOOKUP(9*$H111+$I111,FPGAMap!$A$2:$F$37,6)</f>
        <v>4</v>
      </c>
      <c r="L111" s="37">
        <v>10</v>
      </c>
      <c r="M111" s="37">
        <f t="shared" si="34"/>
        <v>0</v>
      </c>
      <c r="N111" s="37">
        <f t="shared" si="35"/>
        <v>6</v>
      </c>
    </row>
    <row r="112" spans="1:14">
      <c r="A112" s="36">
        <v>133</v>
      </c>
      <c r="B112" s="43">
        <v>7.6666699999999999</v>
      </c>
      <c r="C112" s="37">
        <f t="shared" si="27"/>
        <v>1</v>
      </c>
      <c r="D112" s="37">
        <f t="shared" si="28"/>
        <v>2</v>
      </c>
      <c r="E112" s="37">
        <f t="shared" si="29"/>
        <v>7</v>
      </c>
      <c r="F112" s="37">
        <f t="shared" si="30"/>
        <v>6</v>
      </c>
      <c r="G112" s="37">
        <f t="shared" si="31"/>
        <v>18</v>
      </c>
      <c r="H112" s="37">
        <f t="shared" si="32"/>
        <v>3</v>
      </c>
      <c r="I112" s="37">
        <f t="shared" si="33"/>
        <v>5</v>
      </c>
      <c r="J112" s="37">
        <f>VLOOKUP(9*$H112+$I112,FPGAMap!$A$2:$F$37,5)</f>
        <v>2</v>
      </c>
      <c r="K112" s="37">
        <f>VLOOKUP(9*$H112+$I112,FPGAMap!$A$2:$F$37,6)</f>
        <v>5</v>
      </c>
      <c r="L112" s="37">
        <v>10</v>
      </c>
      <c r="M112" s="37">
        <f t="shared" si="34"/>
        <v>0</v>
      </c>
      <c r="N112" s="37">
        <f t="shared" si="35"/>
        <v>7</v>
      </c>
    </row>
    <row r="113" spans="1:14">
      <c r="A113" s="36">
        <v>134</v>
      </c>
      <c r="B113" s="43">
        <v>6.2601000000000004</v>
      </c>
      <c r="C113" s="37">
        <f t="shared" si="27"/>
        <v>1</v>
      </c>
      <c r="D113" s="37">
        <f t="shared" si="28"/>
        <v>2</v>
      </c>
      <c r="E113" s="37">
        <f t="shared" si="29"/>
        <v>8</v>
      </c>
      <c r="F113" s="37">
        <f t="shared" si="30"/>
        <v>6</v>
      </c>
      <c r="G113" s="37">
        <f t="shared" si="31"/>
        <v>18</v>
      </c>
      <c r="H113" s="37">
        <f t="shared" si="32"/>
        <v>3</v>
      </c>
      <c r="I113" s="37">
        <f t="shared" si="33"/>
        <v>6</v>
      </c>
      <c r="J113" s="37">
        <f>VLOOKUP(9*$H113+$I113,FPGAMap!$A$2:$F$37,5)</f>
        <v>2</v>
      </c>
      <c r="K113" s="37">
        <f>VLOOKUP(9*$H113+$I113,FPGAMap!$A$2:$F$37,6)</f>
        <v>6</v>
      </c>
      <c r="L113" s="37">
        <v>10</v>
      </c>
      <c r="M113" s="37">
        <f t="shared" si="34"/>
        <v>0</v>
      </c>
      <c r="N113" s="37">
        <f t="shared" si="35"/>
        <v>8</v>
      </c>
    </row>
    <row r="114" spans="1:14">
      <c r="A114" s="36">
        <v>135</v>
      </c>
      <c r="B114" s="43">
        <v>5.1338400000000002</v>
      </c>
      <c r="C114" s="37">
        <f t="shared" si="27"/>
        <v>1</v>
      </c>
      <c r="D114" s="37">
        <f t="shared" si="28"/>
        <v>2</v>
      </c>
      <c r="E114" s="37">
        <f t="shared" si="29"/>
        <v>9</v>
      </c>
      <c r="F114" s="37">
        <f t="shared" si="30"/>
        <v>6</v>
      </c>
      <c r="G114" s="37">
        <f t="shared" si="31"/>
        <v>18</v>
      </c>
      <c r="H114" s="37">
        <f t="shared" si="32"/>
        <v>3</v>
      </c>
      <c r="I114" s="37">
        <f t="shared" si="33"/>
        <v>7</v>
      </c>
      <c r="J114" s="37">
        <f>VLOOKUP(9*$H114+$I114,FPGAMap!$A$2:$F$37,5)</f>
        <v>2</v>
      </c>
      <c r="K114" s="37">
        <f>VLOOKUP(9*$H114+$I114,FPGAMap!$A$2:$F$37,6)</f>
        <v>7</v>
      </c>
      <c r="L114" s="37">
        <v>1</v>
      </c>
      <c r="M114" s="37">
        <f t="shared" si="34"/>
        <v>0</v>
      </c>
      <c r="N114" s="37">
        <f t="shared" si="35"/>
        <v>9</v>
      </c>
    </row>
    <row r="115" spans="1:14">
      <c r="A115" s="36">
        <v>136</v>
      </c>
      <c r="B115" s="43">
        <v>4.7512600000000003</v>
      </c>
      <c r="C115" s="37">
        <f t="shared" si="27"/>
        <v>1</v>
      </c>
      <c r="D115" s="37">
        <f t="shared" si="28"/>
        <v>2</v>
      </c>
      <c r="E115" s="37">
        <f t="shared" si="29"/>
        <v>10</v>
      </c>
      <c r="F115" s="37">
        <f t="shared" si="30"/>
        <v>6</v>
      </c>
      <c r="G115" s="37">
        <f t="shared" si="31"/>
        <v>18</v>
      </c>
      <c r="H115" s="37">
        <f t="shared" si="32"/>
        <v>3</v>
      </c>
      <c r="I115" s="37">
        <f t="shared" si="33"/>
        <v>8</v>
      </c>
      <c r="J115" s="37">
        <f>VLOOKUP(9*$H115+$I115,FPGAMap!$A$2:$F$37,5)</f>
        <v>2</v>
      </c>
      <c r="K115" s="37">
        <f>VLOOKUP(9*$H115+$I115,FPGAMap!$A$2:$F$37,6)</f>
        <v>8</v>
      </c>
      <c r="L115" s="37">
        <v>1</v>
      </c>
      <c r="M115" s="37">
        <f t="shared" si="34"/>
        <v>0</v>
      </c>
      <c r="N115" s="37">
        <f t="shared" si="35"/>
        <v>10</v>
      </c>
    </row>
    <row r="116" spans="1:14">
      <c r="A116" s="36">
        <v>81</v>
      </c>
      <c r="B116" s="43">
        <v>3.86869</v>
      </c>
      <c r="C116" s="37">
        <f t="shared" si="27"/>
        <v>0</v>
      </c>
      <c r="D116" s="37">
        <f t="shared" si="28"/>
        <v>5</v>
      </c>
      <c r="E116" s="37">
        <f t="shared" si="29"/>
        <v>11</v>
      </c>
      <c r="F116" s="37">
        <f t="shared" si="30"/>
        <v>7</v>
      </c>
      <c r="G116" s="37">
        <f t="shared" si="31"/>
        <v>20</v>
      </c>
      <c r="H116" s="37">
        <f t="shared" si="32"/>
        <v>0</v>
      </c>
      <c r="I116" s="37">
        <f t="shared" si="33"/>
        <v>0</v>
      </c>
      <c r="J116" s="37">
        <f>VLOOKUP(9*$H116+$I116,FPGAMap!$A$2:$F$37,5)</f>
        <v>0</v>
      </c>
      <c r="K116" s="37">
        <f>VLOOKUP(9*$H116+$I116,FPGAMap!$A$2:$F$37,6)</f>
        <v>9</v>
      </c>
      <c r="L116" s="37">
        <v>1</v>
      </c>
      <c r="M116" s="37">
        <f t="shared" si="34"/>
        <v>0</v>
      </c>
      <c r="N116" s="37">
        <f t="shared" si="35"/>
        <v>11</v>
      </c>
    </row>
    <row r="117" spans="1:14">
      <c r="A117" s="36">
        <v>82</v>
      </c>
      <c r="B117" s="43">
        <v>4.2209599999999998</v>
      </c>
      <c r="C117" s="37">
        <f t="shared" si="27"/>
        <v>0</v>
      </c>
      <c r="D117" s="37">
        <f t="shared" si="28"/>
        <v>5</v>
      </c>
      <c r="E117" s="37">
        <f t="shared" si="29"/>
        <v>12</v>
      </c>
      <c r="F117" s="37">
        <f t="shared" si="30"/>
        <v>7</v>
      </c>
      <c r="G117" s="37">
        <f t="shared" si="31"/>
        <v>20</v>
      </c>
      <c r="H117" s="37">
        <f t="shared" si="32"/>
        <v>0</v>
      </c>
      <c r="I117" s="37">
        <f t="shared" si="33"/>
        <v>1</v>
      </c>
      <c r="J117" s="37">
        <f>VLOOKUP(9*$H117+$I117,FPGAMap!$A$2:$F$37,5)</f>
        <v>0</v>
      </c>
      <c r="K117" s="37">
        <f>VLOOKUP(9*$H117+$I117,FPGAMap!$A$2:$F$37,6)</f>
        <v>10</v>
      </c>
      <c r="L117" s="37">
        <v>1</v>
      </c>
      <c r="M117" s="37">
        <f t="shared" si="34"/>
        <v>1</v>
      </c>
      <c r="N117" s="37">
        <f t="shared" si="35"/>
        <v>0</v>
      </c>
    </row>
    <row r="118" spans="1:14">
      <c r="A118" s="36">
        <v>83</v>
      </c>
      <c r="B118" s="43">
        <v>2.7967200000000001</v>
      </c>
      <c r="C118" s="37">
        <f t="shared" si="27"/>
        <v>0</v>
      </c>
      <c r="D118" s="37">
        <f t="shared" si="28"/>
        <v>5</v>
      </c>
      <c r="E118" s="37">
        <f t="shared" si="29"/>
        <v>13</v>
      </c>
      <c r="F118" s="37">
        <f t="shared" si="30"/>
        <v>7</v>
      </c>
      <c r="G118" s="37">
        <f t="shared" si="31"/>
        <v>20</v>
      </c>
      <c r="H118" s="37">
        <f t="shared" si="32"/>
        <v>0</v>
      </c>
      <c r="I118" s="37">
        <f t="shared" si="33"/>
        <v>2</v>
      </c>
      <c r="J118" s="37">
        <f>VLOOKUP(9*$H118+$I118,FPGAMap!$A$2:$F$37,5)</f>
        <v>0</v>
      </c>
      <c r="K118" s="37">
        <f>VLOOKUP(9*$H118+$I118,FPGAMap!$A$2:$F$37,6)</f>
        <v>11</v>
      </c>
      <c r="L118" s="37">
        <v>1</v>
      </c>
      <c r="M118" s="37">
        <f t="shared" si="34"/>
        <v>1</v>
      </c>
      <c r="N118" s="37">
        <f t="shared" si="35"/>
        <v>1</v>
      </c>
    </row>
    <row r="119" spans="1:14">
      <c r="A119" s="36">
        <v>72</v>
      </c>
      <c r="B119" s="43">
        <v>4.0126299999999997</v>
      </c>
      <c r="C119" s="37">
        <f t="shared" si="27"/>
        <v>0</v>
      </c>
      <c r="D119" s="37">
        <f t="shared" si="28"/>
        <v>5</v>
      </c>
      <c r="E119" s="37">
        <f t="shared" si="29"/>
        <v>2</v>
      </c>
      <c r="F119" s="37">
        <f t="shared" si="30"/>
        <v>7</v>
      </c>
      <c r="G119" s="37">
        <f t="shared" si="31"/>
        <v>20</v>
      </c>
      <c r="H119" s="37">
        <f t="shared" si="32"/>
        <v>0</v>
      </c>
      <c r="I119" s="37">
        <f t="shared" si="33"/>
        <v>3</v>
      </c>
      <c r="J119" s="37">
        <f>VLOOKUP(9*$H119+$I119,FPGAMap!$A$2:$F$37,5)</f>
        <v>0</v>
      </c>
      <c r="K119" s="37">
        <f>VLOOKUP(9*$H119+$I119,FPGAMap!$A$2:$F$37,6)</f>
        <v>0</v>
      </c>
      <c r="L119" s="37">
        <v>1</v>
      </c>
      <c r="M119" s="37">
        <f t="shared" si="34"/>
        <v>0</v>
      </c>
      <c r="N119" s="37">
        <f t="shared" si="35"/>
        <v>2</v>
      </c>
    </row>
    <row r="120" spans="1:14">
      <c r="A120" s="36">
        <v>73</v>
      </c>
      <c r="B120" s="43">
        <v>4.9558099999999996</v>
      </c>
      <c r="C120" s="37">
        <f t="shared" si="27"/>
        <v>0</v>
      </c>
      <c r="D120" s="37">
        <f t="shared" si="28"/>
        <v>5</v>
      </c>
      <c r="E120" s="37">
        <f t="shared" si="29"/>
        <v>3</v>
      </c>
      <c r="F120" s="37">
        <f t="shared" si="30"/>
        <v>7</v>
      </c>
      <c r="G120" s="37">
        <f t="shared" si="31"/>
        <v>20</v>
      </c>
      <c r="H120" s="37">
        <f t="shared" si="32"/>
        <v>0</v>
      </c>
      <c r="I120" s="37">
        <f t="shared" si="33"/>
        <v>4</v>
      </c>
      <c r="J120" s="37">
        <f>VLOOKUP(9*$H120+$I120,FPGAMap!$A$2:$F$37,5)</f>
        <v>0</v>
      </c>
      <c r="K120" s="37">
        <f>VLOOKUP(9*$H120+$I120,FPGAMap!$A$2:$F$37,6)</f>
        <v>1</v>
      </c>
      <c r="L120" s="37">
        <v>1</v>
      </c>
      <c r="M120" s="37">
        <f t="shared" si="34"/>
        <v>0</v>
      </c>
      <c r="N120" s="37">
        <f t="shared" si="35"/>
        <v>3</v>
      </c>
    </row>
    <row r="121" spans="1:14">
      <c r="A121" s="36">
        <v>74</v>
      </c>
      <c r="B121" s="43">
        <v>5.9469700000000003</v>
      </c>
      <c r="C121" s="37">
        <f t="shared" si="27"/>
        <v>0</v>
      </c>
      <c r="D121" s="37">
        <f t="shared" si="28"/>
        <v>5</v>
      </c>
      <c r="E121" s="37">
        <f t="shared" si="29"/>
        <v>4</v>
      </c>
      <c r="F121" s="37">
        <f t="shared" si="30"/>
        <v>7</v>
      </c>
      <c r="G121" s="37">
        <f t="shared" si="31"/>
        <v>20</v>
      </c>
      <c r="H121" s="37">
        <f t="shared" si="32"/>
        <v>0</v>
      </c>
      <c r="I121" s="37">
        <f t="shared" si="33"/>
        <v>5</v>
      </c>
      <c r="J121" s="37">
        <f>VLOOKUP(9*$H121+$I121,FPGAMap!$A$2:$F$37,5)</f>
        <v>0</v>
      </c>
      <c r="K121" s="37">
        <f>VLOOKUP(9*$H121+$I121,FPGAMap!$A$2:$F$37,6)</f>
        <v>2</v>
      </c>
      <c r="L121" s="37">
        <v>10</v>
      </c>
      <c r="M121" s="37">
        <f t="shared" si="34"/>
        <v>0</v>
      </c>
      <c r="N121" s="37">
        <f t="shared" si="35"/>
        <v>4</v>
      </c>
    </row>
    <row r="122" spans="1:14">
      <c r="A122" s="36">
        <v>80</v>
      </c>
      <c r="B122" s="43">
        <v>5.625</v>
      </c>
      <c r="C122" s="37">
        <f t="shared" si="27"/>
        <v>0</v>
      </c>
      <c r="D122" s="37">
        <f t="shared" si="28"/>
        <v>5</v>
      </c>
      <c r="E122" s="37">
        <f t="shared" si="29"/>
        <v>10</v>
      </c>
      <c r="F122" s="37">
        <f t="shared" si="30"/>
        <v>7</v>
      </c>
      <c r="G122" s="37">
        <f t="shared" si="31"/>
        <v>20</v>
      </c>
      <c r="H122" s="37">
        <f t="shared" si="32"/>
        <v>0</v>
      </c>
      <c r="I122" s="37">
        <f t="shared" si="33"/>
        <v>6</v>
      </c>
      <c r="J122" s="37">
        <f>VLOOKUP(9*$H122+$I122,FPGAMap!$A$2:$F$37,5)</f>
        <v>0</v>
      </c>
      <c r="K122" s="37">
        <f>VLOOKUP(9*$H122+$I122,FPGAMap!$A$2:$F$37,6)</f>
        <v>8</v>
      </c>
      <c r="L122" s="37">
        <v>10</v>
      </c>
      <c r="M122" s="37">
        <f t="shared" si="34"/>
        <v>0</v>
      </c>
      <c r="N122" s="37">
        <f t="shared" si="35"/>
        <v>10</v>
      </c>
    </row>
    <row r="123" spans="1:14">
      <c r="A123" s="36">
        <v>79</v>
      </c>
      <c r="B123" s="43">
        <v>7.4747500000000002</v>
      </c>
      <c r="C123" s="37">
        <f t="shared" si="27"/>
        <v>0</v>
      </c>
      <c r="D123" s="37">
        <f t="shared" si="28"/>
        <v>5</v>
      </c>
      <c r="E123" s="37">
        <f t="shared" si="29"/>
        <v>9</v>
      </c>
      <c r="F123" s="37">
        <f t="shared" si="30"/>
        <v>7</v>
      </c>
      <c r="G123" s="37">
        <f t="shared" si="31"/>
        <v>20</v>
      </c>
      <c r="H123" s="37">
        <f t="shared" si="32"/>
        <v>0</v>
      </c>
      <c r="I123" s="37">
        <f t="shared" si="33"/>
        <v>7</v>
      </c>
      <c r="J123" s="37">
        <f>VLOOKUP(9*$H123+$I123,FPGAMap!$A$2:$F$37,5)</f>
        <v>0</v>
      </c>
      <c r="K123" s="37">
        <f>VLOOKUP(9*$H123+$I123,FPGAMap!$A$2:$F$37,6)</f>
        <v>7</v>
      </c>
      <c r="L123" s="37">
        <v>10</v>
      </c>
      <c r="M123" s="37">
        <f t="shared" si="34"/>
        <v>0</v>
      </c>
      <c r="N123" s="37">
        <f t="shared" si="35"/>
        <v>9</v>
      </c>
    </row>
    <row r="124" spans="1:14">
      <c r="A124" s="36">
        <v>76</v>
      </c>
      <c r="B124" s="43">
        <v>18.295500000000001</v>
      </c>
      <c r="C124" s="37">
        <f t="shared" si="27"/>
        <v>0</v>
      </c>
      <c r="D124" s="37">
        <f t="shared" si="28"/>
        <v>5</v>
      </c>
      <c r="E124" s="37">
        <f t="shared" si="29"/>
        <v>6</v>
      </c>
      <c r="F124" s="37">
        <f t="shared" si="30"/>
        <v>7</v>
      </c>
      <c r="G124" s="37">
        <f t="shared" si="31"/>
        <v>20</v>
      </c>
      <c r="H124" s="37">
        <f t="shared" si="32"/>
        <v>1</v>
      </c>
      <c r="I124" s="37">
        <f t="shared" si="33"/>
        <v>7</v>
      </c>
      <c r="J124" s="37">
        <f>VLOOKUP(9*$H124+$I124,FPGAMap!$A$2:$F$37,5)</f>
        <v>0</v>
      </c>
      <c r="K124" s="37">
        <f>VLOOKUP(9*$H124+$I124,FPGAMap!$A$2:$F$37,6)</f>
        <v>4</v>
      </c>
      <c r="L124" s="37">
        <v>10</v>
      </c>
      <c r="M124" s="37">
        <f t="shared" si="34"/>
        <v>0</v>
      </c>
      <c r="N124" s="37">
        <f t="shared" si="35"/>
        <v>6</v>
      </c>
    </row>
    <row r="125" spans="1:14">
      <c r="A125" s="36">
        <v>71</v>
      </c>
      <c r="B125" s="43">
        <v>3.7702</v>
      </c>
      <c r="C125" s="37">
        <f t="shared" si="27"/>
        <v>0</v>
      </c>
      <c r="D125" s="37">
        <f t="shared" si="28"/>
        <v>5</v>
      </c>
      <c r="E125" s="37">
        <f t="shared" si="29"/>
        <v>1</v>
      </c>
      <c r="F125" s="37">
        <f t="shared" si="30"/>
        <v>7</v>
      </c>
      <c r="G125" s="37">
        <f t="shared" si="31"/>
        <v>20</v>
      </c>
      <c r="H125" s="37">
        <f t="shared" si="32"/>
        <v>2</v>
      </c>
      <c r="I125" s="37">
        <f t="shared" si="33"/>
        <v>3</v>
      </c>
      <c r="J125" s="37">
        <f>VLOOKUP(9*$H125+$I125,FPGAMap!$A$2:$F$37,5)</f>
        <v>2</v>
      </c>
      <c r="K125" s="37">
        <f>VLOOKUP(9*$H125+$I125,FPGAMap!$A$2:$F$37,6)</f>
        <v>11</v>
      </c>
      <c r="L125" s="37">
        <v>1</v>
      </c>
      <c r="M125" s="37">
        <f t="shared" si="34"/>
        <v>0</v>
      </c>
      <c r="N125" s="37">
        <f t="shared" si="35"/>
        <v>1</v>
      </c>
    </row>
    <row r="126" spans="1:14">
      <c r="A126" s="36">
        <v>70</v>
      </c>
      <c r="B126" s="43">
        <v>2.10859</v>
      </c>
      <c r="C126" s="37">
        <f t="shared" si="27"/>
        <v>0</v>
      </c>
      <c r="D126" s="37">
        <f t="shared" si="28"/>
        <v>5</v>
      </c>
      <c r="E126" s="37">
        <f t="shared" si="29"/>
        <v>0</v>
      </c>
      <c r="F126" s="37">
        <f t="shared" si="30"/>
        <v>7</v>
      </c>
      <c r="G126" s="37">
        <f t="shared" si="31"/>
        <v>20</v>
      </c>
      <c r="H126" s="37">
        <f t="shared" si="32"/>
        <v>2</v>
      </c>
      <c r="I126" s="37">
        <f t="shared" si="33"/>
        <v>4</v>
      </c>
      <c r="J126" s="37">
        <f>VLOOKUP(9*$H126+$I126,FPGAMap!$A$2:$F$37,5)</f>
        <v>2</v>
      </c>
      <c r="K126" s="37">
        <f>VLOOKUP(9*$H126+$I126,FPGAMap!$A$2:$F$37,6)</f>
        <v>10</v>
      </c>
      <c r="L126" s="37">
        <v>1</v>
      </c>
      <c r="M126" s="37">
        <f t="shared" si="34"/>
        <v>0</v>
      </c>
      <c r="N126" s="37">
        <f t="shared" si="35"/>
        <v>0</v>
      </c>
    </row>
    <row r="127" spans="1:14">
      <c r="A127" s="36">
        <v>57</v>
      </c>
      <c r="B127" s="43">
        <v>4.2664099999999996</v>
      </c>
      <c r="C127" s="37">
        <f t="shared" si="27"/>
        <v>0</v>
      </c>
      <c r="D127" s="37">
        <f t="shared" si="28"/>
        <v>4</v>
      </c>
      <c r="E127" s="37">
        <f t="shared" si="29"/>
        <v>1</v>
      </c>
      <c r="F127" s="37">
        <f t="shared" si="30"/>
        <v>7</v>
      </c>
      <c r="G127" s="37">
        <f t="shared" si="31"/>
        <v>20</v>
      </c>
      <c r="H127" s="37">
        <f t="shared" si="32"/>
        <v>2</v>
      </c>
      <c r="I127" s="37">
        <f t="shared" si="33"/>
        <v>5</v>
      </c>
      <c r="J127" s="37">
        <f>VLOOKUP(9*$H127+$I127,FPGAMap!$A$2:$F$37,5)</f>
        <v>2</v>
      </c>
      <c r="K127" s="37">
        <f>VLOOKUP(9*$H127+$I127,FPGAMap!$A$2:$F$37,6)</f>
        <v>9</v>
      </c>
      <c r="L127" s="37">
        <v>1</v>
      </c>
      <c r="M127" s="37">
        <f t="shared" si="34"/>
        <v>0</v>
      </c>
      <c r="N127" s="37">
        <f t="shared" si="35"/>
        <v>1</v>
      </c>
    </row>
    <row r="128" spans="1:14">
      <c r="A128" s="36">
        <v>126</v>
      </c>
      <c r="B128" s="43">
        <v>2.9633799999999999</v>
      </c>
      <c r="C128" s="37">
        <f t="shared" si="27"/>
        <v>1</v>
      </c>
      <c r="D128" s="37">
        <f t="shared" si="28"/>
        <v>2</v>
      </c>
      <c r="E128" s="37">
        <f t="shared" si="29"/>
        <v>0</v>
      </c>
      <c r="F128" s="37">
        <f t="shared" si="30"/>
        <v>7</v>
      </c>
      <c r="G128" s="37">
        <f t="shared" si="31"/>
        <v>20</v>
      </c>
      <c r="H128" s="37">
        <f t="shared" si="32"/>
        <v>3</v>
      </c>
      <c r="I128" s="37">
        <f t="shared" si="33"/>
        <v>0</v>
      </c>
      <c r="J128" s="37">
        <f>VLOOKUP(9*$H128+$I128,FPGAMap!$A$2:$F$37,5)</f>
        <v>2</v>
      </c>
      <c r="K128" s="37">
        <f>VLOOKUP(9*$H128+$I128,FPGAMap!$A$2:$F$37,6)</f>
        <v>0</v>
      </c>
      <c r="L128" s="37">
        <v>1</v>
      </c>
      <c r="M128" s="37">
        <f t="shared" si="34"/>
        <v>0</v>
      </c>
      <c r="N128" s="37">
        <f t="shared" si="35"/>
        <v>0</v>
      </c>
    </row>
    <row r="129" spans="1:14">
      <c r="A129" s="36">
        <v>127</v>
      </c>
      <c r="B129" s="43">
        <v>3.2853500000000002</v>
      </c>
      <c r="C129" s="37">
        <f t="shared" si="27"/>
        <v>1</v>
      </c>
      <c r="D129" s="37">
        <f t="shared" si="28"/>
        <v>2</v>
      </c>
      <c r="E129" s="37">
        <f t="shared" si="29"/>
        <v>1</v>
      </c>
      <c r="F129" s="37">
        <f t="shared" si="30"/>
        <v>7</v>
      </c>
      <c r="G129" s="37">
        <f t="shared" si="31"/>
        <v>20</v>
      </c>
      <c r="H129" s="37">
        <f t="shared" si="32"/>
        <v>3</v>
      </c>
      <c r="I129" s="37">
        <f t="shared" si="33"/>
        <v>1</v>
      </c>
      <c r="J129" s="37">
        <f>VLOOKUP(9*$H129+$I129,FPGAMap!$A$2:$F$37,5)</f>
        <v>2</v>
      </c>
      <c r="K129" s="37">
        <f>VLOOKUP(9*$H129+$I129,FPGAMap!$A$2:$F$37,6)</f>
        <v>1</v>
      </c>
      <c r="L129" s="37">
        <v>1</v>
      </c>
      <c r="M129" s="37">
        <f t="shared" si="34"/>
        <v>0</v>
      </c>
      <c r="N129" s="37">
        <f t="shared" si="35"/>
        <v>1</v>
      </c>
    </row>
    <row r="130" spans="1:14">
      <c r="A130" s="36">
        <v>128</v>
      </c>
      <c r="B130" s="43">
        <v>0</v>
      </c>
      <c r="C130" s="37">
        <f t="shared" ref="C130:C161" si="36">QUOTIENT($A130,98)</f>
        <v>1</v>
      </c>
      <c r="D130" s="37">
        <f t="shared" ref="D130:D161" si="37">MOD(QUOTIENT($A130,14),7)</f>
        <v>2</v>
      </c>
      <c r="E130" s="37">
        <f t="shared" ref="E130:E161" si="38">MOD($A130,14)</f>
        <v>2</v>
      </c>
      <c r="F130" s="37">
        <f t="shared" ref="F130:F161" si="39">VLOOKUP($G130,L1ID,2)</f>
        <v>6</v>
      </c>
      <c r="G130" s="37">
        <f t="shared" ref="G130:G161" si="40">VLOOKUP($A130,DbData,3)</f>
        <v>18</v>
      </c>
      <c r="H130" s="37">
        <f t="shared" ref="H130:H161" si="41">QUOTIENT(VLOOKUP($A130,DbData,4),12)</f>
        <v>3</v>
      </c>
      <c r="I130" s="37">
        <f t="shared" ref="I130:I161" si="42">MOD(VLOOKUP($A130,DbData,4),12)</f>
        <v>0</v>
      </c>
      <c r="J130" s="37">
        <f>VLOOKUP(9*$H130+$I130,FPGAMap!$A$2:$F$37,5)</f>
        <v>2</v>
      </c>
      <c r="K130" s="37">
        <f>VLOOKUP(9*$H130+$I130,FPGAMap!$A$2:$F$37,6)</f>
        <v>0</v>
      </c>
      <c r="L130" s="37">
        <v>1</v>
      </c>
      <c r="M130" s="37">
        <f t="shared" ref="M130:M161" si="43">QUOTIENT($E130,12)</f>
        <v>0</v>
      </c>
      <c r="N130" s="37">
        <f t="shared" ref="N130:N161" si="44">MOD($E130,12)</f>
        <v>2</v>
      </c>
    </row>
    <row r="131" spans="1:14">
      <c r="A131" s="36">
        <v>129</v>
      </c>
      <c r="B131" s="43">
        <v>0</v>
      </c>
      <c r="C131" s="37">
        <f t="shared" si="36"/>
        <v>1</v>
      </c>
      <c r="D131" s="37">
        <f t="shared" si="37"/>
        <v>2</v>
      </c>
      <c r="E131" s="37">
        <f t="shared" si="38"/>
        <v>3</v>
      </c>
      <c r="F131" s="37">
        <f t="shared" si="39"/>
        <v>6</v>
      </c>
      <c r="G131" s="37">
        <f t="shared" si="40"/>
        <v>18</v>
      </c>
      <c r="H131" s="37">
        <f t="shared" si="41"/>
        <v>3</v>
      </c>
      <c r="I131" s="37">
        <f t="shared" si="42"/>
        <v>1</v>
      </c>
      <c r="J131" s="37">
        <f>VLOOKUP(9*$H131+$I131,FPGAMap!$A$2:$F$37,5)</f>
        <v>2</v>
      </c>
      <c r="K131" s="37">
        <f>VLOOKUP(9*$H131+$I131,FPGAMap!$A$2:$F$37,6)</f>
        <v>1</v>
      </c>
      <c r="L131" s="37">
        <v>1</v>
      </c>
      <c r="M131" s="37">
        <f t="shared" si="43"/>
        <v>0</v>
      </c>
      <c r="N131" s="37">
        <f t="shared" si="44"/>
        <v>3</v>
      </c>
    </row>
    <row r="132" spans="1:14">
      <c r="A132" s="36">
        <v>140</v>
      </c>
      <c r="B132" s="43">
        <v>2.1464599999999998</v>
      </c>
      <c r="C132" s="37">
        <f t="shared" si="36"/>
        <v>1</v>
      </c>
      <c r="D132" s="37">
        <f t="shared" si="37"/>
        <v>3</v>
      </c>
      <c r="E132" s="37">
        <f t="shared" si="38"/>
        <v>0</v>
      </c>
      <c r="F132" s="37">
        <f t="shared" si="39"/>
        <v>7</v>
      </c>
      <c r="G132" s="37">
        <f t="shared" si="40"/>
        <v>20</v>
      </c>
      <c r="H132" s="37">
        <f t="shared" si="41"/>
        <v>3</v>
      </c>
      <c r="I132" s="37">
        <f t="shared" si="42"/>
        <v>2</v>
      </c>
      <c r="J132" s="37">
        <f>VLOOKUP(9*$H132+$I132,FPGAMap!$A$2:$F$37,5)</f>
        <v>2</v>
      </c>
      <c r="K132" s="37">
        <f>VLOOKUP(9*$H132+$I132,FPGAMap!$A$2:$F$37,6)</f>
        <v>2</v>
      </c>
      <c r="L132" s="37">
        <v>1</v>
      </c>
      <c r="M132" s="37">
        <f t="shared" si="43"/>
        <v>0</v>
      </c>
      <c r="N132" s="37">
        <f t="shared" si="44"/>
        <v>0</v>
      </c>
    </row>
    <row r="133" spans="1:14">
      <c r="A133" s="36">
        <v>141</v>
      </c>
      <c r="B133" s="43">
        <v>2.54419</v>
      </c>
      <c r="C133" s="37">
        <f t="shared" si="36"/>
        <v>1</v>
      </c>
      <c r="D133" s="37">
        <f t="shared" si="37"/>
        <v>3</v>
      </c>
      <c r="E133" s="37">
        <f t="shared" si="38"/>
        <v>1</v>
      </c>
      <c r="F133" s="37">
        <f t="shared" si="39"/>
        <v>7</v>
      </c>
      <c r="G133" s="37">
        <f t="shared" si="40"/>
        <v>20</v>
      </c>
      <c r="H133" s="37">
        <f t="shared" si="41"/>
        <v>3</v>
      </c>
      <c r="I133" s="37">
        <f t="shared" si="42"/>
        <v>3</v>
      </c>
      <c r="J133" s="37">
        <f>VLOOKUP(9*$H133+$I133,FPGAMap!$A$2:$F$37,5)</f>
        <v>2</v>
      </c>
      <c r="K133" s="37">
        <f>VLOOKUP(9*$H133+$I133,FPGAMap!$A$2:$F$37,6)</f>
        <v>3</v>
      </c>
      <c r="L133" s="37">
        <v>1</v>
      </c>
      <c r="M133" s="37">
        <f t="shared" si="43"/>
        <v>0</v>
      </c>
      <c r="N133" s="37">
        <f t="shared" si="44"/>
        <v>1</v>
      </c>
    </row>
    <row r="134" spans="1:14">
      <c r="A134" s="36">
        <v>98</v>
      </c>
      <c r="B134" s="43">
        <v>1.86995</v>
      </c>
      <c r="C134" s="37">
        <f t="shared" si="36"/>
        <v>1</v>
      </c>
      <c r="D134" s="37">
        <f t="shared" si="37"/>
        <v>0</v>
      </c>
      <c r="E134" s="37">
        <f t="shared" si="38"/>
        <v>0</v>
      </c>
      <c r="F134" s="37">
        <f t="shared" si="39"/>
        <v>7</v>
      </c>
      <c r="G134" s="37">
        <f t="shared" si="40"/>
        <v>20</v>
      </c>
      <c r="H134" s="37">
        <f t="shared" si="41"/>
        <v>3</v>
      </c>
      <c r="I134" s="37">
        <f t="shared" si="42"/>
        <v>4</v>
      </c>
      <c r="J134" s="37">
        <f>VLOOKUP(9*$H134+$I134,FPGAMap!$A$2:$F$37,5)</f>
        <v>2</v>
      </c>
      <c r="K134" s="37">
        <f>VLOOKUP(9*$H134+$I134,FPGAMap!$A$2:$F$37,6)</f>
        <v>4</v>
      </c>
      <c r="L134" s="37">
        <v>1</v>
      </c>
      <c r="M134" s="37">
        <f t="shared" si="43"/>
        <v>0</v>
      </c>
      <c r="N134" s="37">
        <f t="shared" si="44"/>
        <v>0</v>
      </c>
    </row>
    <row r="135" spans="1:14">
      <c r="A135" s="36">
        <v>99</v>
      </c>
      <c r="B135" s="43">
        <v>1.8851</v>
      </c>
      <c r="C135" s="37">
        <f t="shared" si="36"/>
        <v>1</v>
      </c>
      <c r="D135" s="37">
        <f t="shared" si="37"/>
        <v>0</v>
      </c>
      <c r="E135" s="37">
        <f t="shared" si="38"/>
        <v>1</v>
      </c>
      <c r="F135" s="37">
        <f t="shared" si="39"/>
        <v>7</v>
      </c>
      <c r="G135" s="37">
        <f t="shared" si="40"/>
        <v>20</v>
      </c>
      <c r="H135" s="37">
        <f t="shared" si="41"/>
        <v>3</v>
      </c>
      <c r="I135" s="37">
        <f t="shared" si="42"/>
        <v>5</v>
      </c>
      <c r="J135" s="37">
        <f>VLOOKUP(9*$H135+$I135,FPGAMap!$A$2:$F$37,5)</f>
        <v>2</v>
      </c>
      <c r="K135" s="37">
        <f>VLOOKUP(9*$H135+$I135,FPGAMap!$A$2:$F$37,6)</f>
        <v>5</v>
      </c>
      <c r="L135" s="37">
        <v>1</v>
      </c>
      <c r="M135" s="37">
        <f t="shared" si="43"/>
        <v>0</v>
      </c>
      <c r="N135" s="37">
        <f t="shared" si="44"/>
        <v>1</v>
      </c>
    </row>
    <row r="136" spans="1:14">
      <c r="A136" s="36">
        <v>42</v>
      </c>
      <c r="B136" s="43">
        <v>1.0947</v>
      </c>
      <c r="C136" s="37">
        <f t="shared" si="36"/>
        <v>0</v>
      </c>
      <c r="D136" s="37">
        <f t="shared" si="37"/>
        <v>3</v>
      </c>
      <c r="E136" s="37">
        <f t="shared" si="38"/>
        <v>0</v>
      </c>
      <c r="F136" s="37">
        <f t="shared" si="39"/>
        <v>7</v>
      </c>
      <c r="G136" s="37">
        <f t="shared" si="40"/>
        <v>20</v>
      </c>
      <c r="H136" s="37">
        <f t="shared" si="41"/>
        <v>3</v>
      </c>
      <c r="I136" s="37">
        <f t="shared" si="42"/>
        <v>6</v>
      </c>
      <c r="J136" s="37">
        <f>VLOOKUP(9*$H136+$I136,FPGAMap!$A$2:$F$37,5)</f>
        <v>2</v>
      </c>
      <c r="K136" s="37">
        <f>VLOOKUP(9*$H136+$I136,FPGAMap!$A$2:$F$37,6)</f>
        <v>6</v>
      </c>
      <c r="L136" s="37">
        <v>1</v>
      </c>
      <c r="M136" s="37">
        <f t="shared" si="43"/>
        <v>0</v>
      </c>
      <c r="N136" s="37">
        <f t="shared" si="44"/>
        <v>0</v>
      </c>
    </row>
    <row r="137" spans="1:14">
      <c r="A137" s="36">
        <v>43</v>
      </c>
      <c r="B137" s="43">
        <v>3.0353500000000002</v>
      </c>
      <c r="C137" s="37">
        <f t="shared" si="36"/>
        <v>0</v>
      </c>
      <c r="D137" s="37">
        <f t="shared" si="37"/>
        <v>3</v>
      </c>
      <c r="E137" s="37">
        <f t="shared" si="38"/>
        <v>1</v>
      </c>
      <c r="F137" s="37">
        <f t="shared" si="39"/>
        <v>7</v>
      </c>
      <c r="G137" s="37">
        <f t="shared" si="40"/>
        <v>20</v>
      </c>
      <c r="H137" s="37">
        <f t="shared" si="41"/>
        <v>3</v>
      </c>
      <c r="I137" s="37">
        <f t="shared" si="42"/>
        <v>7</v>
      </c>
      <c r="J137" s="37">
        <f>VLOOKUP(9*$H137+$I137,FPGAMap!$A$2:$F$37,5)</f>
        <v>2</v>
      </c>
      <c r="K137" s="37">
        <f>VLOOKUP(9*$H137+$I137,FPGAMap!$A$2:$F$37,6)</f>
        <v>7</v>
      </c>
      <c r="L137" s="37">
        <v>1</v>
      </c>
      <c r="M137" s="37">
        <f t="shared" si="43"/>
        <v>0</v>
      </c>
      <c r="N137" s="37">
        <f t="shared" si="44"/>
        <v>1</v>
      </c>
    </row>
    <row r="138" spans="1:14">
      <c r="A138" s="36">
        <v>56</v>
      </c>
      <c r="B138" s="43">
        <v>2.75</v>
      </c>
      <c r="C138" s="37">
        <f t="shared" si="36"/>
        <v>0</v>
      </c>
      <c r="D138" s="37">
        <f t="shared" si="37"/>
        <v>4</v>
      </c>
      <c r="E138" s="37">
        <f t="shared" si="38"/>
        <v>0</v>
      </c>
      <c r="F138" s="37">
        <f t="shared" si="39"/>
        <v>7</v>
      </c>
      <c r="G138" s="37">
        <f t="shared" si="40"/>
        <v>20</v>
      </c>
      <c r="H138" s="37">
        <f t="shared" si="41"/>
        <v>3</v>
      </c>
      <c r="I138" s="37">
        <f t="shared" si="42"/>
        <v>8</v>
      </c>
      <c r="J138" s="37">
        <f>VLOOKUP(9*$H138+$I138,FPGAMap!$A$2:$F$37,5)</f>
        <v>2</v>
      </c>
      <c r="K138" s="37">
        <f>VLOOKUP(9*$H138+$I138,FPGAMap!$A$2:$F$37,6)</f>
        <v>8</v>
      </c>
      <c r="L138" s="37">
        <v>1</v>
      </c>
      <c r="M138" s="37">
        <f t="shared" si="43"/>
        <v>0</v>
      </c>
      <c r="N138" s="37">
        <f t="shared" si="44"/>
        <v>0</v>
      </c>
    </row>
    <row r="139" spans="1:14">
      <c r="A139" s="36">
        <v>159</v>
      </c>
      <c r="B139" s="43">
        <v>19.181799999999999</v>
      </c>
      <c r="C139" s="37">
        <f t="shared" si="36"/>
        <v>1</v>
      </c>
      <c r="D139" s="37">
        <f t="shared" si="37"/>
        <v>4</v>
      </c>
      <c r="E139" s="37">
        <f t="shared" si="38"/>
        <v>5</v>
      </c>
      <c r="F139" s="37">
        <f t="shared" si="39"/>
        <v>8</v>
      </c>
      <c r="G139" s="37">
        <f t="shared" si="40"/>
        <v>23</v>
      </c>
      <c r="H139" s="37">
        <f t="shared" si="41"/>
        <v>0</v>
      </c>
      <c r="I139" s="37">
        <f t="shared" si="42"/>
        <v>3</v>
      </c>
      <c r="J139" s="37">
        <f>VLOOKUP(9*$H139+$I139,FPGAMap!$A$2:$F$37,5)</f>
        <v>0</v>
      </c>
      <c r="K139" s="37">
        <f>VLOOKUP(9*$H139+$I139,FPGAMap!$A$2:$F$37,6)</f>
        <v>0</v>
      </c>
      <c r="L139" s="37">
        <v>10</v>
      </c>
      <c r="M139" s="37">
        <f t="shared" si="43"/>
        <v>0</v>
      </c>
      <c r="N139" s="37">
        <f t="shared" si="44"/>
        <v>5</v>
      </c>
    </row>
    <row r="140" spans="1:14">
      <c r="A140" s="36">
        <v>61</v>
      </c>
      <c r="B140" s="43">
        <v>13.7525</v>
      </c>
      <c r="C140" s="37">
        <f t="shared" si="36"/>
        <v>0</v>
      </c>
      <c r="D140" s="37">
        <f t="shared" si="37"/>
        <v>4</v>
      </c>
      <c r="E140" s="37">
        <f t="shared" si="38"/>
        <v>5</v>
      </c>
      <c r="F140" s="37">
        <f t="shared" si="39"/>
        <v>8</v>
      </c>
      <c r="G140" s="37">
        <f t="shared" si="40"/>
        <v>23</v>
      </c>
      <c r="H140" s="37">
        <f t="shared" si="41"/>
        <v>0</v>
      </c>
      <c r="I140" s="37">
        <f t="shared" si="42"/>
        <v>4</v>
      </c>
      <c r="J140" s="37">
        <f>VLOOKUP(9*$H140+$I140,FPGAMap!$A$2:$F$37,5)</f>
        <v>0</v>
      </c>
      <c r="K140" s="37">
        <f>VLOOKUP(9*$H140+$I140,FPGAMap!$A$2:$F$37,6)</f>
        <v>1</v>
      </c>
      <c r="L140" s="37">
        <v>10</v>
      </c>
      <c r="M140" s="37">
        <f t="shared" si="43"/>
        <v>0</v>
      </c>
      <c r="N140" s="37">
        <f t="shared" si="44"/>
        <v>5</v>
      </c>
    </row>
    <row r="141" spans="1:14">
      <c r="A141" s="36">
        <v>160</v>
      </c>
      <c r="B141" s="43">
        <v>23.172999999999998</v>
      </c>
      <c r="C141" s="37">
        <f t="shared" si="36"/>
        <v>1</v>
      </c>
      <c r="D141" s="37">
        <f t="shared" si="37"/>
        <v>4</v>
      </c>
      <c r="E141" s="37">
        <f t="shared" si="38"/>
        <v>6</v>
      </c>
      <c r="F141" s="37">
        <f t="shared" si="39"/>
        <v>8</v>
      </c>
      <c r="G141" s="37">
        <f t="shared" si="40"/>
        <v>23</v>
      </c>
      <c r="H141" s="37">
        <f t="shared" si="41"/>
        <v>1</v>
      </c>
      <c r="I141" s="37">
        <f t="shared" si="42"/>
        <v>8</v>
      </c>
      <c r="J141" s="37">
        <f>VLOOKUP(9*$H141+$I141,FPGAMap!$A$2:$F$37,5)</f>
        <v>0</v>
      </c>
      <c r="K141" s="37">
        <f>VLOOKUP(9*$H141+$I141,FPGAMap!$A$2:$F$37,6)</f>
        <v>5</v>
      </c>
      <c r="L141" s="37">
        <v>10</v>
      </c>
      <c r="M141" s="37">
        <f t="shared" si="43"/>
        <v>0</v>
      </c>
      <c r="N141" s="37">
        <f t="shared" si="44"/>
        <v>6</v>
      </c>
    </row>
    <row r="142" spans="1:14">
      <c r="A142" s="36">
        <v>161</v>
      </c>
      <c r="B142" s="43">
        <v>24.363600000000002</v>
      </c>
      <c r="C142" s="37">
        <f t="shared" si="36"/>
        <v>1</v>
      </c>
      <c r="D142" s="37">
        <f t="shared" si="37"/>
        <v>4</v>
      </c>
      <c r="E142" s="37">
        <f t="shared" si="38"/>
        <v>7</v>
      </c>
      <c r="F142" s="37">
        <f t="shared" si="39"/>
        <v>8</v>
      </c>
      <c r="G142" s="37">
        <f t="shared" si="40"/>
        <v>23</v>
      </c>
      <c r="H142" s="37">
        <f t="shared" si="41"/>
        <v>2</v>
      </c>
      <c r="I142" s="37">
        <f t="shared" si="42"/>
        <v>3</v>
      </c>
      <c r="J142" s="37">
        <f>VLOOKUP(9*$H142+$I142,FPGAMap!$A$2:$F$37,5)</f>
        <v>2</v>
      </c>
      <c r="K142" s="37">
        <f>VLOOKUP(9*$H142+$I142,FPGAMap!$A$2:$F$37,6)</f>
        <v>11</v>
      </c>
      <c r="L142" s="37">
        <v>10</v>
      </c>
      <c r="M142" s="37">
        <f t="shared" si="43"/>
        <v>0</v>
      </c>
      <c r="N142" s="37">
        <f t="shared" si="44"/>
        <v>7</v>
      </c>
    </row>
    <row r="143" spans="1:14">
      <c r="A143" s="36">
        <v>62</v>
      </c>
      <c r="B143" s="43">
        <v>20.681799999999999</v>
      </c>
      <c r="C143" s="37">
        <f t="shared" si="36"/>
        <v>0</v>
      </c>
      <c r="D143" s="37">
        <f t="shared" si="37"/>
        <v>4</v>
      </c>
      <c r="E143" s="37">
        <f t="shared" si="38"/>
        <v>6</v>
      </c>
      <c r="F143" s="37">
        <f t="shared" si="39"/>
        <v>8</v>
      </c>
      <c r="G143" s="37">
        <f t="shared" si="40"/>
        <v>23</v>
      </c>
      <c r="H143" s="37">
        <f t="shared" si="41"/>
        <v>3</v>
      </c>
      <c r="I143" s="37">
        <f t="shared" si="42"/>
        <v>5</v>
      </c>
      <c r="J143" s="37">
        <f>VLOOKUP(9*$H143+$I143,FPGAMap!$A$2:$F$37,5)</f>
        <v>2</v>
      </c>
      <c r="K143" s="37">
        <f>VLOOKUP(9*$H143+$I143,FPGAMap!$A$2:$F$37,6)</f>
        <v>5</v>
      </c>
      <c r="L143" s="37">
        <v>10</v>
      </c>
      <c r="M143" s="37">
        <f t="shared" si="43"/>
        <v>0</v>
      </c>
      <c r="N143" s="37">
        <f t="shared" si="44"/>
        <v>6</v>
      </c>
    </row>
    <row r="144" spans="1:14">
      <c r="A144" s="36">
        <v>151</v>
      </c>
      <c r="B144" s="43">
        <v>4.3244899999999999</v>
      </c>
      <c r="C144" s="37">
        <f t="shared" si="36"/>
        <v>1</v>
      </c>
      <c r="D144" s="37">
        <f t="shared" si="37"/>
        <v>3</v>
      </c>
      <c r="E144" s="37">
        <f t="shared" si="38"/>
        <v>11</v>
      </c>
      <c r="F144" s="37">
        <f t="shared" si="39"/>
        <v>9</v>
      </c>
      <c r="G144" s="37">
        <f t="shared" si="40"/>
        <v>19</v>
      </c>
      <c r="H144" s="37">
        <f t="shared" si="41"/>
        <v>0</v>
      </c>
      <c r="I144" s="37">
        <f t="shared" si="42"/>
        <v>0</v>
      </c>
      <c r="J144" s="37">
        <f>VLOOKUP(9*$H144+$I144,FPGAMap!$A$2:$F$37,5)</f>
        <v>0</v>
      </c>
      <c r="K144" s="37">
        <f>VLOOKUP(9*$H144+$I144,FPGAMap!$A$2:$F$37,6)</f>
        <v>9</v>
      </c>
      <c r="L144" s="37">
        <v>1</v>
      </c>
      <c r="M144" s="37">
        <f t="shared" si="43"/>
        <v>0</v>
      </c>
      <c r="N144" s="37">
        <f t="shared" si="44"/>
        <v>11</v>
      </c>
    </row>
    <row r="145" spans="1:14">
      <c r="A145" s="36">
        <v>152</v>
      </c>
      <c r="B145" s="43">
        <v>3.6363599999999998</v>
      </c>
      <c r="C145" s="37">
        <f t="shared" si="36"/>
        <v>1</v>
      </c>
      <c r="D145" s="37">
        <f t="shared" si="37"/>
        <v>3</v>
      </c>
      <c r="E145" s="37">
        <f t="shared" si="38"/>
        <v>12</v>
      </c>
      <c r="F145" s="37">
        <f t="shared" si="39"/>
        <v>9</v>
      </c>
      <c r="G145" s="37">
        <f t="shared" si="40"/>
        <v>19</v>
      </c>
      <c r="H145" s="37">
        <f t="shared" si="41"/>
        <v>0</v>
      </c>
      <c r="I145" s="37">
        <f t="shared" si="42"/>
        <v>1</v>
      </c>
      <c r="J145" s="37">
        <f>VLOOKUP(9*$H145+$I145,FPGAMap!$A$2:$F$37,5)</f>
        <v>0</v>
      </c>
      <c r="K145" s="37">
        <f>VLOOKUP(9*$H145+$I145,FPGAMap!$A$2:$F$37,6)</f>
        <v>10</v>
      </c>
      <c r="L145" s="37">
        <v>1</v>
      </c>
      <c r="M145" s="37">
        <f t="shared" si="43"/>
        <v>1</v>
      </c>
      <c r="N145" s="37">
        <f t="shared" si="44"/>
        <v>0</v>
      </c>
    </row>
    <row r="146" spans="1:14">
      <c r="A146" s="36">
        <v>153</v>
      </c>
      <c r="B146" s="43">
        <v>2.1477300000000001</v>
      </c>
      <c r="C146" s="37">
        <f t="shared" si="36"/>
        <v>1</v>
      </c>
      <c r="D146" s="37">
        <f t="shared" si="37"/>
        <v>3</v>
      </c>
      <c r="E146" s="37">
        <f t="shared" si="38"/>
        <v>13</v>
      </c>
      <c r="F146" s="37">
        <f t="shared" si="39"/>
        <v>9</v>
      </c>
      <c r="G146" s="37">
        <f t="shared" si="40"/>
        <v>19</v>
      </c>
      <c r="H146" s="37">
        <f t="shared" si="41"/>
        <v>0</v>
      </c>
      <c r="I146" s="37">
        <f t="shared" si="42"/>
        <v>2</v>
      </c>
      <c r="J146" s="37">
        <f>VLOOKUP(9*$H146+$I146,FPGAMap!$A$2:$F$37,5)</f>
        <v>0</v>
      </c>
      <c r="K146" s="37">
        <f>VLOOKUP(9*$H146+$I146,FPGAMap!$A$2:$F$37,6)</f>
        <v>11</v>
      </c>
      <c r="L146" s="37">
        <v>1</v>
      </c>
      <c r="M146" s="37">
        <f t="shared" si="43"/>
        <v>1</v>
      </c>
      <c r="N146" s="37">
        <f t="shared" si="44"/>
        <v>1</v>
      </c>
    </row>
    <row r="147" spans="1:14">
      <c r="A147" s="36">
        <v>142</v>
      </c>
      <c r="B147" s="43">
        <v>3.8535400000000002</v>
      </c>
      <c r="C147" s="37">
        <f t="shared" si="36"/>
        <v>1</v>
      </c>
      <c r="D147" s="37">
        <f t="shared" si="37"/>
        <v>3</v>
      </c>
      <c r="E147" s="37">
        <f t="shared" si="38"/>
        <v>2</v>
      </c>
      <c r="F147" s="37">
        <f t="shared" si="39"/>
        <v>9</v>
      </c>
      <c r="G147" s="37">
        <f t="shared" si="40"/>
        <v>19</v>
      </c>
      <c r="H147" s="37">
        <f t="shared" si="41"/>
        <v>0</v>
      </c>
      <c r="I147" s="37">
        <f t="shared" si="42"/>
        <v>3</v>
      </c>
      <c r="J147" s="37">
        <f>VLOOKUP(9*$H147+$I147,FPGAMap!$A$2:$F$37,5)</f>
        <v>0</v>
      </c>
      <c r="K147" s="37">
        <f>VLOOKUP(9*$H147+$I147,FPGAMap!$A$2:$F$37,6)</f>
        <v>0</v>
      </c>
      <c r="L147" s="37">
        <v>1</v>
      </c>
      <c r="M147" s="37">
        <f t="shared" si="43"/>
        <v>0</v>
      </c>
      <c r="N147" s="37">
        <f t="shared" si="44"/>
        <v>2</v>
      </c>
    </row>
    <row r="148" spans="1:14">
      <c r="A148" s="36">
        <v>143</v>
      </c>
      <c r="B148" s="43">
        <v>4.7070699999999999</v>
      </c>
      <c r="C148" s="37">
        <f t="shared" si="36"/>
        <v>1</v>
      </c>
      <c r="D148" s="37">
        <f t="shared" si="37"/>
        <v>3</v>
      </c>
      <c r="E148" s="37">
        <f t="shared" si="38"/>
        <v>3</v>
      </c>
      <c r="F148" s="37">
        <f t="shared" si="39"/>
        <v>9</v>
      </c>
      <c r="G148" s="37">
        <f t="shared" si="40"/>
        <v>19</v>
      </c>
      <c r="H148" s="37">
        <f t="shared" si="41"/>
        <v>0</v>
      </c>
      <c r="I148" s="37">
        <f t="shared" si="42"/>
        <v>4</v>
      </c>
      <c r="J148" s="37">
        <f>VLOOKUP(9*$H148+$I148,FPGAMap!$A$2:$F$37,5)</f>
        <v>0</v>
      </c>
      <c r="K148" s="37">
        <f>VLOOKUP(9*$H148+$I148,FPGAMap!$A$2:$F$37,6)</f>
        <v>1</v>
      </c>
      <c r="L148" s="37">
        <v>1</v>
      </c>
      <c r="M148" s="37">
        <f t="shared" si="43"/>
        <v>0</v>
      </c>
      <c r="N148" s="37">
        <f t="shared" si="44"/>
        <v>3</v>
      </c>
    </row>
    <row r="149" spans="1:14">
      <c r="A149" s="36">
        <v>144</v>
      </c>
      <c r="B149" s="43">
        <v>3.0202</v>
      </c>
      <c r="C149" s="37">
        <f t="shared" si="36"/>
        <v>1</v>
      </c>
      <c r="D149" s="37">
        <f t="shared" si="37"/>
        <v>3</v>
      </c>
      <c r="E149" s="37">
        <f t="shared" si="38"/>
        <v>4</v>
      </c>
      <c r="F149" s="37">
        <f t="shared" si="39"/>
        <v>9</v>
      </c>
      <c r="G149" s="37">
        <f t="shared" si="40"/>
        <v>19</v>
      </c>
      <c r="H149" s="37">
        <f t="shared" si="41"/>
        <v>0</v>
      </c>
      <c r="I149" s="37">
        <f t="shared" si="42"/>
        <v>5</v>
      </c>
      <c r="J149" s="37">
        <f>VLOOKUP(9*$H149+$I149,FPGAMap!$A$2:$F$37,5)</f>
        <v>0</v>
      </c>
      <c r="K149" s="37">
        <f>VLOOKUP(9*$H149+$I149,FPGAMap!$A$2:$F$37,6)</f>
        <v>2</v>
      </c>
      <c r="L149" s="37">
        <v>10</v>
      </c>
      <c r="M149" s="37">
        <f t="shared" si="43"/>
        <v>0</v>
      </c>
      <c r="N149" s="37">
        <f t="shared" si="44"/>
        <v>4</v>
      </c>
    </row>
    <row r="150" spans="1:14">
      <c r="A150" s="36">
        <v>150</v>
      </c>
      <c r="B150" s="43">
        <v>4.7878800000000004</v>
      </c>
      <c r="C150" s="37">
        <f t="shared" si="36"/>
        <v>1</v>
      </c>
      <c r="D150" s="37">
        <f t="shared" si="37"/>
        <v>3</v>
      </c>
      <c r="E150" s="37">
        <f t="shared" si="38"/>
        <v>10</v>
      </c>
      <c r="F150" s="37">
        <f t="shared" si="39"/>
        <v>9</v>
      </c>
      <c r="G150" s="37">
        <f t="shared" si="40"/>
        <v>19</v>
      </c>
      <c r="H150" s="37">
        <f t="shared" si="41"/>
        <v>0</v>
      </c>
      <c r="I150" s="37">
        <f t="shared" si="42"/>
        <v>6</v>
      </c>
      <c r="J150" s="37">
        <f>VLOOKUP(9*$H150+$I150,FPGAMap!$A$2:$F$37,5)</f>
        <v>0</v>
      </c>
      <c r="K150" s="37">
        <f>VLOOKUP(9*$H150+$I150,FPGAMap!$A$2:$F$37,6)</f>
        <v>8</v>
      </c>
      <c r="L150" s="37">
        <v>10</v>
      </c>
      <c r="M150" s="37">
        <f t="shared" si="43"/>
        <v>0</v>
      </c>
      <c r="N150" s="37">
        <f t="shared" si="44"/>
        <v>10</v>
      </c>
    </row>
    <row r="151" spans="1:14">
      <c r="A151" s="36">
        <v>149</v>
      </c>
      <c r="B151" s="43">
        <v>5.8156600000000003</v>
      </c>
      <c r="C151" s="37">
        <f t="shared" si="36"/>
        <v>1</v>
      </c>
      <c r="D151" s="37">
        <f t="shared" si="37"/>
        <v>3</v>
      </c>
      <c r="E151" s="37">
        <f t="shared" si="38"/>
        <v>9</v>
      </c>
      <c r="F151" s="37">
        <f t="shared" si="39"/>
        <v>9</v>
      </c>
      <c r="G151" s="37">
        <f t="shared" si="40"/>
        <v>19</v>
      </c>
      <c r="H151" s="37">
        <f t="shared" si="41"/>
        <v>0</v>
      </c>
      <c r="I151" s="37">
        <f t="shared" si="42"/>
        <v>7</v>
      </c>
      <c r="J151" s="37">
        <f>VLOOKUP(9*$H151+$I151,FPGAMap!$A$2:$F$37,5)</f>
        <v>0</v>
      </c>
      <c r="K151" s="37">
        <f>VLOOKUP(9*$H151+$I151,FPGAMap!$A$2:$F$37,6)</f>
        <v>7</v>
      </c>
      <c r="L151" s="37">
        <v>10</v>
      </c>
      <c r="M151" s="37">
        <f t="shared" si="43"/>
        <v>0</v>
      </c>
      <c r="N151" s="37">
        <f t="shared" si="44"/>
        <v>9</v>
      </c>
    </row>
    <row r="152" spans="1:14">
      <c r="A152" s="36">
        <v>148</v>
      </c>
      <c r="B152" s="43">
        <v>9.8295499999999993</v>
      </c>
      <c r="C152" s="37">
        <f t="shared" si="36"/>
        <v>1</v>
      </c>
      <c r="D152" s="37">
        <f t="shared" si="37"/>
        <v>3</v>
      </c>
      <c r="E152" s="37">
        <f t="shared" si="38"/>
        <v>8</v>
      </c>
      <c r="F152" s="37">
        <f t="shared" si="39"/>
        <v>9</v>
      </c>
      <c r="G152" s="37">
        <f t="shared" si="40"/>
        <v>19</v>
      </c>
      <c r="H152" s="37">
        <f t="shared" si="41"/>
        <v>0</v>
      </c>
      <c r="I152" s="37">
        <f t="shared" si="42"/>
        <v>8</v>
      </c>
      <c r="J152" s="37">
        <f>VLOOKUP(9*$H152+$I152,FPGAMap!$A$2:$F$37,5)</f>
        <v>0</v>
      </c>
      <c r="K152" s="37">
        <f>VLOOKUP(9*$H152+$I152,FPGAMap!$A$2:$F$37,6)</f>
        <v>6</v>
      </c>
      <c r="L152" s="37">
        <v>10</v>
      </c>
      <c r="M152" s="37">
        <f t="shared" si="43"/>
        <v>0</v>
      </c>
      <c r="N152" s="37">
        <f t="shared" si="44"/>
        <v>8</v>
      </c>
    </row>
    <row r="153" spans="1:14">
      <c r="A153" s="36">
        <v>66</v>
      </c>
      <c r="B153" s="43">
        <v>4.6755100000000001</v>
      </c>
      <c r="C153" s="37">
        <f t="shared" si="36"/>
        <v>0</v>
      </c>
      <c r="D153" s="37">
        <f t="shared" si="37"/>
        <v>4</v>
      </c>
      <c r="E153" s="37">
        <f t="shared" si="38"/>
        <v>10</v>
      </c>
      <c r="F153" s="37">
        <f t="shared" si="39"/>
        <v>9</v>
      </c>
      <c r="G153" s="37">
        <f t="shared" si="40"/>
        <v>19</v>
      </c>
      <c r="H153" s="37">
        <f t="shared" si="41"/>
        <v>1</v>
      </c>
      <c r="I153" s="37">
        <f t="shared" si="42"/>
        <v>0</v>
      </c>
      <c r="J153" s="37">
        <f>VLOOKUP(9*$H153+$I153,FPGAMap!$A$2:$F$37,5)</f>
        <v>1</v>
      </c>
      <c r="K153" s="37">
        <f>VLOOKUP(9*$H153+$I153,FPGAMap!$A$2:$F$37,6)</f>
        <v>8</v>
      </c>
      <c r="L153" s="37">
        <v>10</v>
      </c>
      <c r="M153" s="37">
        <f t="shared" si="43"/>
        <v>0</v>
      </c>
      <c r="N153" s="37">
        <f t="shared" si="44"/>
        <v>10</v>
      </c>
    </row>
    <row r="154" spans="1:14">
      <c r="A154" s="36">
        <v>65</v>
      </c>
      <c r="B154" s="43">
        <v>6.9747500000000002</v>
      </c>
      <c r="C154" s="37">
        <f t="shared" si="36"/>
        <v>0</v>
      </c>
      <c r="D154" s="37">
        <f t="shared" si="37"/>
        <v>4</v>
      </c>
      <c r="E154" s="37">
        <f t="shared" si="38"/>
        <v>9</v>
      </c>
      <c r="F154" s="37">
        <f t="shared" si="39"/>
        <v>9</v>
      </c>
      <c r="G154" s="37">
        <f t="shared" si="40"/>
        <v>19</v>
      </c>
      <c r="H154" s="37">
        <f t="shared" si="41"/>
        <v>1</v>
      </c>
      <c r="I154" s="37">
        <f t="shared" si="42"/>
        <v>1</v>
      </c>
      <c r="J154" s="37">
        <f>VLOOKUP(9*$H154+$I154,FPGAMap!$A$2:$F$37,5)</f>
        <v>1</v>
      </c>
      <c r="K154" s="37">
        <f>VLOOKUP(9*$H154+$I154,FPGAMap!$A$2:$F$37,6)</f>
        <v>7</v>
      </c>
      <c r="L154" s="37">
        <v>10</v>
      </c>
      <c r="M154" s="37">
        <f t="shared" si="43"/>
        <v>0</v>
      </c>
      <c r="N154" s="37">
        <f t="shared" si="44"/>
        <v>9</v>
      </c>
    </row>
    <row r="155" spans="1:14">
      <c r="A155" s="36">
        <v>64</v>
      </c>
      <c r="B155" s="43">
        <v>11.9558</v>
      </c>
      <c r="C155" s="37">
        <f t="shared" si="36"/>
        <v>0</v>
      </c>
      <c r="D155" s="37">
        <f t="shared" si="37"/>
        <v>4</v>
      </c>
      <c r="E155" s="37">
        <f t="shared" si="38"/>
        <v>8</v>
      </c>
      <c r="F155" s="37">
        <f t="shared" si="39"/>
        <v>9</v>
      </c>
      <c r="G155" s="37">
        <f t="shared" si="40"/>
        <v>19</v>
      </c>
      <c r="H155" s="37">
        <f t="shared" si="41"/>
        <v>1</v>
      </c>
      <c r="I155" s="37">
        <f t="shared" si="42"/>
        <v>2</v>
      </c>
      <c r="J155" s="37">
        <f>VLOOKUP(9*$H155+$I155,FPGAMap!$A$2:$F$37,5)</f>
        <v>1</v>
      </c>
      <c r="K155" s="37">
        <f>VLOOKUP(9*$H155+$I155,FPGAMap!$A$2:$F$37,6)</f>
        <v>6</v>
      </c>
      <c r="L155" s="37">
        <v>10</v>
      </c>
      <c r="M155" s="37">
        <f t="shared" si="43"/>
        <v>0</v>
      </c>
      <c r="N155" s="37">
        <f t="shared" si="44"/>
        <v>8</v>
      </c>
    </row>
    <row r="156" spans="1:14">
      <c r="A156" s="36">
        <v>67</v>
      </c>
      <c r="B156" s="43">
        <v>2.3434300000000001</v>
      </c>
      <c r="C156" s="37">
        <f t="shared" si="36"/>
        <v>0</v>
      </c>
      <c r="D156" s="37">
        <f t="shared" si="37"/>
        <v>4</v>
      </c>
      <c r="E156" s="37">
        <f t="shared" si="38"/>
        <v>11</v>
      </c>
      <c r="F156" s="37">
        <f t="shared" si="39"/>
        <v>9</v>
      </c>
      <c r="G156" s="37">
        <f t="shared" si="40"/>
        <v>19</v>
      </c>
      <c r="H156" s="37">
        <f t="shared" si="41"/>
        <v>1</v>
      </c>
      <c r="I156" s="37">
        <f t="shared" si="42"/>
        <v>3</v>
      </c>
      <c r="J156" s="37">
        <f>VLOOKUP(9*$H156+$I156,FPGAMap!$A$2:$F$37,5)</f>
        <v>1</v>
      </c>
      <c r="K156" s="37">
        <f>VLOOKUP(9*$H156+$I156,FPGAMap!$A$2:$F$37,6)</f>
        <v>9</v>
      </c>
      <c r="L156" s="37">
        <v>1</v>
      </c>
      <c r="M156" s="37">
        <f t="shared" si="43"/>
        <v>0</v>
      </c>
      <c r="N156" s="37">
        <f t="shared" si="44"/>
        <v>11</v>
      </c>
    </row>
    <row r="157" spans="1:14">
      <c r="A157" s="36">
        <v>68</v>
      </c>
      <c r="B157" s="43">
        <v>4.0113599999999998</v>
      </c>
      <c r="C157" s="37">
        <f t="shared" si="36"/>
        <v>0</v>
      </c>
      <c r="D157" s="37">
        <f t="shared" si="37"/>
        <v>4</v>
      </c>
      <c r="E157" s="37">
        <f t="shared" si="38"/>
        <v>12</v>
      </c>
      <c r="F157" s="37">
        <f t="shared" si="39"/>
        <v>9</v>
      </c>
      <c r="G157" s="37">
        <f t="shared" si="40"/>
        <v>19</v>
      </c>
      <c r="H157" s="37">
        <f t="shared" si="41"/>
        <v>1</v>
      </c>
      <c r="I157" s="37">
        <f t="shared" si="42"/>
        <v>4</v>
      </c>
      <c r="J157" s="37">
        <f>VLOOKUP(9*$H157+$I157,FPGAMap!$A$2:$F$37,5)</f>
        <v>1</v>
      </c>
      <c r="K157" s="37">
        <f>VLOOKUP(9*$H157+$I157,FPGAMap!$A$2:$F$37,6)</f>
        <v>10</v>
      </c>
      <c r="L157" s="37">
        <v>1</v>
      </c>
      <c r="M157" s="37">
        <f t="shared" si="43"/>
        <v>1</v>
      </c>
      <c r="N157" s="37">
        <f t="shared" si="44"/>
        <v>0</v>
      </c>
    </row>
    <row r="158" spans="1:14">
      <c r="A158" s="36">
        <v>69</v>
      </c>
      <c r="B158" s="43">
        <v>2.9596</v>
      </c>
      <c r="C158" s="37">
        <f t="shared" si="36"/>
        <v>0</v>
      </c>
      <c r="D158" s="37">
        <f t="shared" si="37"/>
        <v>4</v>
      </c>
      <c r="E158" s="37">
        <f t="shared" si="38"/>
        <v>13</v>
      </c>
      <c r="F158" s="37">
        <f t="shared" si="39"/>
        <v>9</v>
      </c>
      <c r="G158" s="37">
        <f t="shared" si="40"/>
        <v>19</v>
      </c>
      <c r="H158" s="37">
        <f t="shared" si="41"/>
        <v>1</v>
      </c>
      <c r="I158" s="37">
        <f t="shared" si="42"/>
        <v>5</v>
      </c>
      <c r="J158" s="37">
        <f>VLOOKUP(9*$H158+$I158,FPGAMap!$A$2:$F$37,5)</f>
        <v>1</v>
      </c>
      <c r="K158" s="37">
        <f>VLOOKUP(9*$H158+$I158,FPGAMap!$A$2:$F$37,6)</f>
        <v>11</v>
      </c>
      <c r="L158" s="37">
        <v>1</v>
      </c>
      <c r="M158" s="37">
        <f t="shared" si="43"/>
        <v>1</v>
      </c>
      <c r="N158" s="37">
        <f t="shared" si="44"/>
        <v>1</v>
      </c>
    </row>
    <row r="159" spans="1:14">
      <c r="A159" s="36">
        <v>58</v>
      </c>
      <c r="B159" s="43">
        <v>4.1969700000000003</v>
      </c>
      <c r="C159" s="37">
        <f t="shared" si="36"/>
        <v>0</v>
      </c>
      <c r="D159" s="37">
        <f t="shared" si="37"/>
        <v>4</v>
      </c>
      <c r="E159" s="37">
        <f t="shared" si="38"/>
        <v>2</v>
      </c>
      <c r="F159" s="37">
        <f t="shared" si="39"/>
        <v>9</v>
      </c>
      <c r="G159" s="37">
        <f t="shared" si="40"/>
        <v>19</v>
      </c>
      <c r="H159" s="37">
        <f t="shared" si="41"/>
        <v>2</v>
      </c>
      <c r="I159" s="37">
        <f t="shared" si="42"/>
        <v>6</v>
      </c>
      <c r="J159" s="37">
        <f>VLOOKUP(9*$H159+$I159,FPGAMap!$A$2:$F$37,5)</f>
        <v>1</v>
      </c>
      <c r="K159" s="37">
        <f>VLOOKUP(9*$H159+$I159,FPGAMap!$A$2:$F$37,6)</f>
        <v>0</v>
      </c>
      <c r="L159" s="37">
        <v>1</v>
      </c>
      <c r="M159" s="37">
        <f t="shared" si="43"/>
        <v>0</v>
      </c>
      <c r="N159" s="37">
        <f t="shared" si="44"/>
        <v>2</v>
      </c>
    </row>
    <row r="160" spans="1:14">
      <c r="A160" s="36">
        <v>59</v>
      </c>
      <c r="B160" s="43">
        <v>6.7335900000000004</v>
      </c>
      <c r="C160" s="37">
        <f t="shared" si="36"/>
        <v>0</v>
      </c>
      <c r="D160" s="37">
        <f t="shared" si="37"/>
        <v>4</v>
      </c>
      <c r="E160" s="37">
        <f t="shared" si="38"/>
        <v>3</v>
      </c>
      <c r="F160" s="37">
        <f t="shared" si="39"/>
        <v>9</v>
      </c>
      <c r="G160" s="37">
        <f t="shared" si="40"/>
        <v>19</v>
      </c>
      <c r="H160" s="37">
        <f t="shared" si="41"/>
        <v>2</v>
      </c>
      <c r="I160" s="37">
        <f t="shared" si="42"/>
        <v>7</v>
      </c>
      <c r="J160" s="37">
        <f>VLOOKUP(9*$H160+$I160,FPGAMap!$A$2:$F$37,5)</f>
        <v>1</v>
      </c>
      <c r="K160" s="37">
        <f>VLOOKUP(9*$H160+$I160,FPGAMap!$A$2:$F$37,6)</f>
        <v>1</v>
      </c>
      <c r="L160" s="37">
        <v>10</v>
      </c>
      <c r="M160" s="37">
        <f t="shared" si="43"/>
        <v>0</v>
      </c>
      <c r="N160" s="37">
        <f t="shared" si="44"/>
        <v>3</v>
      </c>
    </row>
    <row r="161" spans="1:14">
      <c r="A161" s="36">
        <v>60</v>
      </c>
      <c r="B161" s="43">
        <v>9.2588399999999993</v>
      </c>
      <c r="C161" s="37">
        <f t="shared" si="36"/>
        <v>0</v>
      </c>
      <c r="D161" s="37">
        <f t="shared" si="37"/>
        <v>4</v>
      </c>
      <c r="E161" s="37">
        <f t="shared" si="38"/>
        <v>4</v>
      </c>
      <c r="F161" s="37">
        <f t="shared" si="39"/>
        <v>9</v>
      </c>
      <c r="G161" s="37">
        <f t="shared" si="40"/>
        <v>19</v>
      </c>
      <c r="H161" s="37">
        <f t="shared" si="41"/>
        <v>2</v>
      </c>
      <c r="I161" s="37">
        <f t="shared" si="42"/>
        <v>8</v>
      </c>
      <c r="J161" s="37">
        <f>VLOOKUP(9*$H161+$I161,FPGAMap!$A$2:$F$37,5)</f>
        <v>1</v>
      </c>
      <c r="K161" s="37">
        <f>VLOOKUP(9*$H161+$I161,FPGAMap!$A$2:$F$37,6)</f>
        <v>2</v>
      </c>
      <c r="L161" s="37">
        <v>10</v>
      </c>
      <c r="M161" s="37">
        <f t="shared" si="43"/>
        <v>0</v>
      </c>
      <c r="N161" s="37">
        <f t="shared" si="44"/>
        <v>4</v>
      </c>
    </row>
    <row r="162" spans="1:14">
      <c r="A162" s="36">
        <v>174</v>
      </c>
      <c r="B162" s="43">
        <v>19.1831</v>
      </c>
      <c r="C162" s="37">
        <f t="shared" ref="C162:C197" si="45">QUOTIENT($A162,98)</f>
        <v>1</v>
      </c>
      <c r="D162" s="37">
        <f t="shared" ref="D162:D197" si="46">MOD(QUOTIENT($A162,14),7)</f>
        <v>5</v>
      </c>
      <c r="E162" s="37">
        <f t="shared" ref="E162:E197" si="47">MOD($A162,14)</f>
        <v>6</v>
      </c>
      <c r="F162" s="37">
        <f t="shared" ref="F162:F197" si="48">VLOOKUP($G162,L1ID,2)</f>
        <v>10</v>
      </c>
      <c r="G162" s="37">
        <f t="shared" ref="G162:G197" si="49">VLOOKUP($A162,DbData,3)</f>
        <v>15</v>
      </c>
      <c r="H162" s="37">
        <f t="shared" ref="H162:H197" si="50">QUOTIENT(VLOOKUP($A162,DbData,4),12)</f>
        <v>0</v>
      </c>
      <c r="I162" s="37">
        <f t="shared" ref="I162:I197" si="51">MOD(VLOOKUP($A162,DbData,4),12)</f>
        <v>3</v>
      </c>
      <c r="J162" s="37">
        <f>VLOOKUP(9*$H162+$I162,FPGAMap!$A$2:$F$37,5)</f>
        <v>0</v>
      </c>
      <c r="K162" s="37">
        <f>VLOOKUP(9*$H162+$I162,FPGAMap!$A$2:$F$37,6)</f>
        <v>0</v>
      </c>
      <c r="L162" s="37">
        <v>10</v>
      </c>
      <c r="M162" s="37">
        <f t="shared" ref="M162:M197" si="52">QUOTIENT($E162,12)</f>
        <v>0</v>
      </c>
      <c r="N162" s="37">
        <f t="shared" ref="N162:N197" si="53">MOD($E162,12)</f>
        <v>6</v>
      </c>
    </row>
    <row r="163" spans="1:14">
      <c r="A163" s="36">
        <v>175</v>
      </c>
      <c r="B163" s="43">
        <v>18.1402</v>
      </c>
      <c r="C163" s="37">
        <f t="shared" si="45"/>
        <v>1</v>
      </c>
      <c r="D163" s="37">
        <f t="shared" si="46"/>
        <v>5</v>
      </c>
      <c r="E163" s="37">
        <f t="shared" si="47"/>
        <v>7</v>
      </c>
      <c r="F163" s="37">
        <f t="shared" si="48"/>
        <v>10</v>
      </c>
      <c r="G163" s="37">
        <f t="shared" si="49"/>
        <v>15</v>
      </c>
      <c r="H163" s="37">
        <f t="shared" si="50"/>
        <v>0</v>
      </c>
      <c r="I163" s="37">
        <f t="shared" si="51"/>
        <v>4</v>
      </c>
      <c r="J163" s="37">
        <f>VLOOKUP(9*$H163+$I163,FPGAMap!$A$2:$F$37,5)</f>
        <v>0</v>
      </c>
      <c r="K163" s="37">
        <f>VLOOKUP(9*$H163+$I163,FPGAMap!$A$2:$F$37,6)</f>
        <v>1</v>
      </c>
      <c r="L163" s="37">
        <v>10</v>
      </c>
      <c r="M163" s="37">
        <f t="shared" si="52"/>
        <v>0</v>
      </c>
      <c r="N163" s="37">
        <f t="shared" si="53"/>
        <v>7</v>
      </c>
    </row>
    <row r="164" spans="1:14">
      <c r="A164" s="36">
        <v>52</v>
      </c>
      <c r="B164" s="43">
        <v>5.5542899999999999</v>
      </c>
      <c r="C164" s="37">
        <f t="shared" si="45"/>
        <v>0</v>
      </c>
      <c r="D164" s="37">
        <f t="shared" si="46"/>
        <v>3</v>
      </c>
      <c r="E164" s="37">
        <f t="shared" si="47"/>
        <v>10</v>
      </c>
      <c r="F164" s="37">
        <f t="shared" si="48"/>
        <v>10</v>
      </c>
      <c r="G164" s="37">
        <f t="shared" si="49"/>
        <v>15</v>
      </c>
      <c r="H164" s="37">
        <f t="shared" si="50"/>
        <v>1</v>
      </c>
      <c r="I164" s="37">
        <f t="shared" si="51"/>
        <v>0</v>
      </c>
      <c r="J164" s="37">
        <f>VLOOKUP(9*$H164+$I164,FPGAMap!$A$2:$F$37,5)</f>
        <v>1</v>
      </c>
      <c r="K164" s="37">
        <f>VLOOKUP(9*$H164+$I164,FPGAMap!$A$2:$F$37,6)</f>
        <v>8</v>
      </c>
      <c r="L164" s="37">
        <v>10</v>
      </c>
      <c r="M164" s="37">
        <f t="shared" si="52"/>
        <v>0</v>
      </c>
      <c r="N164" s="37">
        <f t="shared" si="53"/>
        <v>10</v>
      </c>
    </row>
    <row r="165" spans="1:14">
      <c r="A165" s="36">
        <v>51</v>
      </c>
      <c r="B165" s="43">
        <v>7.8295500000000002</v>
      </c>
      <c r="C165" s="37">
        <f t="shared" si="45"/>
        <v>0</v>
      </c>
      <c r="D165" s="37">
        <f t="shared" si="46"/>
        <v>3</v>
      </c>
      <c r="E165" s="37">
        <f t="shared" si="47"/>
        <v>9</v>
      </c>
      <c r="F165" s="37">
        <f t="shared" si="48"/>
        <v>10</v>
      </c>
      <c r="G165" s="37">
        <f t="shared" si="49"/>
        <v>15</v>
      </c>
      <c r="H165" s="37">
        <f t="shared" si="50"/>
        <v>1</v>
      </c>
      <c r="I165" s="37">
        <f t="shared" si="51"/>
        <v>1</v>
      </c>
      <c r="J165" s="37">
        <f>VLOOKUP(9*$H165+$I165,FPGAMap!$A$2:$F$37,5)</f>
        <v>1</v>
      </c>
      <c r="K165" s="37">
        <f>VLOOKUP(9*$H165+$I165,FPGAMap!$A$2:$F$37,6)</f>
        <v>7</v>
      </c>
      <c r="L165" s="37">
        <v>10</v>
      </c>
      <c r="M165" s="37">
        <f t="shared" si="52"/>
        <v>0</v>
      </c>
      <c r="N165" s="37">
        <f t="shared" si="53"/>
        <v>9</v>
      </c>
    </row>
    <row r="166" spans="1:14">
      <c r="A166" s="36">
        <v>50</v>
      </c>
      <c r="B166" s="43">
        <v>9.5618700000000008</v>
      </c>
      <c r="C166" s="37">
        <f t="shared" si="45"/>
        <v>0</v>
      </c>
      <c r="D166" s="37">
        <f t="shared" si="46"/>
        <v>3</v>
      </c>
      <c r="E166" s="37">
        <f t="shared" si="47"/>
        <v>8</v>
      </c>
      <c r="F166" s="37">
        <f t="shared" si="48"/>
        <v>10</v>
      </c>
      <c r="G166" s="37">
        <f t="shared" si="49"/>
        <v>15</v>
      </c>
      <c r="H166" s="37">
        <f t="shared" si="50"/>
        <v>1</v>
      </c>
      <c r="I166" s="37">
        <f t="shared" si="51"/>
        <v>2</v>
      </c>
      <c r="J166" s="37">
        <f>VLOOKUP(9*$H166+$I166,FPGAMap!$A$2:$F$37,5)</f>
        <v>1</v>
      </c>
      <c r="K166" s="37">
        <f>VLOOKUP(9*$H166+$I166,FPGAMap!$A$2:$F$37,6)</f>
        <v>6</v>
      </c>
      <c r="L166" s="37">
        <v>10</v>
      </c>
      <c r="M166" s="37">
        <f t="shared" si="52"/>
        <v>0</v>
      </c>
      <c r="N166" s="37">
        <f t="shared" si="53"/>
        <v>8</v>
      </c>
    </row>
    <row r="167" spans="1:14">
      <c r="A167" s="36">
        <v>53</v>
      </c>
      <c r="B167" s="43">
        <v>4.0732299999999997</v>
      </c>
      <c r="C167" s="37">
        <f t="shared" si="45"/>
        <v>0</v>
      </c>
      <c r="D167" s="37">
        <f t="shared" si="46"/>
        <v>3</v>
      </c>
      <c r="E167" s="37">
        <f t="shared" si="47"/>
        <v>11</v>
      </c>
      <c r="F167" s="37">
        <f t="shared" si="48"/>
        <v>10</v>
      </c>
      <c r="G167" s="37">
        <f t="shared" si="49"/>
        <v>15</v>
      </c>
      <c r="H167" s="37">
        <f t="shared" si="50"/>
        <v>1</v>
      </c>
      <c r="I167" s="37">
        <f t="shared" si="51"/>
        <v>3</v>
      </c>
      <c r="J167" s="37">
        <f>VLOOKUP(9*$H167+$I167,FPGAMap!$A$2:$F$37,5)</f>
        <v>1</v>
      </c>
      <c r="K167" s="37">
        <f>VLOOKUP(9*$H167+$I167,FPGAMap!$A$2:$F$37,6)</f>
        <v>9</v>
      </c>
      <c r="L167" s="37">
        <v>1</v>
      </c>
      <c r="M167" s="37">
        <f t="shared" si="52"/>
        <v>0</v>
      </c>
      <c r="N167" s="37">
        <f t="shared" si="53"/>
        <v>11</v>
      </c>
    </row>
    <row r="168" spans="1:14">
      <c r="A168" s="36">
        <v>54</v>
      </c>
      <c r="B168" s="43">
        <v>4.4898999999999996</v>
      </c>
      <c r="C168" s="37">
        <f t="shared" si="45"/>
        <v>0</v>
      </c>
      <c r="D168" s="37">
        <f t="shared" si="46"/>
        <v>3</v>
      </c>
      <c r="E168" s="37">
        <f t="shared" si="47"/>
        <v>12</v>
      </c>
      <c r="F168" s="37">
        <f t="shared" si="48"/>
        <v>10</v>
      </c>
      <c r="G168" s="37">
        <f t="shared" si="49"/>
        <v>15</v>
      </c>
      <c r="H168" s="37">
        <f t="shared" si="50"/>
        <v>1</v>
      </c>
      <c r="I168" s="37">
        <f t="shared" si="51"/>
        <v>4</v>
      </c>
      <c r="J168" s="37">
        <f>VLOOKUP(9*$H168+$I168,FPGAMap!$A$2:$F$37,5)</f>
        <v>1</v>
      </c>
      <c r="K168" s="37">
        <f>VLOOKUP(9*$H168+$I168,FPGAMap!$A$2:$F$37,6)</f>
        <v>10</v>
      </c>
      <c r="L168" s="37">
        <v>1</v>
      </c>
      <c r="M168" s="37">
        <f t="shared" si="52"/>
        <v>1</v>
      </c>
      <c r="N168" s="37">
        <f t="shared" si="53"/>
        <v>0</v>
      </c>
    </row>
    <row r="169" spans="1:14">
      <c r="A169" s="36">
        <v>55</v>
      </c>
      <c r="B169" s="43">
        <v>3.3901500000000002</v>
      </c>
      <c r="C169" s="37">
        <f t="shared" si="45"/>
        <v>0</v>
      </c>
      <c r="D169" s="37">
        <f t="shared" si="46"/>
        <v>3</v>
      </c>
      <c r="E169" s="37">
        <f t="shared" si="47"/>
        <v>13</v>
      </c>
      <c r="F169" s="37">
        <f t="shared" si="48"/>
        <v>10</v>
      </c>
      <c r="G169" s="37">
        <f t="shared" si="49"/>
        <v>15</v>
      </c>
      <c r="H169" s="37">
        <f t="shared" si="50"/>
        <v>1</v>
      </c>
      <c r="I169" s="37">
        <f t="shared" si="51"/>
        <v>5</v>
      </c>
      <c r="J169" s="37">
        <f>VLOOKUP(9*$H169+$I169,FPGAMap!$A$2:$F$37,5)</f>
        <v>1</v>
      </c>
      <c r="K169" s="37">
        <f>VLOOKUP(9*$H169+$I169,FPGAMap!$A$2:$F$37,6)</f>
        <v>11</v>
      </c>
      <c r="L169" s="37">
        <v>1</v>
      </c>
      <c r="M169" s="37">
        <f t="shared" si="52"/>
        <v>1</v>
      </c>
      <c r="N169" s="37">
        <f t="shared" si="53"/>
        <v>1</v>
      </c>
    </row>
    <row r="170" spans="1:14">
      <c r="A170" s="36">
        <v>47</v>
      </c>
      <c r="B170" s="43">
        <v>7.5846</v>
      </c>
      <c r="C170" s="37">
        <f t="shared" si="45"/>
        <v>0</v>
      </c>
      <c r="D170" s="37">
        <f t="shared" si="46"/>
        <v>3</v>
      </c>
      <c r="E170" s="37">
        <f t="shared" si="47"/>
        <v>5</v>
      </c>
      <c r="F170" s="37">
        <f t="shared" si="48"/>
        <v>10</v>
      </c>
      <c r="G170" s="37">
        <f t="shared" si="49"/>
        <v>15</v>
      </c>
      <c r="H170" s="37">
        <f t="shared" si="50"/>
        <v>2</v>
      </c>
      <c r="I170" s="37">
        <f t="shared" si="51"/>
        <v>0</v>
      </c>
      <c r="J170" s="37">
        <f>VLOOKUP(9*$H170+$I170,FPGAMap!$A$2:$F$37,5)</f>
        <v>1</v>
      </c>
      <c r="K170" s="37">
        <f>VLOOKUP(9*$H170+$I170,FPGAMap!$A$2:$F$37,6)</f>
        <v>3</v>
      </c>
      <c r="L170" s="37">
        <v>10</v>
      </c>
      <c r="M170" s="37">
        <f t="shared" si="52"/>
        <v>0</v>
      </c>
      <c r="N170" s="37">
        <f t="shared" si="53"/>
        <v>5</v>
      </c>
    </row>
    <row r="171" spans="1:14">
      <c r="A171" s="36">
        <v>44</v>
      </c>
      <c r="B171" s="43">
        <v>4.9191900000000004</v>
      </c>
      <c r="C171" s="37">
        <f t="shared" si="45"/>
        <v>0</v>
      </c>
      <c r="D171" s="37">
        <f t="shared" si="46"/>
        <v>3</v>
      </c>
      <c r="E171" s="37">
        <f t="shared" si="47"/>
        <v>2</v>
      </c>
      <c r="F171" s="37">
        <f t="shared" si="48"/>
        <v>10</v>
      </c>
      <c r="G171" s="37">
        <f t="shared" si="49"/>
        <v>15</v>
      </c>
      <c r="H171" s="37">
        <f t="shared" si="50"/>
        <v>2</v>
      </c>
      <c r="I171" s="37">
        <f t="shared" si="51"/>
        <v>6</v>
      </c>
      <c r="J171" s="37">
        <f>VLOOKUP(9*$H171+$I171,FPGAMap!$A$2:$F$37,5)</f>
        <v>1</v>
      </c>
      <c r="K171" s="37">
        <f>VLOOKUP(9*$H171+$I171,FPGAMap!$A$2:$F$37,6)</f>
        <v>0</v>
      </c>
      <c r="L171" s="37">
        <v>1</v>
      </c>
      <c r="M171" s="37">
        <f t="shared" si="52"/>
        <v>0</v>
      </c>
      <c r="N171" s="37">
        <f t="shared" si="53"/>
        <v>2</v>
      </c>
    </row>
    <row r="172" spans="1:14">
      <c r="A172" s="36">
        <v>45</v>
      </c>
      <c r="B172" s="43">
        <v>5.4406600000000003</v>
      </c>
      <c r="C172" s="37">
        <f t="shared" si="45"/>
        <v>0</v>
      </c>
      <c r="D172" s="37">
        <f t="shared" si="46"/>
        <v>3</v>
      </c>
      <c r="E172" s="37">
        <f t="shared" si="47"/>
        <v>3</v>
      </c>
      <c r="F172" s="37">
        <f t="shared" si="48"/>
        <v>10</v>
      </c>
      <c r="G172" s="37">
        <f t="shared" si="49"/>
        <v>15</v>
      </c>
      <c r="H172" s="37">
        <f t="shared" si="50"/>
        <v>2</v>
      </c>
      <c r="I172" s="37">
        <f t="shared" si="51"/>
        <v>7</v>
      </c>
      <c r="J172" s="37">
        <f>VLOOKUP(9*$H172+$I172,FPGAMap!$A$2:$F$37,5)</f>
        <v>1</v>
      </c>
      <c r="K172" s="37">
        <f>VLOOKUP(9*$H172+$I172,FPGAMap!$A$2:$F$37,6)</f>
        <v>1</v>
      </c>
      <c r="L172" s="37">
        <v>1</v>
      </c>
      <c r="M172" s="37">
        <f t="shared" si="52"/>
        <v>0</v>
      </c>
      <c r="N172" s="37">
        <f t="shared" si="53"/>
        <v>3</v>
      </c>
    </row>
    <row r="173" spans="1:14">
      <c r="A173" s="36">
        <v>46</v>
      </c>
      <c r="B173" s="43">
        <v>4.4596</v>
      </c>
      <c r="C173" s="37">
        <f t="shared" si="45"/>
        <v>0</v>
      </c>
      <c r="D173" s="37">
        <f t="shared" si="46"/>
        <v>3</v>
      </c>
      <c r="E173" s="37">
        <f t="shared" si="47"/>
        <v>4</v>
      </c>
      <c r="F173" s="37">
        <f t="shared" si="48"/>
        <v>10</v>
      </c>
      <c r="G173" s="37">
        <f t="shared" si="49"/>
        <v>15</v>
      </c>
      <c r="H173" s="37">
        <f t="shared" si="50"/>
        <v>2</v>
      </c>
      <c r="I173" s="37">
        <f t="shared" si="51"/>
        <v>8</v>
      </c>
      <c r="J173" s="37">
        <f>VLOOKUP(9*$H173+$I173,FPGAMap!$A$2:$F$37,5)</f>
        <v>1</v>
      </c>
      <c r="K173" s="37">
        <f>VLOOKUP(9*$H173+$I173,FPGAMap!$A$2:$F$37,6)</f>
        <v>2</v>
      </c>
      <c r="L173" s="37">
        <v>10</v>
      </c>
      <c r="M173" s="37">
        <f t="shared" si="52"/>
        <v>0</v>
      </c>
      <c r="N173" s="37">
        <f t="shared" si="53"/>
        <v>4</v>
      </c>
    </row>
    <row r="174" spans="1:14">
      <c r="A174" s="36">
        <v>11</v>
      </c>
      <c r="B174" s="43">
        <v>2.4697</v>
      </c>
      <c r="C174" s="37">
        <f t="shared" si="45"/>
        <v>0</v>
      </c>
      <c r="D174" s="37">
        <f t="shared" si="46"/>
        <v>0</v>
      </c>
      <c r="E174" s="37">
        <f t="shared" si="47"/>
        <v>11</v>
      </c>
      <c r="F174" s="37">
        <f t="shared" si="48"/>
        <v>11</v>
      </c>
      <c r="G174" s="37">
        <f t="shared" si="49"/>
        <v>27</v>
      </c>
      <c r="H174" s="37">
        <f t="shared" si="50"/>
        <v>0</v>
      </c>
      <c r="I174" s="37">
        <f t="shared" si="51"/>
        <v>0</v>
      </c>
      <c r="J174" s="37">
        <f>VLOOKUP(9*$H174+$I174,FPGAMap!$A$2:$F$37,5)</f>
        <v>0</v>
      </c>
      <c r="K174" s="37">
        <f>VLOOKUP(9*$H174+$I174,FPGAMap!$A$2:$F$37,6)</f>
        <v>9</v>
      </c>
      <c r="L174" s="37">
        <v>1</v>
      </c>
      <c r="M174" s="37">
        <f t="shared" si="52"/>
        <v>0</v>
      </c>
      <c r="N174" s="37">
        <f t="shared" si="53"/>
        <v>11</v>
      </c>
    </row>
    <row r="175" spans="1:14">
      <c r="A175" s="36">
        <v>12</v>
      </c>
      <c r="B175" s="43">
        <v>1.87121</v>
      </c>
      <c r="C175" s="37">
        <f t="shared" si="45"/>
        <v>0</v>
      </c>
      <c r="D175" s="37">
        <f t="shared" si="46"/>
        <v>0</v>
      </c>
      <c r="E175" s="37">
        <f t="shared" si="47"/>
        <v>12</v>
      </c>
      <c r="F175" s="37">
        <f t="shared" si="48"/>
        <v>11</v>
      </c>
      <c r="G175" s="37">
        <f t="shared" si="49"/>
        <v>27</v>
      </c>
      <c r="H175" s="37">
        <f t="shared" si="50"/>
        <v>0</v>
      </c>
      <c r="I175" s="37">
        <f t="shared" si="51"/>
        <v>1</v>
      </c>
      <c r="J175" s="37">
        <f>VLOOKUP(9*$H175+$I175,FPGAMap!$A$2:$F$37,5)</f>
        <v>0</v>
      </c>
      <c r="K175" s="37">
        <f>VLOOKUP(9*$H175+$I175,FPGAMap!$A$2:$F$37,6)</f>
        <v>10</v>
      </c>
      <c r="L175" s="37">
        <v>1</v>
      </c>
      <c r="M175" s="37">
        <f t="shared" si="52"/>
        <v>1</v>
      </c>
      <c r="N175" s="37">
        <f t="shared" si="53"/>
        <v>0</v>
      </c>
    </row>
    <row r="176" spans="1:14">
      <c r="A176" s="36">
        <v>13</v>
      </c>
      <c r="B176" s="43">
        <v>1.6376299999999999</v>
      </c>
      <c r="C176" s="37">
        <f t="shared" si="45"/>
        <v>0</v>
      </c>
      <c r="D176" s="37">
        <f t="shared" si="46"/>
        <v>0</v>
      </c>
      <c r="E176" s="37">
        <f t="shared" si="47"/>
        <v>13</v>
      </c>
      <c r="F176" s="37">
        <f t="shared" si="48"/>
        <v>11</v>
      </c>
      <c r="G176" s="37">
        <f t="shared" si="49"/>
        <v>27</v>
      </c>
      <c r="H176" s="37">
        <f t="shared" si="50"/>
        <v>0</v>
      </c>
      <c r="I176" s="37">
        <f t="shared" si="51"/>
        <v>2</v>
      </c>
      <c r="J176" s="37">
        <f>VLOOKUP(9*$H176+$I176,FPGAMap!$A$2:$F$37,5)</f>
        <v>0</v>
      </c>
      <c r="K176" s="37">
        <f>VLOOKUP(9*$H176+$I176,FPGAMap!$A$2:$F$37,6)</f>
        <v>11</v>
      </c>
      <c r="L176" s="37">
        <v>1</v>
      </c>
      <c r="M176" s="37">
        <f t="shared" si="52"/>
        <v>1</v>
      </c>
      <c r="N176" s="37">
        <f t="shared" si="53"/>
        <v>1</v>
      </c>
    </row>
    <row r="177" spans="1:14">
      <c r="A177" s="36">
        <v>2</v>
      </c>
      <c r="B177" s="43">
        <v>2.0631300000000001</v>
      </c>
      <c r="C177" s="37">
        <f t="shared" si="45"/>
        <v>0</v>
      </c>
      <c r="D177" s="37">
        <f t="shared" si="46"/>
        <v>0</v>
      </c>
      <c r="E177" s="37">
        <f t="shared" si="47"/>
        <v>2</v>
      </c>
      <c r="F177" s="37">
        <f t="shared" si="48"/>
        <v>11</v>
      </c>
      <c r="G177" s="37">
        <f t="shared" si="49"/>
        <v>27</v>
      </c>
      <c r="H177" s="37">
        <f t="shared" si="50"/>
        <v>0</v>
      </c>
      <c r="I177" s="37">
        <f t="shared" si="51"/>
        <v>3</v>
      </c>
      <c r="J177" s="37">
        <f>VLOOKUP(9*$H177+$I177,FPGAMap!$A$2:$F$37,5)</f>
        <v>0</v>
      </c>
      <c r="K177" s="37">
        <f>VLOOKUP(9*$H177+$I177,FPGAMap!$A$2:$F$37,6)</f>
        <v>0</v>
      </c>
      <c r="L177" s="37">
        <v>1</v>
      </c>
      <c r="M177" s="37">
        <f t="shared" si="52"/>
        <v>0</v>
      </c>
      <c r="N177" s="37">
        <f t="shared" si="53"/>
        <v>2</v>
      </c>
    </row>
    <row r="178" spans="1:14">
      <c r="A178" s="36">
        <v>3</v>
      </c>
      <c r="B178" s="43">
        <v>2.5303</v>
      </c>
      <c r="C178" s="37">
        <f t="shared" si="45"/>
        <v>0</v>
      </c>
      <c r="D178" s="37">
        <f t="shared" si="46"/>
        <v>0</v>
      </c>
      <c r="E178" s="37">
        <f t="shared" si="47"/>
        <v>3</v>
      </c>
      <c r="F178" s="37">
        <f t="shared" si="48"/>
        <v>11</v>
      </c>
      <c r="G178" s="37">
        <f t="shared" si="49"/>
        <v>27</v>
      </c>
      <c r="H178" s="37">
        <f t="shared" si="50"/>
        <v>0</v>
      </c>
      <c r="I178" s="37">
        <f t="shared" si="51"/>
        <v>4</v>
      </c>
      <c r="J178" s="37">
        <f>VLOOKUP(9*$H178+$I178,FPGAMap!$A$2:$F$37,5)</f>
        <v>0</v>
      </c>
      <c r="K178" s="37">
        <f>VLOOKUP(9*$H178+$I178,FPGAMap!$A$2:$F$37,6)</f>
        <v>1</v>
      </c>
      <c r="L178" s="37">
        <v>1</v>
      </c>
      <c r="M178" s="37">
        <f t="shared" si="52"/>
        <v>0</v>
      </c>
      <c r="N178" s="37">
        <f t="shared" si="53"/>
        <v>3</v>
      </c>
    </row>
    <row r="179" spans="1:14">
      <c r="A179" s="36">
        <v>4</v>
      </c>
      <c r="B179" s="43">
        <v>3.72601</v>
      </c>
      <c r="C179" s="37">
        <f t="shared" si="45"/>
        <v>0</v>
      </c>
      <c r="D179" s="37">
        <f t="shared" si="46"/>
        <v>0</v>
      </c>
      <c r="E179" s="37">
        <f t="shared" si="47"/>
        <v>4</v>
      </c>
      <c r="F179" s="37">
        <f t="shared" si="48"/>
        <v>11</v>
      </c>
      <c r="G179" s="37">
        <f t="shared" si="49"/>
        <v>27</v>
      </c>
      <c r="H179" s="37">
        <f t="shared" si="50"/>
        <v>0</v>
      </c>
      <c r="I179" s="37">
        <f t="shared" si="51"/>
        <v>5</v>
      </c>
      <c r="J179" s="37">
        <f>VLOOKUP(9*$H179+$I179,FPGAMap!$A$2:$F$37,5)</f>
        <v>0</v>
      </c>
      <c r="K179" s="37">
        <f>VLOOKUP(9*$H179+$I179,FPGAMap!$A$2:$F$37,6)</f>
        <v>2</v>
      </c>
      <c r="L179" s="37">
        <v>1</v>
      </c>
      <c r="M179" s="37">
        <f t="shared" si="52"/>
        <v>0</v>
      </c>
      <c r="N179" s="37">
        <f t="shared" si="53"/>
        <v>4</v>
      </c>
    </row>
    <row r="180" spans="1:14">
      <c r="A180" s="36">
        <v>10</v>
      </c>
      <c r="B180" s="43">
        <v>1.61111</v>
      </c>
      <c r="C180" s="37">
        <f t="shared" si="45"/>
        <v>0</v>
      </c>
      <c r="D180" s="37">
        <f t="shared" si="46"/>
        <v>0</v>
      </c>
      <c r="E180" s="37">
        <f t="shared" si="47"/>
        <v>10</v>
      </c>
      <c r="F180" s="37">
        <f t="shared" si="48"/>
        <v>11</v>
      </c>
      <c r="G180" s="37">
        <f t="shared" si="49"/>
        <v>27</v>
      </c>
      <c r="H180" s="37">
        <f t="shared" si="50"/>
        <v>0</v>
      </c>
      <c r="I180" s="37">
        <f t="shared" si="51"/>
        <v>6</v>
      </c>
      <c r="J180" s="37">
        <f>VLOOKUP(9*$H180+$I180,FPGAMap!$A$2:$F$37,5)</f>
        <v>0</v>
      </c>
      <c r="K180" s="37">
        <f>VLOOKUP(9*$H180+$I180,FPGAMap!$A$2:$F$37,6)</f>
        <v>8</v>
      </c>
      <c r="L180" s="37">
        <v>1</v>
      </c>
      <c r="M180" s="37">
        <f t="shared" si="52"/>
        <v>0</v>
      </c>
      <c r="N180" s="37">
        <f t="shared" si="53"/>
        <v>10</v>
      </c>
    </row>
    <row r="181" spans="1:14">
      <c r="A181" s="36">
        <v>9</v>
      </c>
      <c r="B181" s="43">
        <v>3.4684300000000001</v>
      </c>
      <c r="C181" s="37">
        <f t="shared" si="45"/>
        <v>0</v>
      </c>
      <c r="D181" s="37">
        <f t="shared" si="46"/>
        <v>0</v>
      </c>
      <c r="E181" s="37">
        <f t="shared" si="47"/>
        <v>9</v>
      </c>
      <c r="F181" s="37">
        <f t="shared" si="48"/>
        <v>11</v>
      </c>
      <c r="G181" s="37">
        <f t="shared" si="49"/>
        <v>27</v>
      </c>
      <c r="H181" s="37">
        <f t="shared" si="50"/>
        <v>0</v>
      </c>
      <c r="I181" s="37">
        <f t="shared" si="51"/>
        <v>7</v>
      </c>
      <c r="J181" s="37">
        <f>VLOOKUP(9*$H181+$I181,FPGAMap!$A$2:$F$37,5)</f>
        <v>0</v>
      </c>
      <c r="K181" s="37">
        <f>VLOOKUP(9*$H181+$I181,FPGAMap!$A$2:$F$37,6)</f>
        <v>7</v>
      </c>
      <c r="L181" s="37">
        <v>1</v>
      </c>
      <c r="M181" s="37">
        <f t="shared" si="52"/>
        <v>0</v>
      </c>
      <c r="N181" s="37">
        <f t="shared" si="53"/>
        <v>9</v>
      </c>
    </row>
    <row r="182" spans="1:14">
      <c r="A182" s="36">
        <v>8</v>
      </c>
      <c r="B182" s="43">
        <v>3.2702</v>
      </c>
      <c r="C182" s="37">
        <f t="shared" si="45"/>
        <v>0</v>
      </c>
      <c r="D182" s="37">
        <f t="shared" si="46"/>
        <v>0</v>
      </c>
      <c r="E182" s="37">
        <f t="shared" si="47"/>
        <v>8</v>
      </c>
      <c r="F182" s="37">
        <f t="shared" si="48"/>
        <v>11</v>
      </c>
      <c r="G182" s="37">
        <f t="shared" si="49"/>
        <v>27</v>
      </c>
      <c r="H182" s="37">
        <f t="shared" si="50"/>
        <v>0</v>
      </c>
      <c r="I182" s="37">
        <f t="shared" si="51"/>
        <v>8</v>
      </c>
      <c r="J182" s="37">
        <f>VLOOKUP(9*$H182+$I182,FPGAMap!$A$2:$F$37,5)</f>
        <v>0</v>
      </c>
      <c r="K182" s="37">
        <f>VLOOKUP(9*$H182+$I182,FPGAMap!$A$2:$F$37,6)</f>
        <v>6</v>
      </c>
      <c r="L182" s="37">
        <v>1</v>
      </c>
      <c r="M182" s="37">
        <f t="shared" si="52"/>
        <v>0</v>
      </c>
      <c r="N182" s="37">
        <f t="shared" si="53"/>
        <v>8</v>
      </c>
    </row>
    <row r="183" spans="1:14">
      <c r="A183" s="36">
        <v>14</v>
      </c>
      <c r="B183" s="43">
        <v>1.7676799999999999</v>
      </c>
      <c r="C183" s="37">
        <f t="shared" si="45"/>
        <v>0</v>
      </c>
      <c r="D183" s="37">
        <f t="shared" si="46"/>
        <v>1</v>
      </c>
      <c r="E183" s="37">
        <f t="shared" si="47"/>
        <v>0</v>
      </c>
      <c r="F183" s="37">
        <f t="shared" si="48"/>
        <v>11</v>
      </c>
      <c r="G183" s="37">
        <f t="shared" si="49"/>
        <v>27</v>
      </c>
      <c r="H183" s="37">
        <f t="shared" si="50"/>
        <v>1</v>
      </c>
      <c r="I183" s="37">
        <f t="shared" si="51"/>
        <v>0</v>
      </c>
      <c r="J183" s="37">
        <f>VLOOKUP(9*$H183+$I183,FPGAMap!$A$2:$F$37,5)</f>
        <v>1</v>
      </c>
      <c r="K183" s="37">
        <f>VLOOKUP(9*$H183+$I183,FPGAMap!$A$2:$F$37,6)</f>
        <v>8</v>
      </c>
      <c r="L183" s="37">
        <v>1</v>
      </c>
      <c r="M183" s="37">
        <f t="shared" si="52"/>
        <v>0</v>
      </c>
      <c r="N183" s="37">
        <f t="shared" si="53"/>
        <v>0</v>
      </c>
    </row>
    <row r="184" spans="1:14">
      <c r="A184" s="36">
        <v>1</v>
      </c>
      <c r="B184" s="43">
        <v>2.2487400000000002</v>
      </c>
      <c r="C184" s="37">
        <f t="shared" si="45"/>
        <v>0</v>
      </c>
      <c r="D184" s="37">
        <f t="shared" si="46"/>
        <v>0</v>
      </c>
      <c r="E184" s="37">
        <f t="shared" si="47"/>
        <v>1</v>
      </c>
      <c r="F184" s="37">
        <f t="shared" si="48"/>
        <v>11</v>
      </c>
      <c r="G184" s="37">
        <f t="shared" si="49"/>
        <v>27</v>
      </c>
      <c r="H184" s="37">
        <f t="shared" si="50"/>
        <v>1</v>
      </c>
      <c r="I184" s="37">
        <f t="shared" si="51"/>
        <v>1</v>
      </c>
      <c r="J184" s="37">
        <f>VLOOKUP(9*$H184+$I184,FPGAMap!$A$2:$F$37,5)</f>
        <v>1</v>
      </c>
      <c r="K184" s="37">
        <f>VLOOKUP(9*$H184+$I184,FPGAMap!$A$2:$F$37,6)</f>
        <v>7</v>
      </c>
      <c r="L184" s="37">
        <v>1</v>
      </c>
      <c r="M184" s="37">
        <f t="shared" si="52"/>
        <v>0</v>
      </c>
      <c r="N184" s="37">
        <f t="shared" si="53"/>
        <v>1</v>
      </c>
    </row>
    <row r="185" spans="1:14">
      <c r="A185" s="36">
        <v>0</v>
      </c>
      <c r="B185" s="43">
        <v>2.0075799999999999</v>
      </c>
      <c r="C185" s="37">
        <f t="shared" si="45"/>
        <v>0</v>
      </c>
      <c r="D185" s="37">
        <f t="shared" si="46"/>
        <v>0</v>
      </c>
      <c r="E185" s="37">
        <f t="shared" si="47"/>
        <v>0</v>
      </c>
      <c r="F185" s="37">
        <f t="shared" si="48"/>
        <v>11</v>
      </c>
      <c r="G185" s="37">
        <f t="shared" si="49"/>
        <v>27</v>
      </c>
      <c r="H185" s="37">
        <f t="shared" si="50"/>
        <v>1</v>
      </c>
      <c r="I185" s="37">
        <f t="shared" si="51"/>
        <v>2</v>
      </c>
      <c r="J185" s="37">
        <f>VLOOKUP(9*$H185+$I185,FPGAMap!$A$2:$F$37,5)</f>
        <v>1</v>
      </c>
      <c r="K185" s="37">
        <f>VLOOKUP(9*$H185+$I185,FPGAMap!$A$2:$F$37,6)</f>
        <v>6</v>
      </c>
      <c r="L185" s="37">
        <v>1</v>
      </c>
      <c r="M185" s="37">
        <f t="shared" si="52"/>
        <v>0</v>
      </c>
      <c r="N185" s="37">
        <f t="shared" si="53"/>
        <v>0</v>
      </c>
    </row>
    <row r="186" spans="1:14">
      <c r="A186" s="36">
        <v>15</v>
      </c>
      <c r="B186" s="43">
        <v>1.63889</v>
      </c>
      <c r="C186" s="37">
        <f t="shared" si="45"/>
        <v>0</v>
      </c>
      <c r="D186" s="37">
        <f t="shared" si="46"/>
        <v>1</v>
      </c>
      <c r="E186" s="37">
        <f t="shared" si="47"/>
        <v>1</v>
      </c>
      <c r="F186" s="37">
        <f t="shared" si="48"/>
        <v>11</v>
      </c>
      <c r="G186" s="37">
        <f t="shared" si="49"/>
        <v>27</v>
      </c>
      <c r="H186" s="37">
        <f t="shared" si="50"/>
        <v>1</v>
      </c>
      <c r="I186" s="37">
        <f t="shared" si="51"/>
        <v>3</v>
      </c>
      <c r="J186" s="37">
        <f>VLOOKUP(9*$H186+$I186,FPGAMap!$A$2:$F$37,5)</f>
        <v>1</v>
      </c>
      <c r="K186" s="37">
        <f>VLOOKUP(9*$H186+$I186,FPGAMap!$A$2:$F$37,6)</f>
        <v>9</v>
      </c>
      <c r="L186" s="37">
        <v>1</v>
      </c>
      <c r="M186" s="37">
        <f t="shared" si="52"/>
        <v>0</v>
      </c>
      <c r="N186" s="37">
        <f t="shared" si="53"/>
        <v>1</v>
      </c>
    </row>
    <row r="187" spans="1:14">
      <c r="A187" s="36">
        <v>28</v>
      </c>
      <c r="B187" s="43">
        <v>2.01641</v>
      </c>
      <c r="C187" s="37">
        <f t="shared" si="45"/>
        <v>0</v>
      </c>
      <c r="D187" s="37">
        <f t="shared" si="46"/>
        <v>2</v>
      </c>
      <c r="E187" s="37">
        <f t="shared" si="47"/>
        <v>0</v>
      </c>
      <c r="F187" s="37">
        <f t="shared" si="48"/>
        <v>11</v>
      </c>
      <c r="G187" s="37">
        <f t="shared" si="49"/>
        <v>27</v>
      </c>
      <c r="H187" s="37">
        <f t="shared" si="50"/>
        <v>1</v>
      </c>
      <c r="I187" s="37">
        <f t="shared" si="51"/>
        <v>4</v>
      </c>
      <c r="J187" s="37">
        <f>VLOOKUP(9*$H187+$I187,FPGAMap!$A$2:$F$37,5)</f>
        <v>1</v>
      </c>
      <c r="K187" s="37">
        <f>VLOOKUP(9*$H187+$I187,FPGAMap!$A$2:$F$37,6)</f>
        <v>10</v>
      </c>
      <c r="L187" s="37">
        <v>1</v>
      </c>
      <c r="M187" s="37">
        <f t="shared" si="52"/>
        <v>0</v>
      </c>
      <c r="N187" s="37">
        <f t="shared" si="53"/>
        <v>0</v>
      </c>
    </row>
    <row r="188" spans="1:14">
      <c r="A188" s="36">
        <v>29</v>
      </c>
      <c r="B188" s="43">
        <v>3.5770200000000001</v>
      </c>
      <c r="C188" s="37">
        <f t="shared" si="45"/>
        <v>0</v>
      </c>
      <c r="D188" s="37">
        <f t="shared" si="46"/>
        <v>2</v>
      </c>
      <c r="E188" s="37">
        <f t="shared" si="47"/>
        <v>1</v>
      </c>
      <c r="F188" s="37">
        <f t="shared" si="48"/>
        <v>11</v>
      </c>
      <c r="G188" s="37">
        <f t="shared" si="49"/>
        <v>27</v>
      </c>
      <c r="H188" s="37">
        <f t="shared" si="50"/>
        <v>1</v>
      </c>
      <c r="I188" s="37">
        <f t="shared" si="51"/>
        <v>5</v>
      </c>
      <c r="J188" s="37">
        <f>VLOOKUP(9*$H188+$I188,FPGAMap!$A$2:$F$37,5)</f>
        <v>1</v>
      </c>
      <c r="K188" s="37">
        <f>VLOOKUP(9*$H188+$I188,FPGAMap!$A$2:$F$37,6)</f>
        <v>11</v>
      </c>
      <c r="L188" s="37">
        <v>1</v>
      </c>
      <c r="M188" s="37">
        <f t="shared" si="52"/>
        <v>0</v>
      </c>
      <c r="N188" s="37">
        <f t="shared" si="53"/>
        <v>1</v>
      </c>
    </row>
    <row r="189" spans="1:14">
      <c r="A189" s="36">
        <v>5</v>
      </c>
      <c r="B189" s="43">
        <v>3.35101</v>
      </c>
      <c r="C189" s="37">
        <f t="shared" si="45"/>
        <v>0</v>
      </c>
      <c r="D189" s="37">
        <f t="shared" si="46"/>
        <v>0</v>
      </c>
      <c r="E189" s="37">
        <f t="shared" si="47"/>
        <v>5</v>
      </c>
      <c r="F189" s="37">
        <f t="shared" si="48"/>
        <v>11</v>
      </c>
      <c r="G189" s="37">
        <f t="shared" si="49"/>
        <v>27</v>
      </c>
      <c r="H189" s="37">
        <f t="shared" si="50"/>
        <v>1</v>
      </c>
      <c r="I189" s="37">
        <f t="shared" si="51"/>
        <v>6</v>
      </c>
      <c r="J189" s="37">
        <f>VLOOKUP(9*$H189+$I189,FPGAMap!$A$2:$F$37,5)</f>
        <v>0</v>
      </c>
      <c r="K189" s="37">
        <f>VLOOKUP(9*$H189+$I189,FPGAMap!$A$2:$F$37,6)</f>
        <v>3</v>
      </c>
      <c r="L189" s="37">
        <v>1</v>
      </c>
      <c r="M189" s="37">
        <f t="shared" si="52"/>
        <v>0</v>
      </c>
      <c r="N189" s="37">
        <f t="shared" si="53"/>
        <v>5</v>
      </c>
    </row>
    <row r="190" spans="1:14">
      <c r="A190" s="36">
        <v>6</v>
      </c>
      <c r="B190" s="43">
        <v>3.6994899999999999</v>
      </c>
      <c r="C190" s="37">
        <f t="shared" si="45"/>
        <v>0</v>
      </c>
      <c r="D190" s="37">
        <f t="shared" si="46"/>
        <v>0</v>
      </c>
      <c r="E190" s="37">
        <f t="shared" si="47"/>
        <v>6</v>
      </c>
      <c r="F190" s="37">
        <f t="shared" si="48"/>
        <v>11</v>
      </c>
      <c r="G190" s="37">
        <f t="shared" si="49"/>
        <v>27</v>
      </c>
      <c r="H190" s="37">
        <f t="shared" si="50"/>
        <v>1</v>
      </c>
      <c r="I190" s="37">
        <f t="shared" si="51"/>
        <v>7</v>
      </c>
      <c r="J190" s="37">
        <f>VLOOKUP(9*$H190+$I190,FPGAMap!$A$2:$F$37,5)</f>
        <v>0</v>
      </c>
      <c r="K190" s="37">
        <f>VLOOKUP(9*$H190+$I190,FPGAMap!$A$2:$F$37,6)</f>
        <v>4</v>
      </c>
      <c r="L190" s="37">
        <v>1</v>
      </c>
      <c r="M190" s="37">
        <f t="shared" si="52"/>
        <v>0</v>
      </c>
      <c r="N190" s="37">
        <f t="shared" si="53"/>
        <v>6</v>
      </c>
    </row>
    <row r="191" spans="1:14">
      <c r="A191" s="36">
        <v>7</v>
      </c>
      <c r="B191" s="43">
        <v>2.2070699999999999</v>
      </c>
      <c r="C191" s="37">
        <f t="shared" si="45"/>
        <v>0</v>
      </c>
      <c r="D191" s="37">
        <f t="shared" si="46"/>
        <v>0</v>
      </c>
      <c r="E191" s="37">
        <f t="shared" si="47"/>
        <v>7</v>
      </c>
      <c r="F191" s="37">
        <f t="shared" si="48"/>
        <v>11</v>
      </c>
      <c r="G191" s="37">
        <f t="shared" si="49"/>
        <v>27</v>
      </c>
      <c r="H191" s="37">
        <f t="shared" si="50"/>
        <v>1</v>
      </c>
      <c r="I191" s="37">
        <f t="shared" si="51"/>
        <v>8</v>
      </c>
      <c r="J191" s="37">
        <f>VLOOKUP(9*$H191+$I191,FPGAMap!$A$2:$F$37,5)</f>
        <v>0</v>
      </c>
      <c r="K191" s="37">
        <f>VLOOKUP(9*$H191+$I191,FPGAMap!$A$2:$F$37,6)</f>
        <v>5</v>
      </c>
      <c r="L191" s="37">
        <v>1</v>
      </c>
      <c r="M191" s="37">
        <f t="shared" si="52"/>
        <v>0</v>
      </c>
      <c r="N191" s="37">
        <f t="shared" si="53"/>
        <v>7</v>
      </c>
    </row>
    <row r="192" spans="1:14">
      <c r="A192" s="36">
        <v>155</v>
      </c>
      <c r="B192" s="43">
        <v>3.8522699999999999</v>
      </c>
      <c r="C192" s="37">
        <f t="shared" si="45"/>
        <v>1</v>
      </c>
      <c r="D192" s="37">
        <f t="shared" si="46"/>
        <v>4</v>
      </c>
      <c r="E192" s="37">
        <f t="shared" si="47"/>
        <v>1</v>
      </c>
      <c r="F192" s="37">
        <f t="shared" si="48"/>
        <v>11</v>
      </c>
      <c r="G192" s="37">
        <f t="shared" si="49"/>
        <v>27</v>
      </c>
      <c r="H192" s="37">
        <f t="shared" si="50"/>
        <v>2</v>
      </c>
      <c r="I192" s="37">
        <f t="shared" si="51"/>
        <v>0</v>
      </c>
      <c r="J192" s="37">
        <f>VLOOKUP(9*$H192+$I192,FPGAMap!$A$2:$F$37,5)</f>
        <v>1</v>
      </c>
      <c r="K192" s="37">
        <f>VLOOKUP(9*$H192+$I192,FPGAMap!$A$2:$F$37,6)</f>
        <v>3</v>
      </c>
      <c r="L192" s="37">
        <v>1</v>
      </c>
      <c r="M192" s="37">
        <f t="shared" si="52"/>
        <v>0</v>
      </c>
      <c r="N192" s="37">
        <f t="shared" si="53"/>
        <v>1</v>
      </c>
    </row>
    <row r="193" spans="1:14">
      <c r="A193" s="36">
        <v>112</v>
      </c>
      <c r="B193" s="43">
        <v>1.6325799999999999</v>
      </c>
      <c r="C193" s="37">
        <f t="shared" si="45"/>
        <v>1</v>
      </c>
      <c r="D193" s="37">
        <f t="shared" si="46"/>
        <v>1</v>
      </c>
      <c r="E193" s="37">
        <f t="shared" si="47"/>
        <v>0</v>
      </c>
      <c r="F193" s="37">
        <f t="shared" si="48"/>
        <v>11</v>
      </c>
      <c r="G193" s="37">
        <f t="shared" si="49"/>
        <v>27</v>
      </c>
      <c r="H193" s="37">
        <f t="shared" si="50"/>
        <v>2</v>
      </c>
      <c r="I193" s="37">
        <f t="shared" si="51"/>
        <v>1</v>
      </c>
      <c r="J193" s="37">
        <f>VLOOKUP(9*$H193+$I193,FPGAMap!$A$2:$F$37,5)</f>
        <v>1</v>
      </c>
      <c r="K193" s="37">
        <f>VLOOKUP(9*$H193+$I193,FPGAMap!$A$2:$F$37,6)</f>
        <v>4</v>
      </c>
      <c r="L193" s="37">
        <v>1</v>
      </c>
      <c r="M193" s="37">
        <f t="shared" si="52"/>
        <v>0</v>
      </c>
      <c r="N193" s="37">
        <f t="shared" si="53"/>
        <v>0</v>
      </c>
    </row>
    <row r="194" spans="1:14">
      <c r="A194" s="36">
        <v>113</v>
      </c>
      <c r="B194" s="43">
        <v>2.0366200000000001</v>
      </c>
      <c r="C194" s="37">
        <f t="shared" si="45"/>
        <v>1</v>
      </c>
      <c r="D194" s="37">
        <f t="shared" si="46"/>
        <v>1</v>
      </c>
      <c r="E194" s="37">
        <f t="shared" si="47"/>
        <v>1</v>
      </c>
      <c r="F194" s="37">
        <f t="shared" si="48"/>
        <v>11</v>
      </c>
      <c r="G194" s="37">
        <f t="shared" si="49"/>
        <v>27</v>
      </c>
      <c r="H194" s="37">
        <f t="shared" si="50"/>
        <v>2</v>
      </c>
      <c r="I194" s="37">
        <f t="shared" si="51"/>
        <v>2</v>
      </c>
      <c r="J194" s="37">
        <f>VLOOKUP(9*$H194+$I194,FPGAMap!$A$2:$F$37,5)</f>
        <v>1</v>
      </c>
      <c r="K194" s="37">
        <f>VLOOKUP(9*$H194+$I194,FPGAMap!$A$2:$F$37,6)</f>
        <v>5</v>
      </c>
      <c r="L194" s="37">
        <v>1</v>
      </c>
      <c r="M194" s="37">
        <f t="shared" si="52"/>
        <v>0</v>
      </c>
      <c r="N194" s="37">
        <f t="shared" si="53"/>
        <v>1</v>
      </c>
    </row>
    <row r="195" spans="1:14">
      <c r="A195" s="36">
        <v>84</v>
      </c>
      <c r="B195" s="43">
        <v>2.7815699999999999</v>
      </c>
      <c r="C195" s="37">
        <f t="shared" si="45"/>
        <v>0</v>
      </c>
      <c r="D195" s="37">
        <f t="shared" si="46"/>
        <v>6</v>
      </c>
      <c r="E195" s="37">
        <f t="shared" si="47"/>
        <v>0</v>
      </c>
      <c r="F195" s="37">
        <f t="shared" si="48"/>
        <v>11</v>
      </c>
      <c r="G195" s="37">
        <f t="shared" si="49"/>
        <v>27</v>
      </c>
      <c r="H195" s="37">
        <f t="shared" si="50"/>
        <v>2</v>
      </c>
      <c r="I195" s="37">
        <f t="shared" si="51"/>
        <v>6</v>
      </c>
      <c r="J195" s="37">
        <f>VLOOKUP(9*$H195+$I195,FPGAMap!$A$2:$F$37,5)</f>
        <v>1</v>
      </c>
      <c r="K195" s="37">
        <f>VLOOKUP(9*$H195+$I195,FPGAMap!$A$2:$F$37,6)</f>
        <v>0</v>
      </c>
      <c r="L195" s="37">
        <v>1</v>
      </c>
      <c r="M195" s="37">
        <f t="shared" si="52"/>
        <v>0</v>
      </c>
      <c r="N195" s="37">
        <f t="shared" si="53"/>
        <v>0</v>
      </c>
    </row>
    <row r="196" spans="1:14">
      <c r="A196" s="36">
        <v>85</v>
      </c>
      <c r="B196" s="43">
        <v>2.5833300000000001</v>
      </c>
      <c r="C196" s="37">
        <f t="shared" si="45"/>
        <v>0</v>
      </c>
      <c r="D196" s="37">
        <f t="shared" si="46"/>
        <v>6</v>
      </c>
      <c r="E196" s="37">
        <f t="shared" si="47"/>
        <v>1</v>
      </c>
      <c r="F196" s="37">
        <f t="shared" si="48"/>
        <v>11</v>
      </c>
      <c r="G196" s="37">
        <f t="shared" si="49"/>
        <v>27</v>
      </c>
      <c r="H196" s="37">
        <f t="shared" si="50"/>
        <v>2</v>
      </c>
      <c r="I196" s="37">
        <f t="shared" si="51"/>
        <v>7</v>
      </c>
      <c r="J196" s="37">
        <f>VLOOKUP(9*$H196+$I196,FPGAMap!$A$2:$F$37,5)</f>
        <v>1</v>
      </c>
      <c r="K196" s="37">
        <f>VLOOKUP(9*$H196+$I196,FPGAMap!$A$2:$F$37,6)</f>
        <v>1</v>
      </c>
      <c r="L196" s="37">
        <v>1</v>
      </c>
      <c r="M196" s="37">
        <f t="shared" si="52"/>
        <v>0</v>
      </c>
      <c r="N196" s="37">
        <f t="shared" si="53"/>
        <v>1</v>
      </c>
    </row>
    <row r="197" spans="1:14">
      <c r="A197" s="36">
        <v>154</v>
      </c>
      <c r="B197" s="43">
        <v>3.1464599999999998</v>
      </c>
      <c r="C197" s="37">
        <f t="shared" si="45"/>
        <v>1</v>
      </c>
      <c r="D197" s="37">
        <f t="shared" si="46"/>
        <v>4</v>
      </c>
      <c r="E197" s="37">
        <f t="shared" si="47"/>
        <v>0</v>
      </c>
      <c r="F197" s="37">
        <f t="shared" si="48"/>
        <v>11</v>
      </c>
      <c r="G197" s="37">
        <f t="shared" si="49"/>
        <v>27</v>
      </c>
      <c r="H197" s="37">
        <f t="shared" si="50"/>
        <v>2</v>
      </c>
      <c r="I197" s="37">
        <f t="shared" si="51"/>
        <v>8</v>
      </c>
      <c r="J197" s="37">
        <f>VLOOKUP(9*$H197+$I197,FPGAMap!$A$2:$F$37,5)</f>
        <v>1</v>
      </c>
      <c r="K197" s="37">
        <f>VLOOKUP(9*$H197+$I197,FPGAMap!$A$2:$F$37,6)</f>
        <v>2</v>
      </c>
      <c r="L197" s="37">
        <v>1</v>
      </c>
      <c r="M197" s="37">
        <f t="shared" si="52"/>
        <v>0</v>
      </c>
      <c r="N197" s="37">
        <f t="shared" si="53"/>
        <v>0</v>
      </c>
    </row>
  </sheetData>
  <sortState ref="A2:N252">
    <sortCondition ref="F2:F252"/>
    <sortCondition ref="H2:H252"/>
    <sortCondition ref="I2:I252"/>
  </sortState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RICH2C</vt:lpstr>
      <vt:lpstr>RICH2A</vt:lpstr>
      <vt:lpstr>RICH1U</vt:lpstr>
      <vt:lpstr>RICH1D</vt:lpstr>
      <vt:lpstr>Maps</vt:lpstr>
      <vt:lpstr>HPD ID</vt:lpstr>
      <vt:lpstr>RICH1Occ-2010</vt:lpstr>
      <vt:lpstr>RICH2Occ-2010</vt:lpstr>
      <vt:lpstr>RICH1Occ-2011</vt:lpstr>
      <vt:lpstr>RICH2Occ-2011</vt:lpstr>
      <vt:lpstr>Occ-Summary</vt:lpstr>
      <vt:lpstr>ColMount data ready</vt:lpstr>
      <vt:lpstr>Masks-ALICE</vt:lpstr>
      <vt:lpstr>Masks-LHCb</vt:lpstr>
      <vt:lpstr>L1ID</vt:lpstr>
      <vt:lpstr>PanelID</vt:lpstr>
      <vt:lpstr>FPGAMap</vt:lpstr>
      <vt:lpstr>WeightMap</vt:lpstr>
      <vt:lpstr>DBData</vt:lpstr>
      <vt:lpstr>Disabled</vt:lpstr>
      <vt:lpstr>DbData</vt:lpstr>
      <vt:lpstr>Disabled!DisabledFEs</vt:lpstr>
      <vt:lpstr>DBData!L0Ids_20110622</vt:lpstr>
      <vt:lpstr>L1ID</vt:lpstr>
      <vt:lpstr>'RICH1Occ-2010'!nPV1Rich1Hits</vt:lpstr>
      <vt:lpstr>'RICH1Occ-2011'!nPV1Rich1Hits</vt:lpstr>
      <vt:lpstr>'RICH2Occ-2010'!nPV1Rich2Hits</vt:lpstr>
      <vt:lpstr>'RICH2Occ-2011'!nPV1Rich2Hits</vt:lpstr>
      <vt:lpstr>PanelId</vt:lpstr>
      <vt:lpstr>Disabled!Print_Titles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2011-09-13T09:06:44Z</cp:lastPrinted>
  <dcterms:created xsi:type="dcterms:W3CDTF">2007-06-30T10:26:30Z</dcterms:created>
  <dcterms:modified xsi:type="dcterms:W3CDTF">2011-09-16T17:56:55Z</dcterms:modified>
</cp:coreProperties>
</file>