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queryTables/queryTable3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80" yWindow="780" windowWidth="14220" windowHeight="8325" tabRatio="627" activeTab="6"/>
  </bookViews>
  <sheets>
    <sheet name="RICH1" sheetId="18" r:id="rId1"/>
    <sheet name="RICH2" sheetId="19" r:id="rId2"/>
    <sheet name="R1L1ID" sheetId="13" r:id="rId3"/>
    <sheet name="R2L1ID" sheetId="30" r:id="rId4"/>
    <sheet name="PanelID" sheetId="14" r:id="rId5"/>
    <sheet name="FPGAMap" sheetId="21" r:id="rId6"/>
    <sheet name="DBData" sheetId="24" r:id="rId7"/>
    <sheet name="R1Weights" sheetId="25" r:id="rId8"/>
    <sheet name="R2Weights" sheetId="26" r:id="rId9"/>
    <sheet name="R1Enable" sheetId="33" r:id="rId10"/>
    <sheet name="R2Enable" sheetId="34" r:id="rId11"/>
    <sheet name="Maps" sheetId="27" r:id="rId12"/>
    <sheet name="R1DB" sheetId="29" r:id="rId13"/>
    <sheet name="R2DB" sheetId="31" r:id="rId14"/>
    <sheet name="PixelMaskCalculator" sheetId="35" r:id="rId15"/>
  </sheets>
  <definedNames>
    <definedName name="DbData">DBData!$A$2:$B$485</definedName>
    <definedName name="L0Ids_20110622" localSheetId="6">DBData!$A$1:$B$485</definedName>
    <definedName name="L1FPGAMap">FPGAMap!$A$2:$G$37</definedName>
    <definedName name="L1ID" localSheetId="3">'R2L1ID'!$B$2:$B$15</definedName>
    <definedName name="L1ID">'R1L1ID'!$B$2:$B$12</definedName>
    <definedName name="nPV1Rich1Hits" localSheetId="0">RICH1!$A$2:$B$197</definedName>
    <definedName name="nPV1Rich2Hits" localSheetId="1">RICH2!$A$2:$B$289</definedName>
    <definedName name="PanelId">PanelID!$A$1:$D$4</definedName>
    <definedName name="_xlnm.Print_Area" localSheetId="0">RICH1!$A$1:$U$197</definedName>
    <definedName name="_xlnm.Print_Area" localSheetId="1">RICH2!$A$1:$U$289</definedName>
    <definedName name="_xlnm.Print_Titles" localSheetId="0">RICH1!$1:$1</definedName>
    <definedName name="_xlnm.Print_Titles" localSheetId="1">RICH2!$1:$1</definedName>
  </definedNames>
  <calcPr calcId="125725"/>
  <pivotCaches>
    <pivotCache cacheId="0" r:id="rId16"/>
    <pivotCache cacheId="1" r:id="rId17"/>
  </pivotCaches>
</workbook>
</file>

<file path=xl/calcChain.xml><?xml version="1.0" encoding="utf-8"?>
<calcChain xmlns="http://schemas.openxmlformats.org/spreadsheetml/2006/main">
  <c r="F72" i="19"/>
  <c r="C21" i="35"/>
  <c r="D21"/>
  <c r="C20"/>
  <c r="D20"/>
  <c r="C19"/>
  <c r="D19"/>
  <c r="C18"/>
  <c r="D18"/>
  <c r="C17"/>
  <c r="D17"/>
  <c r="C16"/>
  <c r="D16"/>
  <c r="C15"/>
  <c r="D15"/>
  <c r="C14"/>
  <c r="D14"/>
  <c r="AE3" i="18"/>
  <c r="C3" i="35"/>
  <c r="C4"/>
  <c r="C5"/>
  <c r="C6"/>
  <c r="C7"/>
  <c r="C8"/>
  <c r="C9"/>
  <c r="C10"/>
  <c r="C11"/>
  <c r="C12"/>
  <c r="C13"/>
  <c r="C2"/>
  <c r="D3"/>
  <c r="D4"/>
  <c r="D5"/>
  <c r="D6"/>
  <c r="D7"/>
  <c r="D8"/>
  <c r="D9"/>
  <c r="D10"/>
  <c r="D11"/>
  <c r="D12"/>
  <c r="D13"/>
  <c r="D2"/>
  <c r="C3" i="3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2"/>
  <c r="C3" i="34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"/>
  <c r="F82" i="18"/>
  <c r="AD4"/>
  <c r="AD5"/>
  <c r="AD6"/>
  <c r="AD7"/>
  <c r="AD8"/>
  <c r="AD9"/>
  <c r="AD10"/>
  <c r="AD11"/>
  <c r="AD12"/>
  <c r="AD13"/>
  <c r="AD3"/>
  <c r="Z18" i="19"/>
  <c r="F12"/>
  <c r="A1" i="31" a="1"/>
  <c r="A1"/>
  <c r="B1"/>
  <c r="C1"/>
  <c r="D1"/>
  <c r="E1"/>
  <c r="F1"/>
  <c r="G1"/>
  <c r="H1"/>
  <c r="I1"/>
  <c r="J1"/>
  <c r="K1"/>
  <c r="L1"/>
  <c r="M1"/>
  <c r="N1"/>
  <c r="O1"/>
  <c r="P1"/>
  <c r="Q1"/>
  <c r="R1"/>
  <c r="S1"/>
  <c r="T1"/>
  <c r="U1"/>
  <c r="V1"/>
  <c r="W1"/>
  <c r="X1"/>
  <c r="Y1"/>
  <c r="Z1"/>
  <c r="AA1"/>
  <c r="AB1"/>
  <c r="AC1"/>
  <c r="AD1"/>
  <c r="AE1"/>
  <c r="AF1"/>
  <c r="AG1"/>
  <c r="AH1"/>
  <c r="AI1"/>
  <c r="AJ1"/>
  <c r="AK1"/>
  <c r="AL1"/>
  <c r="AM1"/>
  <c r="AN1"/>
  <c r="AO1"/>
  <c r="AP1"/>
  <c r="AQ1"/>
  <c r="AR1"/>
  <c r="AS1"/>
  <c r="AT1"/>
  <c r="AU1"/>
  <c r="AV1"/>
  <c r="AW1"/>
  <c r="AX1"/>
  <c r="AY1"/>
  <c r="AZ1"/>
  <c r="BA1"/>
  <c r="BB1"/>
  <c r="BC1"/>
  <c r="BD1"/>
  <c r="BE1"/>
  <c r="BF1"/>
  <c r="BG1"/>
  <c r="BH1"/>
  <c r="BI1"/>
  <c r="BJ1"/>
  <c r="BK1"/>
  <c r="BL1"/>
  <c r="BM1"/>
  <c r="BN1"/>
  <c r="BO1"/>
  <c r="BP1"/>
  <c r="BQ1"/>
  <c r="BR1"/>
  <c r="BS1"/>
  <c r="BT1"/>
  <c r="BU1"/>
  <c r="BV1"/>
  <c r="BW1"/>
  <c r="BX1"/>
  <c r="BY1"/>
  <c r="BZ1"/>
  <c r="CA1"/>
  <c r="CB1"/>
  <c r="CC1"/>
  <c r="CD1"/>
  <c r="CE1"/>
  <c r="CF1"/>
  <c r="CG1"/>
  <c r="CH1"/>
  <c r="CI1"/>
  <c r="CJ1"/>
  <c r="CK1"/>
  <c r="CL1"/>
  <c r="CM1"/>
  <c r="CN1"/>
  <c r="CO1"/>
  <c r="CP1"/>
  <c r="CQ1"/>
  <c r="CR1"/>
  <c r="CS1"/>
  <c r="CT1"/>
  <c r="CU1"/>
  <c r="CV1"/>
  <c r="CW1"/>
  <c r="CX1"/>
  <c r="CY1"/>
  <c r="CZ1"/>
  <c r="DA1"/>
  <c r="DB1"/>
  <c r="DC1"/>
  <c r="DD1"/>
  <c r="DE1"/>
  <c r="DF1"/>
  <c r="DG1"/>
  <c r="DH1"/>
  <c r="DI1"/>
  <c r="DJ1"/>
  <c r="DK1"/>
  <c r="DL1"/>
  <c r="DM1"/>
  <c r="DN1"/>
  <c r="DO1"/>
  <c r="DP1"/>
  <c r="DQ1"/>
  <c r="DR1"/>
  <c r="DS1"/>
  <c r="DT1"/>
  <c r="DU1"/>
  <c r="DV1"/>
  <c r="DW1"/>
  <c r="DX1"/>
  <c r="DY1"/>
  <c r="DZ1"/>
  <c r="EA1"/>
  <c r="EB1"/>
  <c r="EC1"/>
  <c r="ED1"/>
  <c r="EE1"/>
  <c r="EF1"/>
  <c r="EG1"/>
  <c r="EH1"/>
  <c r="EI1"/>
  <c r="EJ1"/>
  <c r="EK1"/>
  <c r="EL1"/>
  <c r="EM1"/>
  <c r="EN1"/>
  <c r="EO1"/>
  <c r="EP1"/>
  <c r="EQ1"/>
  <c r="ER1"/>
  <c r="ES1"/>
  <c r="ET1"/>
  <c r="EU1"/>
  <c r="EV1"/>
  <c r="EW1"/>
  <c r="EX1"/>
  <c r="EY1"/>
  <c r="EZ1"/>
  <c r="FA1"/>
  <c r="FB1"/>
  <c r="FC1"/>
  <c r="FD1"/>
  <c r="FE1"/>
  <c r="FF1"/>
  <c r="FG1"/>
  <c r="FH1"/>
  <c r="FI1"/>
  <c r="FJ1"/>
  <c r="FK1"/>
  <c r="FL1"/>
  <c r="FM1"/>
  <c r="FN1"/>
  <c r="FO1"/>
  <c r="FP1"/>
  <c r="FQ1"/>
  <c r="FR1"/>
  <c r="FS1"/>
  <c r="FT1"/>
  <c r="FU1"/>
  <c r="FV1"/>
  <c r="FW1"/>
  <c r="FX1"/>
  <c r="FY1"/>
  <c r="FZ1"/>
  <c r="GA1"/>
  <c r="GB1"/>
  <c r="GC1"/>
  <c r="GD1"/>
  <c r="GE1"/>
  <c r="GF1"/>
  <c r="GG1"/>
  <c r="GH1"/>
  <c r="GI1"/>
  <c r="GJ1"/>
  <c r="GK1"/>
  <c r="GL1"/>
  <c r="GM1"/>
  <c r="GN1"/>
  <c r="GO1"/>
  <c r="GP1"/>
  <c r="GQ1"/>
  <c r="GR1"/>
  <c r="GS1"/>
  <c r="GT1"/>
  <c r="GU1"/>
  <c r="GV1"/>
  <c r="GW1"/>
  <c r="GX1"/>
  <c r="GY1"/>
  <c r="GZ1"/>
  <c r="HA1"/>
  <c r="HB1"/>
  <c r="HC1"/>
  <c r="HD1"/>
  <c r="HE1"/>
  <c r="HF1"/>
  <c r="HG1"/>
  <c r="HH1"/>
  <c r="HI1"/>
  <c r="HJ1"/>
  <c r="HK1"/>
  <c r="HL1"/>
  <c r="HM1"/>
  <c r="HN1"/>
  <c r="HO1"/>
  <c r="HP1"/>
  <c r="HQ1"/>
  <c r="HR1"/>
  <c r="HS1"/>
  <c r="HT1"/>
  <c r="HU1"/>
  <c r="HV1"/>
  <c r="HW1"/>
  <c r="HX1"/>
  <c r="HY1"/>
  <c r="HZ1"/>
  <c r="IA1"/>
  <c r="IB1"/>
  <c r="IC1"/>
  <c r="ID1"/>
  <c r="IE1"/>
  <c r="IF1"/>
  <c r="IG1"/>
  <c r="IH1"/>
  <c r="II1"/>
  <c r="IJ1"/>
  <c r="IK1"/>
  <c r="IL1"/>
  <c r="IM1"/>
  <c r="IN1"/>
  <c r="IO1"/>
  <c r="IP1"/>
  <c r="IQ1"/>
  <c r="IR1"/>
  <c r="IS1"/>
  <c r="IT1"/>
  <c r="IU1"/>
  <c r="IV1"/>
  <c r="IW1"/>
  <c r="IX1"/>
  <c r="IY1"/>
  <c r="IZ1"/>
  <c r="JA1"/>
  <c r="JB1"/>
  <c r="JC1"/>
  <c r="JD1"/>
  <c r="JE1"/>
  <c r="JF1"/>
  <c r="JG1"/>
  <c r="JH1"/>
  <c r="JI1"/>
  <c r="JJ1"/>
  <c r="JK1"/>
  <c r="JL1"/>
  <c r="JM1"/>
  <c r="JN1"/>
  <c r="JO1"/>
  <c r="JP1"/>
  <c r="JQ1"/>
  <c r="JR1"/>
  <c r="JS1"/>
  <c r="JT1"/>
  <c r="JU1"/>
  <c r="JV1"/>
  <c r="JW1"/>
  <c r="JX1"/>
  <c r="JY1"/>
  <c r="JZ1"/>
  <c r="KA1"/>
  <c r="KB1"/>
  <c r="KC1"/>
  <c r="A1" i="29" a="1"/>
  <c r="A1"/>
  <c r="B1"/>
  <c r="C1"/>
  <c r="D1"/>
  <c r="E1"/>
  <c r="F1"/>
  <c r="G1"/>
  <c r="H1"/>
  <c r="I1"/>
  <c r="J1"/>
  <c r="K1"/>
  <c r="L1"/>
  <c r="M1"/>
  <c r="N1"/>
  <c r="O1"/>
  <c r="P1"/>
  <c r="Q1"/>
  <c r="R1"/>
  <c r="S1"/>
  <c r="T1"/>
  <c r="U1"/>
  <c r="V1"/>
  <c r="W1"/>
  <c r="X1"/>
  <c r="Y1"/>
  <c r="Z1"/>
  <c r="AA1"/>
  <c r="AB1"/>
  <c r="AC1"/>
  <c r="AD1"/>
  <c r="AE1"/>
  <c r="AF1"/>
  <c r="AG1"/>
  <c r="AH1"/>
  <c r="AI1"/>
  <c r="AJ1"/>
  <c r="AK1"/>
  <c r="AL1"/>
  <c r="AM1"/>
  <c r="AN1"/>
  <c r="AO1"/>
  <c r="AP1"/>
  <c r="AQ1"/>
  <c r="AR1"/>
  <c r="AS1"/>
  <c r="AT1"/>
  <c r="AU1"/>
  <c r="AV1"/>
  <c r="AW1"/>
  <c r="AX1"/>
  <c r="AY1"/>
  <c r="AZ1"/>
  <c r="BA1"/>
  <c r="BB1"/>
  <c r="BC1"/>
  <c r="BD1"/>
  <c r="BE1"/>
  <c r="BF1"/>
  <c r="BG1"/>
  <c r="BH1"/>
  <c r="BI1"/>
  <c r="BJ1"/>
  <c r="BK1"/>
  <c r="BL1"/>
  <c r="BM1"/>
  <c r="BN1"/>
  <c r="BO1"/>
  <c r="BP1"/>
  <c r="BQ1"/>
  <c r="BR1"/>
  <c r="BS1"/>
  <c r="BT1"/>
  <c r="BU1"/>
  <c r="BV1"/>
  <c r="BW1"/>
  <c r="BX1"/>
  <c r="BY1"/>
  <c r="BZ1"/>
  <c r="CA1"/>
  <c r="CB1"/>
  <c r="CC1"/>
  <c r="CD1"/>
  <c r="CE1"/>
  <c r="CF1"/>
  <c r="CG1"/>
  <c r="CH1"/>
  <c r="CI1"/>
  <c r="CJ1"/>
  <c r="CK1"/>
  <c r="CL1"/>
  <c r="CM1"/>
  <c r="CN1"/>
  <c r="CO1"/>
  <c r="CP1"/>
  <c r="CQ1"/>
  <c r="CR1"/>
  <c r="CS1"/>
  <c r="CT1"/>
  <c r="CU1"/>
  <c r="CV1"/>
  <c r="CW1"/>
  <c r="CX1"/>
  <c r="CY1"/>
  <c r="CZ1"/>
  <c r="DA1"/>
  <c r="DB1"/>
  <c r="DC1"/>
  <c r="DD1"/>
  <c r="DE1"/>
  <c r="DF1"/>
  <c r="DG1"/>
  <c r="DH1"/>
  <c r="DI1"/>
  <c r="DJ1"/>
  <c r="DK1"/>
  <c r="DL1"/>
  <c r="DM1"/>
  <c r="DN1"/>
  <c r="DO1"/>
  <c r="DP1"/>
  <c r="DQ1"/>
  <c r="DR1"/>
  <c r="DS1"/>
  <c r="DT1"/>
  <c r="DU1"/>
  <c r="DV1"/>
  <c r="DW1"/>
  <c r="DX1"/>
  <c r="DY1"/>
  <c r="DZ1"/>
  <c r="EA1"/>
  <c r="EB1"/>
  <c r="EC1"/>
  <c r="ED1"/>
  <c r="EE1"/>
  <c r="EF1"/>
  <c r="EG1"/>
  <c r="EH1"/>
  <c r="EI1"/>
  <c r="EJ1"/>
  <c r="EK1"/>
  <c r="EL1"/>
  <c r="EM1"/>
  <c r="EN1"/>
  <c r="EO1"/>
  <c r="EP1"/>
  <c r="EQ1"/>
  <c r="ER1"/>
  <c r="ES1"/>
  <c r="ET1"/>
  <c r="EU1"/>
  <c r="EV1"/>
  <c r="EW1"/>
  <c r="EX1"/>
  <c r="EY1"/>
  <c r="EZ1"/>
  <c r="FA1"/>
  <c r="FB1"/>
  <c r="FC1"/>
  <c r="FD1"/>
  <c r="FE1"/>
  <c r="FF1"/>
  <c r="FG1"/>
  <c r="FH1"/>
  <c r="FI1"/>
  <c r="FJ1"/>
  <c r="FK1"/>
  <c r="FL1"/>
  <c r="FM1"/>
  <c r="FN1"/>
  <c r="FO1"/>
  <c r="FP1"/>
  <c r="FQ1"/>
  <c r="FR1"/>
  <c r="FS1"/>
  <c r="FT1"/>
  <c r="FU1"/>
  <c r="FV1"/>
  <c r="FW1"/>
  <c r="FX1"/>
  <c r="FY1"/>
  <c r="FZ1"/>
  <c r="GA1"/>
  <c r="GB1"/>
  <c r="GC1"/>
  <c r="GD1"/>
  <c r="GE1"/>
  <c r="GF1"/>
  <c r="GG1"/>
  <c r="GH1"/>
  <c r="GI1"/>
  <c r="GJ1"/>
  <c r="GK1"/>
  <c r="GL1"/>
  <c r="GM1"/>
  <c r="GN1"/>
  <c r="GO1"/>
  <c r="H21" i="19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3"/>
  <c r="H4"/>
  <c r="H5"/>
  <c r="H6"/>
  <c r="H7"/>
  <c r="H8"/>
  <c r="H9"/>
  <c r="H10"/>
  <c r="H11"/>
  <c r="H12"/>
  <c r="H13"/>
  <c r="H14"/>
  <c r="H15"/>
  <c r="H16"/>
  <c r="H17"/>
  <c r="H18"/>
  <c r="H19"/>
  <c r="H20"/>
  <c r="H2"/>
  <c r="A2" i="31" s="1" a="1"/>
  <c r="H21" i="18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3"/>
  <c r="H4"/>
  <c r="H5"/>
  <c r="H6"/>
  <c r="H7"/>
  <c r="H8"/>
  <c r="H9"/>
  <c r="H10"/>
  <c r="H11"/>
  <c r="H12"/>
  <c r="H13"/>
  <c r="H14"/>
  <c r="H15"/>
  <c r="H16"/>
  <c r="H17"/>
  <c r="H18"/>
  <c r="H19"/>
  <c r="H20"/>
  <c r="H2"/>
  <c r="A2" i="29" s="1" a="1"/>
  <c r="F23" i="19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3"/>
  <c r="F4"/>
  <c r="F5"/>
  <c r="F6"/>
  <c r="F7"/>
  <c r="F8"/>
  <c r="F9"/>
  <c r="F10"/>
  <c r="F11"/>
  <c r="F13"/>
  <c r="F14"/>
  <c r="F15"/>
  <c r="F16"/>
  <c r="F17"/>
  <c r="F18"/>
  <c r="F19"/>
  <c r="F20"/>
  <c r="F21"/>
  <c r="F22"/>
  <c r="F2"/>
  <c r="F23" i="18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"/>
  <c r="Z5" i="19"/>
  <c r="Z6"/>
  <c r="Z7"/>
  <c r="Z8"/>
  <c r="Z9"/>
  <c r="Z10"/>
  <c r="Z11"/>
  <c r="Z12"/>
  <c r="Z13"/>
  <c r="Z14"/>
  <c r="Z15"/>
  <c r="Z16"/>
  <c r="Z17"/>
  <c r="AA17" s="1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"/>
  <c r="C23" i="18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"/>
  <c r="D27" i="25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"/>
  <c r="D25" i="26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"/>
  <c r="AA16" i="19" l="1"/>
  <c r="AA15"/>
  <c r="AA14"/>
  <c r="AA13"/>
  <c r="AA12"/>
  <c r="AA11"/>
  <c r="AA10"/>
  <c r="AA9"/>
  <c r="AA8"/>
  <c r="AA7"/>
  <c r="AA6"/>
  <c r="AA5"/>
  <c r="AE13" i="18"/>
  <c r="AE12"/>
  <c r="AE11"/>
  <c r="AE10"/>
  <c r="AE9"/>
  <c r="AE8"/>
  <c r="AE7"/>
  <c r="AE6"/>
  <c r="AE5"/>
  <c r="AE4"/>
  <c r="AD14"/>
  <c r="A2" i="31"/>
  <c r="B2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BF2"/>
  <c r="BG2"/>
  <c r="BH2"/>
  <c r="BI2"/>
  <c r="BJ2"/>
  <c r="BK2"/>
  <c r="BL2"/>
  <c r="BM2"/>
  <c r="BN2"/>
  <c r="BO2"/>
  <c r="BP2"/>
  <c r="BQ2"/>
  <c r="BR2"/>
  <c r="BS2"/>
  <c r="BT2"/>
  <c r="BU2"/>
  <c r="BV2"/>
  <c r="BW2"/>
  <c r="BX2"/>
  <c r="BY2"/>
  <c r="BZ2"/>
  <c r="CA2"/>
  <c r="CB2"/>
  <c r="CC2"/>
  <c r="CD2"/>
  <c r="CE2"/>
  <c r="CF2"/>
  <c r="CG2"/>
  <c r="CH2"/>
  <c r="CI2"/>
  <c r="CJ2"/>
  <c r="CK2"/>
  <c r="CL2"/>
  <c r="CM2"/>
  <c r="CN2"/>
  <c r="CO2"/>
  <c r="CP2"/>
  <c r="CQ2"/>
  <c r="CR2"/>
  <c r="CS2"/>
  <c r="CT2"/>
  <c r="CU2"/>
  <c r="CV2"/>
  <c r="CW2"/>
  <c r="CX2"/>
  <c r="CY2"/>
  <c r="CZ2"/>
  <c r="DA2"/>
  <c r="DB2"/>
  <c r="DC2"/>
  <c r="DD2"/>
  <c r="DE2"/>
  <c r="DF2"/>
  <c r="DG2"/>
  <c r="DH2"/>
  <c r="DI2"/>
  <c r="DJ2"/>
  <c r="DK2"/>
  <c r="DL2"/>
  <c r="DM2"/>
  <c r="DN2"/>
  <c r="DO2"/>
  <c r="DP2"/>
  <c r="DQ2"/>
  <c r="DR2"/>
  <c r="DS2"/>
  <c r="DT2"/>
  <c r="DU2"/>
  <c r="DV2"/>
  <c r="DW2"/>
  <c r="DX2"/>
  <c r="DY2"/>
  <c r="DZ2"/>
  <c r="EA2"/>
  <c r="EB2"/>
  <c r="EC2"/>
  <c r="ED2"/>
  <c r="EE2"/>
  <c r="EF2"/>
  <c r="EG2"/>
  <c r="EH2"/>
  <c r="EI2"/>
  <c r="EJ2"/>
  <c r="EK2"/>
  <c r="EL2"/>
  <c r="EM2"/>
  <c r="EN2"/>
  <c r="EO2"/>
  <c r="EP2"/>
  <c r="EQ2"/>
  <c r="ER2"/>
  <c r="ES2"/>
  <c r="ET2"/>
  <c r="EU2"/>
  <c r="EV2"/>
  <c r="EW2"/>
  <c r="EX2"/>
  <c r="EY2"/>
  <c r="EZ2"/>
  <c r="FA2"/>
  <c r="FB2"/>
  <c r="FC2"/>
  <c r="FD2"/>
  <c r="FE2"/>
  <c r="FF2"/>
  <c r="FG2"/>
  <c r="FH2"/>
  <c r="FI2"/>
  <c r="FJ2"/>
  <c r="FK2"/>
  <c r="FL2"/>
  <c r="FM2"/>
  <c r="FN2"/>
  <c r="FO2"/>
  <c r="FP2"/>
  <c r="FQ2"/>
  <c r="FR2"/>
  <c r="FS2"/>
  <c r="FT2"/>
  <c r="FU2"/>
  <c r="FV2"/>
  <c r="FW2"/>
  <c r="FX2"/>
  <c r="FY2"/>
  <c r="FZ2"/>
  <c r="GA2"/>
  <c r="GB2"/>
  <c r="GC2"/>
  <c r="GD2"/>
  <c r="GE2"/>
  <c r="GF2"/>
  <c r="GG2"/>
  <c r="GH2"/>
  <c r="GI2"/>
  <c r="GJ2"/>
  <c r="GK2"/>
  <c r="GL2"/>
  <c r="GM2"/>
  <c r="GN2"/>
  <c r="GO2"/>
  <c r="GP2"/>
  <c r="GQ2"/>
  <c r="GR2"/>
  <c r="GS2"/>
  <c r="GT2"/>
  <c r="GU2"/>
  <c r="GV2"/>
  <c r="GW2"/>
  <c r="GX2"/>
  <c r="GY2"/>
  <c r="GZ2"/>
  <c r="HA2"/>
  <c r="HB2"/>
  <c r="HC2"/>
  <c r="HD2"/>
  <c r="HE2"/>
  <c r="HF2"/>
  <c r="HG2"/>
  <c r="HH2"/>
  <c r="HI2"/>
  <c r="HJ2"/>
  <c r="HK2"/>
  <c r="HL2"/>
  <c r="HM2"/>
  <c r="HN2"/>
  <c r="HO2"/>
  <c r="HP2"/>
  <c r="HQ2"/>
  <c r="HR2"/>
  <c r="HS2"/>
  <c r="HT2"/>
  <c r="HU2"/>
  <c r="HV2"/>
  <c r="HW2"/>
  <c r="HX2"/>
  <c r="HY2"/>
  <c r="HZ2"/>
  <c r="IA2"/>
  <c r="IB2"/>
  <c r="IC2"/>
  <c r="ID2"/>
  <c r="IE2"/>
  <c r="IF2"/>
  <c r="IG2"/>
  <c r="IH2"/>
  <c r="II2"/>
  <c r="IJ2"/>
  <c r="IK2"/>
  <c r="IL2"/>
  <c r="IM2"/>
  <c r="IN2"/>
  <c r="IO2"/>
  <c r="IP2"/>
  <c r="IQ2"/>
  <c r="IR2"/>
  <c r="IS2"/>
  <c r="IT2"/>
  <c r="IU2"/>
  <c r="IV2"/>
  <c r="IW2"/>
  <c r="IX2"/>
  <c r="IY2"/>
  <c r="IZ2"/>
  <c r="JA2"/>
  <c r="JB2"/>
  <c r="JC2"/>
  <c r="JD2"/>
  <c r="JE2"/>
  <c r="JF2"/>
  <c r="JG2"/>
  <c r="JH2"/>
  <c r="JI2"/>
  <c r="JJ2"/>
  <c r="JK2"/>
  <c r="JL2"/>
  <c r="JM2"/>
  <c r="JN2"/>
  <c r="JO2"/>
  <c r="JP2"/>
  <c r="JQ2"/>
  <c r="JR2"/>
  <c r="JS2"/>
  <c r="JT2"/>
  <c r="JU2"/>
  <c r="JV2"/>
  <c r="JW2"/>
  <c r="JX2"/>
  <c r="JY2"/>
  <c r="JZ2"/>
  <c r="KA2"/>
  <c r="KB2"/>
  <c r="KC2"/>
  <c r="A2" i="29"/>
  <c r="B2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AG2"/>
  <c r="AH2"/>
  <c r="AI2"/>
  <c r="AJ2"/>
  <c r="AK2"/>
  <c r="AL2"/>
  <c r="AM2"/>
  <c r="AN2"/>
  <c r="AO2"/>
  <c r="AP2"/>
  <c r="AQ2"/>
  <c r="AR2"/>
  <c r="AS2"/>
  <c r="AT2"/>
  <c r="AU2"/>
  <c r="AV2"/>
  <c r="AW2"/>
  <c r="AX2"/>
  <c r="AY2"/>
  <c r="AZ2"/>
  <c r="BA2"/>
  <c r="BB2"/>
  <c r="BC2"/>
  <c r="BD2"/>
  <c r="BE2"/>
  <c r="GO2"/>
  <c r="GN2"/>
  <c r="GM2"/>
  <c r="GL2"/>
  <c r="GK2"/>
  <c r="GJ2"/>
  <c r="GI2"/>
  <c r="GH2"/>
  <c r="GG2"/>
  <c r="GF2"/>
  <c r="GE2"/>
  <c r="GD2"/>
  <c r="GC2"/>
  <c r="GB2"/>
  <c r="GA2"/>
  <c r="FZ2"/>
  <c r="FY2"/>
  <c r="FX2"/>
  <c r="FW2"/>
  <c r="FV2"/>
  <c r="FU2"/>
  <c r="FT2"/>
  <c r="FS2"/>
  <c r="FR2"/>
  <c r="FQ2"/>
  <c r="FP2"/>
  <c r="FO2"/>
  <c r="FN2"/>
  <c r="FM2"/>
  <c r="FL2"/>
  <c r="FK2"/>
  <c r="FJ2"/>
  <c r="FI2"/>
  <c r="FH2"/>
  <c r="FG2"/>
  <c r="FF2"/>
  <c r="FE2"/>
  <c r="FD2"/>
  <c r="FC2"/>
  <c r="FB2"/>
  <c r="FA2"/>
  <c r="EZ2"/>
  <c r="EY2"/>
  <c r="EX2"/>
  <c r="EW2"/>
  <c r="EV2"/>
  <c r="EU2"/>
  <c r="ET2"/>
  <c r="ES2"/>
  <c r="ER2"/>
  <c r="EQ2"/>
  <c r="EP2"/>
  <c r="EO2"/>
  <c r="EN2"/>
  <c r="EM2"/>
  <c r="EL2"/>
  <c r="EK2"/>
  <c r="EJ2"/>
  <c r="EI2"/>
  <c r="EH2"/>
  <c r="EG2"/>
  <c r="EF2"/>
  <c r="EE2"/>
  <c r="ED2"/>
  <c r="EC2"/>
  <c r="EB2"/>
  <c r="EA2"/>
  <c r="DZ2"/>
  <c r="DY2"/>
  <c r="DX2"/>
  <c r="DW2"/>
  <c r="DV2"/>
  <c r="DU2"/>
  <c r="DT2"/>
  <c r="DS2"/>
  <c r="DR2"/>
  <c r="DQ2"/>
  <c r="DP2"/>
  <c r="DO2"/>
  <c r="DN2"/>
  <c r="DM2"/>
  <c r="DL2"/>
  <c r="DK2"/>
  <c r="DJ2"/>
  <c r="DI2"/>
  <c r="DH2"/>
  <c r="DG2"/>
  <c r="DF2"/>
  <c r="DE2"/>
  <c r="DD2"/>
  <c r="DC2"/>
  <c r="DB2"/>
  <c r="DA2"/>
  <c r="CZ2"/>
  <c r="CY2"/>
  <c r="CX2"/>
  <c r="CW2"/>
  <c r="CV2"/>
  <c r="CU2"/>
  <c r="CT2"/>
  <c r="CS2"/>
  <c r="CR2"/>
  <c r="CQ2"/>
  <c r="CP2"/>
  <c r="CO2"/>
  <c r="CN2"/>
  <c r="CM2"/>
  <c r="CL2"/>
  <c r="CK2"/>
  <c r="CJ2"/>
  <c r="CI2"/>
  <c r="CH2"/>
  <c r="CG2"/>
  <c r="CF2"/>
  <c r="CE2"/>
  <c r="CD2"/>
  <c r="CC2"/>
  <c r="CB2"/>
  <c r="CA2"/>
  <c r="BZ2"/>
  <c r="BY2"/>
  <c r="BX2"/>
  <c r="BW2"/>
  <c r="BV2"/>
  <c r="BU2"/>
  <c r="BT2"/>
  <c r="BS2"/>
  <c r="BR2"/>
  <c r="BQ2"/>
  <c r="BP2"/>
  <c r="BO2"/>
  <c r="BN2"/>
  <c r="BM2"/>
  <c r="BL2"/>
  <c r="BK2"/>
  <c r="BJ2"/>
  <c r="BI2"/>
  <c r="BH2"/>
  <c r="BG2"/>
  <c r="BF2"/>
  <c r="C24" i="26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"/>
  <c r="C26" i="25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"/>
  <c r="G26" i="21"/>
  <c r="G27"/>
  <c r="G28"/>
  <c r="G29"/>
  <c r="G30"/>
  <c r="G31"/>
  <c r="G32"/>
  <c r="G33"/>
  <c r="G34"/>
  <c r="G35"/>
  <c r="G36"/>
  <c r="G37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"/>
  <c r="E91" i="18" l="1"/>
  <c r="D91"/>
  <c r="E62" i="19"/>
  <c r="E63"/>
  <c r="E64"/>
  <c r="E115"/>
  <c r="E113"/>
  <c r="E39"/>
  <c r="E40"/>
  <c r="E65"/>
  <c r="E66"/>
  <c r="E67"/>
  <c r="E80"/>
  <c r="E81"/>
  <c r="E82"/>
  <c r="E70"/>
  <c r="E69"/>
  <c r="E68"/>
  <c r="E74"/>
  <c r="E75"/>
  <c r="E76"/>
  <c r="D76"/>
  <c r="D62"/>
  <c r="D63"/>
  <c r="D64"/>
  <c r="D115"/>
  <c r="D113"/>
  <c r="D39"/>
  <c r="D40"/>
  <c r="D65"/>
  <c r="D66"/>
  <c r="D67"/>
  <c r="D80"/>
  <c r="D81"/>
  <c r="D82"/>
  <c r="D70"/>
  <c r="D69"/>
  <c r="D68"/>
  <c r="D74"/>
  <c r="D75"/>
  <c r="E83" i="18"/>
  <c r="E85"/>
  <c r="E86"/>
  <c r="E87"/>
  <c r="D83"/>
  <c r="D85"/>
  <c r="D86"/>
  <c r="D87"/>
  <c r="P87" l="1"/>
  <c r="Q87"/>
  <c r="P86"/>
  <c r="Q86"/>
  <c r="P85"/>
  <c r="Q85"/>
  <c r="P83"/>
  <c r="Q83"/>
  <c r="P91"/>
  <c r="Q91"/>
  <c r="P76" i="19"/>
  <c r="Q76"/>
  <c r="P75"/>
  <c r="Q75"/>
  <c r="P74"/>
  <c r="Q74"/>
  <c r="P68"/>
  <c r="Q68"/>
  <c r="P69"/>
  <c r="Q69"/>
  <c r="P70"/>
  <c r="Q70"/>
  <c r="P82"/>
  <c r="Q82"/>
  <c r="P81"/>
  <c r="Q81"/>
  <c r="P80"/>
  <c r="Q80"/>
  <c r="P67"/>
  <c r="Q67"/>
  <c r="P66"/>
  <c r="Q66"/>
  <c r="P65"/>
  <c r="Q65"/>
  <c r="P40"/>
  <c r="Q40"/>
  <c r="P39"/>
  <c r="Q39"/>
  <c r="P113"/>
  <c r="Q113"/>
  <c r="P115"/>
  <c r="Q115"/>
  <c r="P64"/>
  <c r="Q64"/>
  <c r="P63"/>
  <c r="Q63"/>
  <c r="P62"/>
  <c r="Q62"/>
  <c r="F37" i="21"/>
  <c r="F36"/>
  <c r="F35"/>
  <c r="F14"/>
  <c r="F15"/>
  <c r="F16"/>
  <c r="F26"/>
  <c r="F27"/>
  <c r="F28"/>
  <c r="F29"/>
  <c r="F30"/>
  <c r="F31"/>
  <c r="F32"/>
  <c r="F33"/>
  <c r="F34"/>
  <c r="F12"/>
  <c r="F13"/>
  <c r="F2"/>
  <c r="F3"/>
  <c r="F4"/>
  <c r="F10"/>
  <c r="F9"/>
  <c r="F8"/>
  <c r="F22"/>
  <c r="F21"/>
  <c r="F20"/>
  <c r="F23"/>
  <c r="F24"/>
  <c r="F25"/>
  <c r="F5"/>
  <c r="F6"/>
  <c r="F7"/>
  <c r="F17"/>
  <c r="F18"/>
  <c r="F19"/>
  <c r="F11"/>
  <c r="D282" i="19"/>
  <c r="E282"/>
  <c r="D234"/>
  <c r="E234"/>
  <c r="D228"/>
  <c r="E228"/>
  <c r="D162"/>
  <c r="E162"/>
  <c r="D283"/>
  <c r="E283"/>
  <c r="D188"/>
  <c r="E188"/>
  <c r="D88"/>
  <c r="E88"/>
  <c r="D238"/>
  <c r="E238"/>
  <c r="D193"/>
  <c r="E193"/>
  <c r="D11"/>
  <c r="E11"/>
  <c r="D233"/>
  <c r="E233"/>
  <c r="D287"/>
  <c r="E287"/>
  <c r="D263"/>
  <c r="E263"/>
  <c r="D50"/>
  <c r="E50"/>
  <c r="D3"/>
  <c r="E3"/>
  <c r="D143"/>
  <c r="E143"/>
  <c r="D278"/>
  <c r="E278"/>
  <c r="D267"/>
  <c r="E267"/>
  <c r="D246"/>
  <c r="E246"/>
  <c r="D117"/>
  <c r="E117"/>
  <c r="D172"/>
  <c r="E172"/>
  <c r="D152"/>
  <c r="E152"/>
  <c r="D272"/>
  <c r="E272"/>
  <c r="D187"/>
  <c r="E187"/>
  <c r="D161"/>
  <c r="E161"/>
  <c r="D133"/>
  <c r="E133"/>
  <c r="D59"/>
  <c r="E59"/>
  <c r="D274"/>
  <c r="E274"/>
  <c r="D22"/>
  <c r="E22"/>
  <c r="D227"/>
  <c r="E227"/>
  <c r="D214"/>
  <c r="E214"/>
  <c r="D289"/>
  <c r="E289"/>
  <c r="D56"/>
  <c r="E56"/>
  <c r="D202"/>
  <c r="E202"/>
  <c r="D156"/>
  <c r="E156"/>
  <c r="D15"/>
  <c r="E15"/>
  <c r="D258"/>
  <c r="E258"/>
  <c r="D211"/>
  <c r="E211"/>
  <c r="D286"/>
  <c r="E286"/>
  <c r="D103"/>
  <c r="E103"/>
  <c r="D236"/>
  <c r="E236"/>
  <c r="D279"/>
  <c r="E279"/>
  <c r="D154"/>
  <c r="E154"/>
  <c r="D208"/>
  <c r="E208"/>
  <c r="D107"/>
  <c r="E107"/>
  <c r="D119"/>
  <c r="E119"/>
  <c r="D231"/>
  <c r="E231"/>
  <c r="D281"/>
  <c r="E281"/>
  <c r="D130"/>
  <c r="E130"/>
  <c r="D155"/>
  <c r="E155"/>
  <c r="D174"/>
  <c r="E174"/>
  <c r="D212"/>
  <c r="E212"/>
  <c r="D230"/>
  <c r="E230"/>
  <c r="D79"/>
  <c r="E79"/>
  <c r="D232"/>
  <c r="E232"/>
  <c r="D35"/>
  <c r="E35"/>
  <c r="D194"/>
  <c r="E194"/>
  <c r="D26"/>
  <c r="E26"/>
  <c r="D138"/>
  <c r="E138"/>
  <c r="D8"/>
  <c r="E8"/>
  <c r="D220"/>
  <c r="E220"/>
  <c r="D148"/>
  <c r="E148"/>
  <c r="D249"/>
  <c r="E249"/>
  <c r="D38"/>
  <c r="E38"/>
  <c r="D132"/>
  <c r="E132"/>
  <c r="D53"/>
  <c r="E53"/>
  <c r="D114"/>
  <c r="E114"/>
  <c r="D157"/>
  <c r="E157"/>
  <c r="D54"/>
  <c r="E54"/>
  <c r="D28"/>
  <c r="E28"/>
  <c r="D139"/>
  <c r="E139"/>
  <c r="D216"/>
  <c r="E216"/>
  <c r="D96"/>
  <c r="E96"/>
  <c r="D78"/>
  <c r="E78"/>
  <c r="D145"/>
  <c r="E145"/>
  <c r="D254"/>
  <c r="E254"/>
  <c r="D32"/>
  <c r="E32"/>
  <c r="D42"/>
  <c r="E42"/>
  <c r="D164"/>
  <c r="E164"/>
  <c r="D168"/>
  <c r="E168"/>
  <c r="D280"/>
  <c r="E280"/>
  <c r="D126"/>
  <c r="E126"/>
  <c r="D90"/>
  <c r="E90"/>
  <c r="D199"/>
  <c r="E199"/>
  <c r="D171"/>
  <c r="E171"/>
  <c r="D215"/>
  <c r="E215"/>
  <c r="D134"/>
  <c r="E134"/>
  <c r="D248"/>
  <c r="E248"/>
  <c r="D61"/>
  <c r="E61"/>
  <c r="D288"/>
  <c r="E288"/>
  <c r="D237"/>
  <c r="E237"/>
  <c r="D158"/>
  <c r="E158"/>
  <c r="D163"/>
  <c r="E163"/>
  <c r="D10"/>
  <c r="E10"/>
  <c r="D125"/>
  <c r="E125"/>
  <c r="D16"/>
  <c r="E16"/>
  <c r="D204"/>
  <c r="E204"/>
  <c r="D91"/>
  <c r="E91"/>
  <c r="D250"/>
  <c r="E250"/>
  <c r="D144"/>
  <c r="E144"/>
  <c r="D209"/>
  <c r="E209"/>
  <c r="D160"/>
  <c r="E160"/>
  <c r="D226"/>
  <c r="E226"/>
  <c r="D184"/>
  <c r="E184"/>
  <c r="D269"/>
  <c r="E269"/>
  <c r="D98"/>
  <c r="E98"/>
  <c r="D190"/>
  <c r="E190"/>
  <c r="D149"/>
  <c r="E149"/>
  <c r="D260"/>
  <c r="E260"/>
  <c r="D229"/>
  <c r="E229"/>
  <c r="D121"/>
  <c r="E121"/>
  <c r="D45"/>
  <c r="E45"/>
  <c r="D285"/>
  <c r="E285"/>
  <c r="D4"/>
  <c r="E4"/>
  <c r="D92"/>
  <c r="E92"/>
  <c r="D189"/>
  <c r="E189"/>
  <c r="D173"/>
  <c r="E173"/>
  <c r="D259"/>
  <c r="E259"/>
  <c r="D57"/>
  <c r="E57"/>
  <c r="D159"/>
  <c r="E159"/>
  <c r="D223"/>
  <c r="E223"/>
  <c r="D170"/>
  <c r="E170"/>
  <c r="D72"/>
  <c r="E72"/>
  <c r="D19" i="18"/>
  <c r="E19"/>
  <c r="D217" i="19"/>
  <c r="E217"/>
  <c r="D146"/>
  <c r="E146"/>
  <c r="D196"/>
  <c r="E196"/>
  <c r="D100"/>
  <c r="E100"/>
  <c r="D21"/>
  <c r="E21"/>
  <c r="D205"/>
  <c r="E205"/>
  <c r="D106"/>
  <c r="E106"/>
  <c r="D37"/>
  <c r="E37"/>
  <c r="D36"/>
  <c r="E36"/>
  <c r="D241"/>
  <c r="E241"/>
  <c r="D104"/>
  <c r="E104"/>
  <c r="D29"/>
  <c r="E29"/>
  <c r="D135"/>
  <c r="E135"/>
  <c r="D55"/>
  <c r="E55"/>
  <c r="D24"/>
  <c r="E24"/>
  <c r="D276"/>
  <c r="E276"/>
  <c r="D122"/>
  <c r="E122"/>
  <c r="D179"/>
  <c r="E179"/>
  <c r="D6"/>
  <c r="E6"/>
  <c r="D84"/>
  <c r="E84"/>
  <c r="D83"/>
  <c r="E83"/>
  <c r="D265"/>
  <c r="E265"/>
  <c r="D167"/>
  <c r="E167"/>
  <c r="D140"/>
  <c r="E140"/>
  <c r="D43"/>
  <c r="E43"/>
  <c r="D243"/>
  <c r="E243"/>
  <c r="D244"/>
  <c r="E244"/>
  <c r="D197"/>
  <c r="E197"/>
  <c r="D2"/>
  <c r="E2"/>
  <c r="D185"/>
  <c r="E185"/>
  <c r="D124"/>
  <c r="E124"/>
  <c r="D105"/>
  <c r="E105"/>
  <c r="D137"/>
  <c r="E137"/>
  <c r="D31"/>
  <c r="E31"/>
  <c r="D175"/>
  <c r="E175"/>
  <c r="D101"/>
  <c r="E101"/>
  <c r="D256"/>
  <c r="E256"/>
  <c r="D166"/>
  <c r="E166"/>
  <c r="D165"/>
  <c r="E165"/>
  <c r="D221"/>
  <c r="E221"/>
  <c r="D23"/>
  <c r="E23"/>
  <c r="D12"/>
  <c r="E12"/>
  <c r="D120"/>
  <c r="E120"/>
  <c r="D239"/>
  <c r="E239"/>
  <c r="D94"/>
  <c r="E94"/>
  <c r="D33"/>
  <c r="E33"/>
  <c r="D131"/>
  <c r="E131"/>
  <c r="D46"/>
  <c r="E46"/>
  <c r="D95"/>
  <c r="E95"/>
  <c r="D77"/>
  <c r="E77"/>
  <c r="D13"/>
  <c r="E13"/>
  <c r="D86"/>
  <c r="E86"/>
  <c r="D270"/>
  <c r="E270"/>
  <c r="D112"/>
  <c r="E112"/>
  <c r="D177"/>
  <c r="E177"/>
  <c r="D252"/>
  <c r="E252"/>
  <c r="D180"/>
  <c r="E180"/>
  <c r="D255"/>
  <c r="E255"/>
  <c r="D102"/>
  <c r="E102"/>
  <c r="D108"/>
  <c r="E108"/>
  <c r="D169"/>
  <c r="E169"/>
  <c r="D123"/>
  <c r="E123"/>
  <c r="D58"/>
  <c r="E58"/>
  <c r="D181"/>
  <c r="E181"/>
  <c r="D176"/>
  <c r="E176"/>
  <c r="D261"/>
  <c r="E261"/>
  <c r="D19"/>
  <c r="E19"/>
  <c r="D264"/>
  <c r="E264"/>
  <c r="D7"/>
  <c r="E7"/>
  <c r="D147"/>
  <c r="E147"/>
  <c r="D60"/>
  <c r="E60"/>
  <c r="D141"/>
  <c r="E141"/>
  <c r="D178"/>
  <c r="E178"/>
  <c r="D151"/>
  <c r="E151"/>
  <c r="D150"/>
  <c r="E150"/>
  <c r="D97"/>
  <c r="E97"/>
  <c r="D5"/>
  <c r="E5"/>
  <c r="D110"/>
  <c r="E110"/>
  <c r="D128"/>
  <c r="E128"/>
  <c r="D51"/>
  <c r="E51"/>
  <c r="D127"/>
  <c r="E127"/>
  <c r="D93"/>
  <c r="E93"/>
  <c r="D153"/>
  <c r="E153"/>
  <c r="D224"/>
  <c r="E224"/>
  <c r="D284"/>
  <c r="E284"/>
  <c r="D257"/>
  <c r="E257"/>
  <c r="D71"/>
  <c r="E71"/>
  <c r="D268"/>
  <c r="E268"/>
  <c r="D85"/>
  <c r="E85"/>
  <c r="D183"/>
  <c r="E183"/>
  <c r="D222"/>
  <c r="E222"/>
  <c r="D225"/>
  <c r="E225"/>
  <c r="D25"/>
  <c r="E25"/>
  <c r="D118"/>
  <c r="E118"/>
  <c r="D116"/>
  <c r="E116"/>
  <c r="D273"/>
  <c r="E273"/>
  <c r="D48"/>
  <c r="E48"/>
  <c r="D41"/>
  <c r="E41"/>
  <c r="D44"/>
  <c r="E44"/>
  <c r="D210"/>
  <c r="E210"/>
  <c r="D213"/>
  <c r="E213"/>
  <c r="D30"/>
  <c r="E30"/>
  <c r="D34"/>
  <c r="E34"/>
  <c r="D9"/>
  <c r="E9"/>
  <c r="D262"/>
  <c r="E262"/>
  <c r="D192"/>
  <c r="E192"/>
  <c r="D195"/>
  <c r="E195"/>
  <c r="D142"/>
  <c r="E142"/>
  <c r="D271"/>
  <c r="E271"/>
  <c r="D89"/>
  <c r="E89"/>
  <c r="D277"/>
  <c r="E277"/>
  <c r="D266"/>
  <c r="E266"/>
  <c r="D218"/>
  <c r="E218"/>
  <c r="D17"/>
  <c r="E17"/>
  <c r="D49"/>
  <c r="E49"/>
  <c r="D47"/>
  <c r="E47"/>
  <c r="D242"/>
  <c r="E242"/>
  <c r="D253"/>
  <c r="E253"/>
  <c r="D18"/>
  <c r="E18"/>
  <c r="D240"/>
  <c r="E240"/>
  <c r="D52"/>
  <c r="E52"/>
  <c r="D247"/>
  <c r="E247"/>
  <c r="D198"/>
  <c r="E198"/>
  <c r="D206"/>
  <c r="E206"/>
  <c r="D275"/>
  <c r="E275"/>
  <c r="D251"/>
  <c r="E251"/>
  <c r="D191"/>
  <c r="E191"/>
  <c r="D203"/>
  <c r="E203"/>
  <c r="D27"/>
  <c r="E27"/>
  <c r="D73"/>
  <c r="E73"/>
  <c r="D207"/>
  <c r="E207"/>
  <c r="D129"/>
  <c r="E129"/>
  <c r="D245"/>
  <c r="E245"/>
  <c r="D99"/>
  <c r="E99"/>
  <c r="D87"/>
  <c r="E87"/>
  <c r="D111"/>
  <c r="E111"/>
  <c r="D201"/>
  <c r="E201"/>
  <c r="D200"/>
  <c r="E200"/>
  <c r="D20"/>
  <c r="E20"/>
  <c r="D109"/>
  <c r="E109"/>
  <c r="D182"/>
  <c r="E182"/>
  <c r="D136"/>
  <c r="E136"/>
  <c r="D186"/>
  <c r="E186"/>
  <c r="D235"/>
  <c r="E235"/>
  <c r="D219"/>
  <c r="E219"/>
  <c r="E14"/>
  <c r="D14"/>
  <c r="E61" i="18"/>
  <c r="D61"/>
  <c r="E124"/>
  <c r="D124"/>
  <c r="E131"/>
  <c r="D131"/>
  <c r="E164"/>
  <c r="D164"/>
  <c r="E160"/>
  <c r="D160"/>
  <c r="E154"/>
  <c r="D154"/>
  <c r="E163"/>
  <c r="D163"/>
  <c r="E62"/>
  <c r="D62"/>
  <c r="E3"/>
  <c r="D3"/>
  <c r="E40"/>
  <c r="D40"/>
  <c r="E43"/>
  <c r="D43"/>
  <c r="E166"/>
  <c r="D166"/>
  <c r="E127"/>
  <c r="D127"/>
  <c r="E162"/>
  <c r="D162"/>
  <c r="E38"/>
  <c r="D38"/>
  <c r="E111"/>
  <c r="D111"/>
  <c r="E129"/>
  <c r="D129"/>
  <c r="E29"/>
  <c r="D29"/>
  <c r="E116"/>
  <c r="D116"/>
  <c r="E177"/>
  <c r="D177"/>
  <c r="E138"/>
  <c r="D138"/>
  <c r="E145"/>
  <c r="D145"/>
  <c r="E23"/>
  <c r="D23"/>
  <c r="E90"/>
  <c r="D90"/>
  <c r="E189"/>
  <c r="D189"/>
  <c r="E147"/>
  <c r="D147"/>
  <c r="E134"/>
  <c r="D134"/>
  <c r="E72"/>
  <c r="D72"/>
  <c r="E71"/>
  <c r="D71"/>
  <c r="E195"/>
  <c r="D195"/>
  <c r="E37"/>
  <c r="D37"/>
  <c r="E93"/>
  <c r="D93"/>
  <c r="E191"/>
  <c r="D191"/>
  <c r="E35"/>
  <c r="D35"/>
  <c r="E94"/>
  <c r="D94"/>
  <c r="E187"/>
  <c r="D187"/>
  <c r="E107"/>
  <c r="D107"/>
  <c r="E172"/>
  <c r="D172"/>
  <c r="E155"/>
  <c r="D155"/>
  <c r="E82"/>
  <c r="D82"/>
  <c r="E34"/>
  <c r="D34"/>
  <c r="E97"/>
  <c r="D97"/>
  <c r="E27"/>
  <c r="D27"/>
  <c r="E179"/>
  <c r="D179"/>
  <c r="E170"/>
  <c r="D170"/>
  <c r="E156"/>
  <c r="D156"/>
  <c r="E9"/>
  <c r="D9"/>
  <c r="E150"/>
  <c r="D150"/>
  <c r="E98"/>
  <c r="D98"/>
  <c r="E56"/>
  <c r="D56"/>
  <c r="E125"/>
  <c r="D125"/>
  <c r="E175"/>
  <c r="D175"/>
  <c r="E25"/>
  <c r="D25"/>
  <c r="E78"/>
  <c r="D78"/>
  <c r="E51"/>
  <c r="D51"/>
  <c r="E149"/>
  <c r="D149"/>
  <c r="E79"/>
  <c r="D79"/>
  <c r="E65"/>
  <c r="D65"/>
  <c r="E66"/>
  <c r="D66"/>
  <c r="E13"/>
  <c r="D13"/>
  <c r="E95"/>
  <c r="D95"/>
  <c r="E99"/>
  <c r="D99"/>
  <c r="E106"/>
  <c r="D106"/>
  <c r="E16"/>
  <c r="D16"/>
  <c r="E190"/>
  <c r="D190"/>
  <c r="E92"/>
  <c r="D92"/>
  <c r="E15"/>
  <c r="D15"/>
  <c r="E57"/>
  <c r="D57"/>
  <c r="E126"/>
  <c r="D126"/>
  <c r="E24"/>
  <c r="D24"/>
  <c r="E136"/>
  <c r="D136"/>
  <c r="E168"/>
  <c r="D168"/>
  <c r="E157"/>
  <c r="D157"/>
  <c r="E143"/>
  <c r="D143"/>
  <c r="E70"/>
  <c r="D70"/>
  <c r="E53"/>
  <c r="D53"/>
  <c r="E22"/>
  <c r="D22"/>
  <c r="E30"/>
  <c r="D30"/>
  <c r="E60"/>
  <c r="D60"/>
  <c r="E140"/>
  <c r="D140"/>
  <c r="E101"/>
  <c r="D101"/>
  <c r="E100"/>
  <c r="D100"/>
  <c r="E63"/>
  <c r="D63"/>
  <c r="E188"/>
  <c r="D188"/>
  <c r="E50"/>
  <c r="D50"/>
  <c r="E59"/>
  <c r="D59"/>
  <c r="E18"/>
  <c r="D18"/>
  <c r="E109"/>
  <c r="D109"/>
  <c r="E48"/>
  <c r="D48"/>
  <c r="E77"/>
  <c r="D77"/>
  <c r="E119"/>
  <c r="D119"/>
  <c r="E169"/>
  <c r="D169"/>
  <c r="E142"/>
  <c r="D142"/>
  <c r="E146"/>
  <c r="D146"/>
  <c r="E81"/>
  <c r="D81"/>
  <c r="E161"/>
  <c r="D161"/>
  <c r="E184"/>
  <c r="D184"/>
  <c r="E178"/>
  <c r="D178"/>
  <c r="E88"/>
  <c r="D88"/>
  <c r="E117"/>
  <c r="D117"/>
  <c r="E196"/>
  <c r="D196"/>
  <c r="E113"/>
  <c r="D113"/>
  <c r="E185"/>
  <c r="D185"/>
  <c r="E12"/>
  <c r="D12"/>
  <c r="E46"/>
  <c r="D46"/>
  <c r="E80"/>
  <c r="D80"/>
  <c r="E28"/>
  <c r="D28"/>
  <c r="E74"/>
  <c r="D74"/>
  <c r="E14"/>
  <c r="D14"/>
  <c r="E7"/>
  <c r="D7"/>
  <c r="E76"/>
  <c r="D76"/>
  <c r="E104"/>
  <c r="D104"/>
  <c r="E133"/>
  <c r="D133"/>
  <c r="E151"/>
  <c r="D151"/>
  <c r="E120"/>
  <c r="D120"/>
  <c r="E144"/>
  <c r="D144"/>
  <c r="E180"/>
  <c r="D180"/>
  <c r="E139"/>
  <c r="D139"/>
  <c r="E123"/>
  <c r="D123"/>
  <c r="E75"/>
  <c r="D75"/>
  <c r="E174"/>
  <c r="D174"/>
  <c r="E159"/>
  <c r="D159"/>
  <c r="E17"/>
  <c r="D17"/>
  <c r="E42"/>
  <c r="D42"/>
  <c r="E183"/>
  <c r="D183"/>
  <c r="E58"/>
  <c r="D58"/>
  <c r="E194"/>
  <c r="D194"/>
  <c r="E181"/>
  <c r="D181"/>
  <c r="E182"/>
  <c r="D182"/>
  <c r="E10"/>
  <c r="D10"/>
  <c r="E20"/>
  <c r="D20"/>
  <c r="E64"/>
  <c r="D64"/>
  <c r="E68"/>
  <c r="D68"/>
  <c r="E110"/>
  <c r="D110"/>
  <c r="E69"/>
  <c r="D69"/>
  <c r="E2"/>
  <c r="D2"/>
  <c r="E44"/>
  <c r="D44"/>
  <c r="E165"/>
  <c r="D165"/>
  <c r="E84"/>
  <c r="D84"/>
  <c r="E173"/>
  <c r="D173"/>
  <c r="E152"/>
  <c r="D152"/>
  <c r="E5"/>
  <c r="D5"/>
  <c r="E171"/>
  <c r="D171"/>
  <c r="E105"/>
  <c r="D105"/>
  <c r="E45"/>
  <c r="D45"/>
  <c r="E89"/>
  <c r="D89"/>
  <c r="E141"/>
  <c r="D141"/>
  <c r="E52"/>
  <c r="D52"/>
  <c r="E132"/>
  <c r="D132"/>
  <c r="E49"/>
  <c r="D49"/>
  <c r="E192"/>
  <c r="D192"/>
  <c r="E55"/>
  <c r="D55"/>
  <c r="E73"/>
  <c r="D73"/>
  <c r="E36"/>
  <c r="D36"/>
  <c r="E39"/>
  <c r="D39"/>
  <c r="E102"/>
  <c r="D102"/>
  <c r="E6"/>
  <c r="D6"/>
  <c r="E148"/>
  <c r="D148"/>
  <c r="E4"/>
  <c r="D4"/>
  <c r="E96"/>
  <c r="D96"/>
  <c r="E11"/>
  <c r="D11"/>
  <c r="E8"/>
  <c r="D8"/>
  <c r="E103"/>
  <c r="D103"/>
  <c r="E67"/>
  <c r="D67"/>
  <c r="E118"/>
  <c r="D118"/>
  <c r="E33"/>
  <c r="D33"/>
  <c r="E21"/>
  <c r="D21"/>
  <c r="E112"/>
  <c r="D112"/>
  <c r="E121"/>
  <c r="D121"/>
  <c r="E186"/>
  <c r="D186"/>
  <c r="E115"/>
  <c r="D115"/>
  <c r="E193"/>
  <c r="D193"/>
  <c r="E176"/>
  <c r="D176"/>
  <c r="E32"/>
  <c r="D32"/>
  <c r="E137"/>
  <c r="D137"/>
  <c r="E122"/>
  <c r="D122"/>
  <c r="E158"/>
  <c r="D158"/>
  <c r="E153"/>
  <c r="D153"/>
  <c r="E130"/>
  <c r="D130"/>
  <c r="E26"/>
  <c r="D26"/>
  <c r="E167"/>
  <c r="D167"/>
  <c r="E197"/>
  <c r="D197"/>
  <c r="E114"/>
  <c r="D114"/>
  <c r="E41"/>
  <c r="D41"/>
  <c r="E47"/>
  <c r="D47"/>
  <c r="E31"/>
  <c r="D31"/>
  <c r="E135"/>
  <c r="D135"/>
  <c r="E108"/>
  <c r="D108"/>
  <c r="E128"/>
  <c r="D128"/>
  <c r="E54"/>
  <c r="D54"/>
  <c r="P128" l="1"/>
  <c r="Q128"/>
  <c r="P108"/>
  <c r="Q108"/>
  <c r="P135"/>
  <c r="Q135"/>
  <c r="P31"/>
  <c r="Q31"/>
  <c r="P47"/>
  <c r="Q47"/>
  <c r="P41"/>
  <c r="Q41"/>
  <c r="P114"/>
  <c r="Q114"/>
  <c r="P197"/>
  <c r="Q197"/>
  <c r="P167"/>
  <c r="Q167"/>
  <c r="P26"/>
  <c r="Q26"/>
  <c r="P130"/>
  <c r="Q130"/>
  <c r="P153"/>
  <c r="Q153"/>
  <c r="P158"/>
  <c r="Q158"/>
  <c r="P122"/>
  <c r="Q122"/>
  <c r="P137"/>
  <c r="Q137"/>
  <c r="P32"/>
  <c r="Q32"/>
  <c r="P176"/>
  <c r="Q176"/>
  <c r="P193"/>
  <c r="Q193"/>
  <c r="P115"/>
  <c r="Q115"/>
  <c r="P186"/>
  <c r="Q186"/>
  <c r="P121"/>
  <c r="Q121"/>
  <c r="P112"/>
  <c r="Q112"/>
  <c r="P21"/>
  <c r="Q21"/>
  <c r="P33"/>
  <c r="Q33"/>
  <c r="P118"/>
  <c r="Q118"/>
  <c r="P67"/>
  <c r="Q67"/>
  <c r="P103"/>
  <c r="Q103"/>
  <c r="P8"/>
  <c r="Q8"/>
  <c r="P11"/>
  <c r="Q11"/>
  <c r="P96"/>
  <c r="Q96"/>
  <c r="P4"/>
  <c r="Q4"/>
  <c r="P148"/>
  <c r="Q148"/>
  <c r="P6"/>
  <c r="Q6"/>
  <c r="P102"/>
  <c r="Q102"/>
  <c r="P39"/>
  <c r="Q39"/>
  <c r="P36"/>
  <c r="Q36"/>
  <c r="P73"/>
  <c r="Q73"/>
  <c r="P55"/>
  <c r="Q55"/>
  <c r="P192"/>
  <c r="Q192"/>
  <c r="P49"/>
  <c r="Q49"/>
  <c r="P132"/>
  <c r="Q132"/>
  <c r="P52"/>
  <c r="Q52"/>
  <c r="P141"/>
  <c r="Q141"/>
  <c r="P89"/>
  <c r="Q89"/>
  <c r="P45"/>
  <c r="Q45"/>
  <c r="P105"/>
  <c r="Q105"/>
  <c r="P171"/>
  <c r="Q171"/>
  <c r="P5"/>
  <c r="Q5"/>
  <c r="P152"/>
  <c r="Q152"/>
  <c r="P173"/>
  <c r="Q173"/>
  <c r="P84"/>
  <c r="Q84"/>
  <c r="P165"/>
  <c r="Q165"/>
  <c r="P44"/>
  <c r="Q44"/>
  <c r="P2"/>
  <c r="Q2"/>
  <c r="P69"/>
  <c r="Q69"/>
  <c r="P110"/>
  <c r="Q110"/>
  <c r="P68"/>
  <c r="Q68"/>
  <c r="P64"/>
  <c r="Q64"/>
  <c r="P20"/>
  <c r="Q20"/>
  <c r="P10"/>
  <c r="Q10"/>
  <c r="P182"/>
  <c r="Q182"/>
  <c r="P181"/>
  <c r="Q181"/>
  <c r="P194"/>
  <c r="Q194"/>
  <c r="P58"/>
  <c r="Q58"/>
  <c r="P183"/>
  <c r="Q183"/>
  <c r="P42"/>
  <c r="Q42"/>
  <c r="P17"/>
  <c r="Q17"/>
  <c r="P159"/>
  <c r="Q159"/>
  <c r="P174"/>
  <c r="Q174"/>
  <c r="P75"/>
  <c r="Q75"/>
  <c r="P123"/>
  <c r="Q123"/>
  <c r="P139"/>
  <c r="Q139"/>
  <c r="P180"/>
  <c r="Q180"/>
  <c r="P144"/>
  <c r="Q144"/>
  <c r="P120"/>
  <c r="Q120"/>
  <c r="P151"/>
  <c r="Q151"/>
  <c r="P133"/>
  <c r="Q133"/>
  <c r="P104"/>
  <c r="Q104"/>
  <c r="P76"/>
  <c r="Q76"/>
  <c r="P7"/>
  <c r="Q7"/>
  <c r="P14"/>
  <c r="Q14"/>
  <c r="P74"/>
  <c r="Q74"/>
  <c r="P28"/>
  <c r="Q28"/>
  <c r="P80"/>
  <c r="Q80"/>
  <c r="P46"/>
  <c r="Q46"/>
  <c r="P12"/>
  <c r="Q12"/>
  <c r="P185"/>
  <c r="Q185"/>
  <c r="P113"/>
  <c r="Q113"/>
  <c r="P196"/>
  <c r="Q196"/>
  <c r="P117"/>
  <c r="Q117"/>
  <c r="P88"/>
  <c r="Q88"/>
  <c r="P178"/>
  <c r="Q178"/>
  <c r="P184"/>
  <c r="Q184"/>
  <c r="P161"/>
  <c r="Q161"/>
  <c r="P81"/>
  <c r="Q81"/>
  <c r="P146"/>
  <c r="Q146"/>
  <c r="P142"/>
  <c r="Q142"/>
  <c r="P169"/>
  <c r="Q169"/>
  <c r="P119"/>
  <c r="Q119"/>
  <c r="P77"/>
  <c r="Q77"/>
  <c r="P48"/>
  <c r="Q48"/>
  <c r="P109"/>
  <c r="Q109"/>
  <c r="P18"/>
  <c r="Q18"/>
  <c r="P59"/>
  <c r="Q59"/>
  <c r="P50"/>
  <c r="Q50"/>
  <c r="P188"/>
  <c r="Q188"/>
  <c r="P63"/>
  <c r="Q63"/>
  <c r="P100"/>
  <c r="Q100"/>
  <c r="P101"/>
  <c r="Q101"/>
  <c r="P140"/>
  <c r="Q140"/>
  <c r="P60"/>
  <c r="Q60"/>
  <c r="P30"/>
  <c r="Q30"/>
  <c r="P22"/>
  <c r="Q22"/>
  <c r="P53"/>
  <c r="Q53"/>
  <c r="P70"/>
  <c r="Q70"/>
  <c r="P143"/>
  <c r="Q143"/>
  <c r="P157"/>
  <c r="Q157"/>
  <c r="P168"/>
  <c r="Q168"/>
  <c r="P136"/>
  <c r="Q136"/>
  <c r="P24"/>
  <c r="Q24"/>
  <c r="P126"/>
  <c r="Q126"/>
  <c r="P57"/>
  <c r="Q57"/>
  <c r="P15"/>
  <c r="Q15"/>
  <c r="P92"/>
  <c r="Q92"/>
  <c r="P190"/>
  <c r="Q190"/>
  <c r="P16"/>
  <c r="Q16"/>
  <c r="P106"/>
  <c r="Q106"/>
  <c r="P99"/>
  <c r="Q99"/>
  <c r="P95"/>
  <c r="Q95"/>
  <c r="P13"/>
  <c r="Q13"/>
  <c r="P66"/>
  <c r="Q66"/>
  <c r="P65"/>
  <c r="Q65"/>
  <c r="P79"/>
  <c r="Q79"/>
  <c r="P149"/>
  <c r="Q149"/>
  <c r="P51"/>
  <c r="Q51"/>
  <c r="P78"/>
  <c r="Q78"/>
  <c r="P25"/>
  <c r="Q25"/>
  <c r="P175"/>
  <c r="Q175"/>
  <c r="P125"/>
  <c r="Q125"/>
  <c r="P56"/>
  <c r="Q56"/>
  <c r="P98"/>
  <c r="Q98"/>
  <c r="P150"/>
  <c r="Q150"/>
  <c r="P9"/>
  <c r="Q9"/>
  <c r="P156"/>
  <c r="Q156"/>
  <c r="P170"/>
  <c r="Q170"/>
  <c r="P179"/>
  <c r="Q179"/>
  <c r="P27"/>
  <c r="Q27"/>
  <c r="P97"/>
  <c r="Q97"/>
  <c r="P34"/>
  <c r="Q34"/>
  <c r="P82"/>
  <c r="Q82"/>
  <c r="P155"/>
  <c r="Q155"/>
  <c r="P172"/>
  <c r="Q172"/>
  <c r="P107"/>
  <c r="Q107"/>
  <c r="P187"/>
  <c r="Q187"/>
  <c r="P94"/>
  <c r="Q94"/>
  <c r="P35"/>
  <c r="Q35"/>
  <c r="P191"/>
  <c r="Q191"/>
  <c r="P93"/>
  <c r="Q93"/>
  <c r="P37"/>
  <c r="Q37"/>
  <c r="P195"/>
  <c r="Q195"/>
  <c r="P71"/>
  <c r="Q71"/>
  <c r="P72"/>
  <c r="Q72"/>
  <c r="P134"/>
  <c r="Q134"/>
  <c r="P147"/>
  <c r="Q147"/>
  <c r="P189"/>
  <c r="Q189"/>
  <c r="P90"/>
  <c r="Q90"/>
  <c r="P23"/>
  <c r="Q23"/>
  <c r="P145"/>
  <c r="Q145"/>
  <c r="P138"/>
  <c r="Q138"/>
  <c r="P177"/>
  <c r="Q177"/>
  <c r="P116"/>
  <c r="Q116"/>
  <c r="P29"/>
  <c r="Q29"/>
  <c r="P129"/>
  <c r="Q129"/>
  <c r="P111"/>
  <c r="Q111"/>
  <c r="P38"/>
  <c r="Q38"/>
  <c r="P162"/>
  <c r="Q162"/>
  <c r="P127"/>
  <c r="Q127"/>
  <c r="P166"/>
  <c r="Q166"/>
  <c r="P43"/>
  <c r="Q43"/>
  <c r="P40"/>
  <c r="Q40"/>
  <c r="P3"/>
  <c r="Q3"/>
  <c r="P62"/>
  <c r="Q62"/>
  <c r="P163"/>
  <c r="Q163"/>
  <c r="P154"/>
  <c r="Q154"/>
  <c r="P160"/>
  <c r="Q160"/>
  <c r="P164"/>
  <c r="Q164"/>
  <c r="P131"/>
  <c r="Q131"/>
  <c r="P124"/>
  <c r="Q124"/>
  <c r="P61"/>
  <c r="Q61"/>
  <c r="P19"/>
  <c r="Q19"/>
  <c r="P14" i="19"/>
  <c r="Q14"/>
  <c r="P219"/>
  <c r="Q219"/>
  <c r="P235"/>
  <c r="Q235"/>
  <c r="P186"/>
  <c r="Q186"/>
  <c r="P136"/>
  <c r="Q136"/>
  <c r="P182"/>
  <c r="Q182"/>
  <c r="P109"/>
  <c r="Q109"/>
  <c r="P20"/>
  <c r="Q20"/>
  <c r="P200"/>
  <c r="Q200"/>
  <c r="P201"/>
  <c r="Q201"/>
  <c r="P111"/>
  <c r="Q111"/>
  <c r="P87"/>
  <c r="Q87"/>
  <c r="P99"/>
  <c r="Q99"/>
  <c r="P245"/>
  <c r="Q245"/>
  <c r="P129"/>
  <c r="Q129"/>
  <c r="P207"/>
  <c r="Q207"/>
  <c r="P73"/>
  <c r="Q73"/>
  <c r="P27"/>
  <c r="Q27"/>
  <c r="P203"/>
  <c r="Q203"/>
  <c r="P191"/>
  <c r="Q191"/>
  <c r="P251"/>
  <c r="Q251"/>
  <c r="P275"/>
  <c r="Q275"/>
  <c r="P206"/>
  <c r="Q206"/>
  <c r="P198"/>
  <c r="Q198"/>
  <c r="P247"/>
  <c r="Q247"/>
  <c r="P52"/>
  <c r="Q52"/>
  <c r="P240"/>
  <c r="Q240"/>
  <c r="P18"/>
  <c r="Q18"/>
  <c r="P253"/>
  <c r="Q253"/>
  <c r="P242"/>
  <c r="Q242"/>
  <c r="P47"/>
  <c r="Q47"/>
  <c r="P49"/>
  <c r="Q49"/>
  <c r="P17"/>
  <c r="Q17"/>
  <c r="P218"/>
  <c r="Q218"/>
  <c r="P266"/>
  <c r="Q266"/>
  <c r="P277"/>
  <c r="Q277"/>
  <c r="P89"/>
  <c r="Q89"/>
  <c r="P271"/>
  <c r="Q271"/>
  <c r="P142"/>
  <c r="Q142"/>
  <c r="P195"/>
  <c r="Q195"/>
  <c r="P192"/>
  <c r="Q192"/>
  <c r="P262"/>
  <c r="Q262"/>
  <c r="P9"/>
  <c r="Q9"/>
  <c r="P34"/>
  <c r="Q34"/>
  <c r="P30"/>
  <c r="Q30"/>
  <c r="P213"/>
  <c r="Q213"/>
  <c r="P210"/>
  <c r="Q210"/>
  <c r="P44"/>
  <c r="Q44"/>
  <c r="P41"/>
  <c r="Q41"/>
  <c r="P48"/>
  <c r="Q48"/>
  <c r="P273"/>
  <c r="Q273"/>
  <c r="P116"/>
  <c r="Q116"/>
  <c r="P118"/>
  <c r="Q118"/>
  <c r="P25"/>
  <c r="Q25"/>
  <c r="P225"/>
  <c r="Q225"/>
  <c r="P222"/>
  <c r="Q222"/>
  <c r="P183"/>
  <c r="Q183"/>
  <c r="P85"/>
  <c r="Q85"/>
  <c r="P268"/>
  <c r="Q268"/>
  <c r="P71"/>
  <c r="Q71"/>
  <c r="P257"/>
  <c r="Q257"/>
  <c r="P284"/>
  <c r="Q284"/>
  <c r="P224"/>
  <c r="Q224"/>
  <c r="P153"/>
  <c r="Q153"/>
  <c r="P93"/>
  <c r="Q93"/>
  <c r="P127"/>
  <c r="Q127"/>
  <c r="P51"/>
  <c r="Q51"/>
  <c r="P128"/>
  <c r="Q128"/>
  <c r="P110"/>
  <c r="Q110"/>
  <c r="P5"/>
  <c r="Q5"/>
  <c r="P97"/>
  <c r="Q97"/>
  <c r="P150"/>
  <c r="Q150"/>
  <c r="P151"/>
  <c r="Q151"/>
  <c r="P178"/>
  <c r="Q178"/>
  <c r="P141"/>
  <c r="Q141"/>
  <c r="P60"/>
  <c r="Q60"/>
  <c r="P147"/>
  <c r="Q147"/>
  <c r="P7"/>
  <c r="Q7"/>
  <c r="P264"/>
  <c r="Q264"/>
  <c r="P19"/>
  <c r="Q19"/>
  <c r="P261"/>
  <c r="Q261"/>
  <c r="P176"/>
  <c r="Q176"/>
  <c r="P181"/>
  <c r="Q181"/>
  <c r="P58"/>
  <c r="Q58"/>
  <c r="P123"/>
  <c r="Q123"/>
  <c r="P169"/>
  <c r="Q169"/>
  <c r="P108"/>
  <c r="Q108"/>
  <c r="P102"/>
  <c r="Q102"/>
  <c r="P255"/>
  <c r="Q255"/>
  <c r="P180"/>
  <c r="Q180"/>
  <c r="P252"/>
  <c r="Q252"/>
  <c r="P177"/>
  <c r="Q177"/>
  <c r="P112"/>
  <c r="Q112"/>
  <c r="P270"/>
  <c r="Q270"/>
  <c r="P86"/>
  <c r="Q86"/>
  <c r="P13"/>
  <c r="Q13"/>
  <c r="P77"/>
  <c r="Q77"/>
  <c r="P95"/>
  <c r="Q95"/>
  <c r="P46"/>
  <c r="Q46"/>
  <c r="P131"/>
  <c r="Q131"/>
  <c r="P33"/>
  <c r="Q33"/>
  <c r="P94"/>
  <c r="Q94"/>
  <c r="P239"/>
  <c r="Q239"/>
  <c r="P120"/>
  <c r="Q120"/>
  <c r="P12"/>
  <c r="Q12"/>
  <c r="P23"/>
  <c r="Q23"/>
  <c r="P221"/>
  <c r="Q221"/>
  <c r="P165"/>
  <c r="Q165"/>
  <c r="P166"/>
  <c r="Q166"/>
  <c r="P256"/>
  <c r="Q256"/>
  <c r="P101"/>
  <c r="Q101"/>
  <c r="P175"/>
  <c r="Q175"/>
  <c r="P31"/>
  <c r="Q31"/>
  <c r="P137"/>
  <c r="Q137"/>
  <c r="P105"/>
  <c r="Q105"/>
  <c r="P124"/>
  <c r="Q124"/>
  <c r="P185"/>
  <c r="Q185"/>
  <c r="P2"/>
  <c r="Q2"/>
  <c r="P197"/>
  <c r="Q197"/>
  <c r="P244"/>
  <c r="Q244"/>
  <c r="P243"/>
  <c r="Q243"/>
  <c r="P43"/>
  <c r="Q43"/>
  <c r="P140"/>
  <c r="Q140"/>
  <c r="P167"/>
  <c r="Q167"/>
  <c r="P265"/>
  <c r="Q265"/>
  <c r="P83"/>
  <c r="Q83"/>
  <c r="P84"/>
  <c r="Q84"/>
  <c r="P6"/>
  <c r="Q6"/>
  <c r="P179"/>
  <c r="Q179"/>
  <c r="P122"/>
  <c r="Q122"/>
  <c r="P276"/>
  <c r="Q276"/>
  <c r="P24"/>
  <c r="Q24"/>
  <c r="P55"/>
  <c r="Q55"/>
  <c r="P135"/>
  <c r="Q135"/>
  <c r="P29"/>
  <c r="Q29"/>
  <c r="P104"/>
  <c r="Q104"/>
  <c r="P241"/>
  <c r="Q241"/>
  <c r="P36"/>
  <c r="Q36"/>
  <c r="P37"/>
  <c r="Q37"/>
  <c r="P106"/>
  <c r="Q106"/>
  <c r="P205"/>
  <c r="Q205"/>
  <c r="P21"/>
  <c r="Q21"/>
  <c r="P100"/>
  <c r="Q100"/>
  <c r="P196"/>
  <c r="Q196"/>
  <c r="P146"/>
  <c r="Q146"/>
  <c r="P217"/>
  <c r="Q217"/>
  <c r="P72"/>
  <c r="Q72"/>
  <c r="P170"/>
  <c r="Q170"/>
  <c r="P223"/>
  <c r="Q223"/>
  <c r="P159"/>
  <c r="Q159"/>
  <c r="P57"/>
  <c r="Q57"/>
  <c r="P259"/>
  <c r="Q259"/>
  <c r="P173"/>
  <c r="Q173"/>
  <c r="P189"/>
  <c r="Q189"/>
  <c r="P92"/>
  <c r="Q92"/>
  <c r="P4"/>
  <c r="Q4"/>
  <c r="P285"/>
  <c r="Q285"/>
  <c r="P45"/>
  <c r="Q45"/>
  <c r="P121"/>
  <c r="Q121"/>
  <c r="P229"/>
  <c r="Q229"/>
  <c r="P260"/>
  <c r="Q260"/>
  <c r="P149"/>
  <c r="Q149"/>
  <c r="P190"/>
  <c r="Q190"/>
  <c r="P98"/>
  <c r="Q98"/>
  <c r="P269"/>
  <c r="Q269"/>
  <c r="P184"/>
  <c r="Q184"/>
  <c r="P226"/>
  <c r="Q226"/>
  <c r="P160"/>
  <c r="Q160"/>
  <c r="P209"/>
  <c r="Q209"/>
  <c r="P144"/>
  <c r="Q144"/>
  <c r="P250"/>
  <c r="Q250"/>
  <c r="P91"/>
  <c r="Q91"/>
  <c r="P204"/>
  <c r="Q204"/>
  <c r="P16"/>
  <c r="Q16"/>
  <c r="P125"/>
  <c r="Q125"/>
  <c r="P10"/>
  <c r="Q10"/>
  <c r="P163"/>
  <c r="Q163"/>
  <c r="P158"/>
  <c r="Q158"/>
  <c r="P237"/>
  <c r="Q237"/>
  <c r="P288"/>
  <c r="Q288"/>
  <c r="P61"/>
  <c r="Q61"/>
  <c r="P248"/>
  <c r="Q248"/>
  <c r="P134"/>
  <c r="Q134"/>
  <c r="P215"/>
  <c r="Q215"/>
  <c r="P171"/>
  <c r="Q171"/>
  <c r="P199"/>
  <c r="Q199"/>
  <c r="P90"/>
  <c r="Q90"/>
  <c r="P126"/>
  <c r="Q126"/>
  <c r="P280"/>
  <c r="Q280"/>
  <c r="P168"/>
  <c r="Q168"/>
  <c r="P164"/>
  <c r="Q164"/>
  <c r="P42"/>
  <c r="Q42"/>
  <c r="P32"/>
  <c r="Q32"/>
  <c r="P254"/>
  <c r="Q254"/>
  <c r="P145"/>
  <c r="Q145"/>
  <c r="P78"/>
  <c r="Q78"/>
  <c r="P96"/>
  <c r="Q96"/>
  <c r="P216"/>
  <c r="Q216"/>
  <c r="P139"/>
  <c r="Q139"/>
  <c r="P28"/>
  <c r="Q28"/>
  <c r="P54"/>
  <c r="Q54"/>
  <c r="P157"/>
  <c r="Q157"/>
  <c r="P114"/>
  <c r="Q114"/>
  <c r="P53"/>
  <c r="Q53"/>
  <c r="P132"/>
  <c r="Q132"/>
  <c r="P38"/>
  <c r="Q38"/>
  <c r="P249"/>
  <c r="Q249"/>
  <c r="P148"/>
  <c r="Q148"/>
  <c r="P220"/>
  <c r="Q220"/>
  <c r="P8"/>
  <c r="Q8"/>
  <c r="P138"/>
  <c r="Q138"/>
  <c r="P26"/>
  <c r="Q26"/>
  <c r="P194"/>
  <c r="Q194"/>
  <c r="P35"/>
  <c r="Q35"/>
  <c r="P232"/>
  <c r="Q232"/>
  <c r="P79"/>
  <c r="Q79"/>
  <c r="P230"/>
  <c r="Q230"/>
  <c r="P212"/>
  <c r="Q212"/>
  <c r="P174"/>
  <c r="Q174"/>
  <c r="P155"/>
  <c r="Q155"/>
  <c r="P130"/>
  <c r="Q130"/>
  <c r="P281"/>
  <c r="Q281"/>
  <c r="P231"/>
  <c r="Q231"/>
  <c r="P119"/>
  <c r="Q119"/>
  <c r="P107"/>
  <c r="Q107"/>
  <c r="P208"/>
  <c r="Q208"/>
  <c r="P154"/>
  <c r="Q154"/>
  <c r="P279"/>
  <c r="Q279"/>
  <c r="P236"/>
  <c r="Q236"/>
  <c r="P103"/>
  <c r="Q103"/>
  <c r="P286"/>
  <c r="Q286"/>
  <c r="P211"/>
  <c r="Q211"/>
  <c r="P258"/>
  <c r="Q258"/>
  <c r="P15"/>
  <c r="Q15"/>
  <c r="P156"/>
  <c r="Q156"/>
  <c r="P202"/>
  <c r="Q202"/>
  <c r="P56"/>
  <c r="Q56"/>
  <c r="P289"/>
  <c r="Q289"/>
  <c r="P214"/>
  <c r="Q214"/>
  <c r="P227"/>
  <c r="Q227"/>
  <c r="P22"/>
  <c r="Q22"/>
  <c r="P274"/>
  <c r="Q274"/>
  <c r="P59"/>
  <c r="Q59"/>
  <c r="P133"/>
  <c r="Q133"/>
  <c r="P161"/>
  <c r="Q161"/>
  <c r="P187"/>
  <c r="Q187"/>
  <c r="P272"/>
  <c r="Q272"/>
  <c r="P152"/>
  <c r="Q152"/>
  <c r="P172"/>
  <c r="Q172"/>
  <c r="P117"/>
  <c r="Q117"/>
  <c r="P246"/>
  <c r="Q246"/>
  <c r="P267"/>
  <c r="Q267"/>
  <c r="P278"/>
  <c r="Q278"/>
  <c r="P143"/>
  <c r="Q143"/>
  <c r="P3"/>
  <c r="Q3"/>
  <c r="P50"/>
  <c r="Q50"/>
  <c r="P263"/>
  <c r="Q263"/>
  <c r="P287"/>
  <c r="Q287"/>
  <c r="P233"/>
  <c r="Q233"/>
  <c r="P11"/>
  <c r="Q11"/>
  <c r="P193"/>
  <c r="Q193"/>
  <c r="P238"/>
  <c r="Q238"/>
  <c r="P88"/>
  <c r="Q88"/>
  <c r="P188"/>
  <c r="Q188"/>
  <c r="P283"/>
  <c r="Q283"/>
  <c r="P162"/>
  <c r="Q162"/>
  <c r="P228"/>
  <c r="Q228"/>
  <c r="P234"/>
  <c r="Q234"/>
  <c r="P282"/>
  <c r="Q282"/>
  <c r="A11" i="21"/>
  <c r="A19"/>
  <c r="A18"/>
  <c r="A17"/>
  <c r="A7"/>
  <c r="A6"/>
  <c r="A5"/>
  <c r="A25"/>
  <c r="A24"/>
  <c r="A23"/>
  <c r="A20"/>
  <c r="A21"/>
  <c r="A22"/>
  <c r="A8"/>
  <c r="A9"/>
  <c r="A10"/>
  <c r="A4"/>
  <c r="A3"/>
  <c r="A2"/>
  <c r="A13"/>
  <c r="A12"/>
  <c r="A34"/>
  <c r="A33"/>
  <c r="A32"/>
  <c r="A31"/>
  <c r="A30"/>
  <c r="A29"/>
  <c r="A28"/>
  <c r="A27"/>
  <c r="A26"/>
  <c r="A16"/>
  <c r="A15"/>
  <c r="A14"/>
  <c r="A35"/>
  <c r="A36"/>
  <c r="A37"/>
  <c r="I78" i="18" l="1"/>
  <c r="J154" i="19"/>
  <c r="I154"/>
  <c r="J3" i="18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2"/>
  <c r="J63"/>
  <c r="J64"/>
  <c r="J65"/>
  <c r="J66"/>
  <c r="J67"/>
  <c r="J68"/>
  <c r="J69"/>
  <c r="J72"/>
  <c r="J73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8"/>
  <c r="J129"/>
  <c r="J130"/>
  <c r="J131"/>
  <c r="J132"/>
  <c r="J133"/>
  <c r="J134"/>
  <c r="J135"/>
  <c r="J136"/>
  <c r="J137"/>
  <c r="J138"/>
  <c r="J139"/>
  <c r="J141"/>
  <c r="J142"/>
  <c r="J143"/>
  <c r="J144"/>
  <c r="J145"/>
  <c r="J146"/>
  <c r="J147"/>
  <c r="J148"/>
  <c r="J149"/>
  <c r="J150"/>
  <c r="J151"/>
  <c r="J152"/>
  <c r="J153"/>
  <c r="J154"/>
  <c r="J155"/>
  <c r="J156"/>
  <c r="J158"/>
  <c r="J159"/>
  <c r="J160"/>
  <c r="J161"/>
  <c r="J162"/>
  <c r="J163"/>
  <c r="J164"/>
  <c r="J165"/>
  <c r="J166"/>
  <c r="J167"/>
  <c r="J169"/>
  <c r="J170"/>
  <c r="J171"/>
  <c r="J174"/>
  <c r="J175"/>
  <c r="J176"/>
  <c r="J177"/>
  <c r="J178"/>
  <c r="J179"/>
  <c r="J180"/>
  <c r="J181"/>
  <c r="J183"/>
  <c r="J184"/>
  <c r="J185"/>
  <c r="J186"/>
  <c r="J187"/>
  <c r="J188"/>
  <c r="J189"/>
  <c r="J190"/>
  <c r="J191"/>
  <c r="J192"/>
  <c r="J193"/>
  <c r="J194"/>
  <c r="J195"/>
  <c r="J196"/>
  <c r="J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2"/>
  <c r="I63"/>
  <c r="I64"/>
  <c r="I65"/>
  <c r="I66"/>
  <c r="I67"/>
  <c r="I68"/>
  <c r="I69"/>
  <c r="I72"/>
  <c r="I73"/>
  <c r="I76"/>
  <c r="I77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8"/>
  <c r="I129"/>
  <c r="I130"/>
  <c r="I131"/>
  <c r="I132"/>
  <c r="I133"/>
  <c r="I134"/>
  <c r="I135"/>
  <c r="I136"/>
  <c r="I137"/>
  <c r="I138"/>
  <c r="I139"/>
  <c r="I141"/>
  <c r="I142"/>
  <c r="I143"/>
  <c r="I144"/>
  <c r="I145"/>
  <c r="I146"/>
  <c r="I147"/>
  <c r="I148"/>
  <c r="I149"/>
  <c r="I150"/>
  <c r="I151"/>
  <c r="I152"/>
  <c r="I153"/>
  <c r="I154"/>
  <c r="I155"/>
  <c r="I156"/>
  <c r="I158"/>
  <c r="I159"/>
  <c r="I160"/>
  <c r="I161"/>
  <c r="I162"/>
  <c r="I163"/>
  <c r="I164"/>
  <c r="I165"/>
  <c r="I166"/>
  <c r="I167"/>
  <c r="I169"/>
  <c r="I170"/>
  <c r="I171"/>
  <c r="I174"/>
  <c r="I175"/>
  <c r="I176"/>
  <c r="I177"/>
  <c r="I178"/>
  <c r="I179"/>
  <c r="I180"/>
  <c r="I181"/>
  <c r="I183"/>
  <c r="I184"/>
  <c r="I185"/>
  <c r="I186"/>
  <c r="I187"/>
  <c r="I188"/>
  <c r="I189"/>
  <c r="I190"/>
  <c r="I191"/>
  <c r="I192"/>
  <c r="I193"/>
  <c r="I194"/>
  <c r="I195"/>
  <c r="I196"/>
  <c r="I2"/>
  <c r="I115" i="19"/>
  <c r="J115"/>
  <c r="I113"/>
  <c r="J113"/>
  <c r="I82"/>
  <c r="J82"/>
  <c r="I81"/>
  <c r="J81"/>
  <c r="I80"/>
  <c r="J80"/>
  <c r="I76"/>
  <c r="J76"/>
  <c r="I75"/>
  <c r="J75"/>
  <c r="I74"/>
  <c r="J74"/>
  <c r="I70"/>
  <c r="J70"/>
  <c r="I69"/>
  <c r="J69"/>
  <c r="I68"/>
  <c r="J68"/>
  <c r="I67"/>
  <c r="J67"/>
  <c r="I66"/>
  <c r="J66"/>
  <c r="I65"/>
  <c r="J65"/>
  <c r="I64"/>
  <c r="J64"/>
  <c r="I63"/>
  <c r="J63"/>
  <c r="I62"/>
  <c r="J62"/>
  <c r="I40"/>
  <c r="J40"/>
  <c r="I39"/>
  <c r="J39"/>
  <c r="J29" i="18"/>
  <c r="J61"/>
  <c r="J70"/>
  <c r="J71"/>
  <c r="J99"/>
  <c r="J157"/>
  <c r="J168"/>
  <c r="J182"/>
  <c r="J197"/>
  <c r="I29"/>
  <c r="I61"/>
  <c r="I70"/>
  <c r="I71"/>
  <c r="I99"/>
  <c r="I157"/>
  <c r="I168"/>
  <c r="I182"/>
  <c r="I197"/>
  <c r="J74"/>
  <c r="J75"/>
  <c r="J127"/>
  <c r="J140"/>
  <c r="J172"/>
  <c r="J173"/>
  <c r="I74"/>
  <c r="I75"/>
  <c r="I127"/>
  <c r="I140"/>
  <c r="I172"/>
  <c r="I173"/>
  <c r="J282" i="19"/>
  <c r="I282"/>
  <c r="J234"/>
  <c r="I234"/>
  <c r="J228"/>
  <c r="I228"/>
  <c r="J162"/>
  <c r="I162"/>
  <c r="J283"/>
  <c r="I283"/>
  <c r="J188"/>
  <c r="I188"/>
  <c r="J88"/>
  <c r="I88"/>
  <c r="J238"/>
  <c r="I238"/>
  <c r="J193"/>
  <c r="I193"/>
  <c r="J11"/>
  <c r="I11"/>
  <c r="J233"/>
  <c r="I233"/>
  <c r="J287"/>
  <c r="I287"/>
  <c r="J263"/>
  <c r="I263"/>
  <c r="J50"/>
  <c r="I50"/>
  <c r="J3"/>
  <c r="I3"/>
  <c r="J143"/>
  <c r="I143"/>
  <c r="J278"/>
  <c r="I278"/>
  <c r="J267"/>
  <c r="I267"/>
  <c r="J246"/>
  <c r="I246"/>
  <c r="J117"/>
  <c r="I117"/>
  <c r="J172"/>
  <c r="I172"/>
  <c r="J152"/>
  <c r="I152"/>
  <c r="J272"/>
  <c r="I272"/>
  <c r="J187"/>
  <c r="I187"/>
  <c r="J161"/>
  <c r="I161"/>
  <c r="J133"/>
  <c r="I133"/>
  <c r="J59"/>
  <c r="I59"/>
  <c r="J274"/>
  <c r="I274"/>
  <c r="J22"/>
  <c r="I22"/>
  <c r="J227"/>
  <c r="I227"/>
  <c r="J214"/>
  <c r="I214"/>
  <c r="J289"/>
  <c r="I289"/>
  <c r="J56"/>
  <c r="I56"/>
  <c r="J202"/>
  <c r="I202"/>
  <c r="J156"/>
  <c r="I156"/>
  <c r="J15"/>
  <c r="I15"/>
  <c r="J258"/>
  <c r="I258"/>
  <c r="J211"/>
  <c r="I211"/>
  <c r="J286"/>
  <c r="I286"/>
  <c r="J103"/>
  <c r="I103"/>
  <c r="J236"/>
  <c r="I236"/>
  <c r="J279"/>
  <c r="I279"/>
  <c r="J208"/>
  <c r="I208"/>
  <c r="J107"/>
  <c r="I107"/>
  <c r="J119"/>
  <c r="I119"/>
  <c r="J231"/>
  <c r="I231"/>
  <c r="J281"/>
  <c r="I281"/>
  <c r="J130"/>
  <c r="I130"/>
  <c r="J155"/>
  <c r="I155"/>
  <c r="J174"/>
  <c r="I174"/>
  <c r="J212"/>
  <c r="I212"/>
  <c r="J230"/>
  <c r="I230"/>
  <c r="J79"/>
  <c r="I79"/>
  <c r="J232"/>
  <c r="I232"/>
  <c r="J35"/>
  <c r="I35"/>
  <c r="J194"/>
  <c r="I194"/>
  <c r="J26"/>
  <c r="I26"/>
  <c r="J138"/>
  <c r="I138"/>
  <c r="J8"/>
  <c r="I8"/>
  <c r="J220"/>
  <c r="I220"/>
  <c r="J148"/>
  <c r="I148"/>
  <c r="J249"/>
  <c r="I249"/>
  <c r="J38"/>
  <c r="I38"/>
  <c r="J132"/>
  <c r="I132"/>
  <c r="J53"/>
  <c r="I53"/>
  <c r="J114"/>
  <c r="I114"/>
  <c r="J157"/>
  <c r="I157"/>
  <c r="J54"/>
  <c r="I54"/>
  <c r="J28"/>
  <c r="I28"/>
  <c r="J139"/>
  <c r="I139"/>
  <c r="J216"/>
  <c r="I216"/>
  <c r="J96"/>
  <c r="I96"/>
  <c r="J78"/>
  <c r="I78"/>
  <c r="J145"/>
  <c r="I145"/>
  <c r="J254"/>
  <c r="I254"/>
  <c r="J32"/>
  <c r="I32"/>
  <c r="J42"/>
  <c r="I42"/>
  <c r="J164"/>
  <c r="I164"/>
  <c r="J168"/>
  <c r="I168"/>
  <c r="J280"/>
  <c r="I280"/>
  <c r="J126"/>
  <c r="I126"/>
  <c r="J90"/>
  <c r="I90"/>
  <c r="J199"/>
  <c r="I199"/>
  <c r="J171"/>
  <c r="I171"/>
  <c r="J215"/>
  <c r="I215"/>
  <c r="J134"/>
  <c r="I134"/>
  <c r="J248"/>
  <c r="I248"/>
  <c r="J61"/>
  <c r="I61"/>
  <c r="J288"/>
  <c r="I288"/>
  <c r="J237"/>
  <c r="I237"/>
  <c r="J158"/>
  <c r="I158"/>
  <c r="J163"/>
  <c r="I163"/>
  <c r="J10"/>
  <c r="I10"/>
  <c r="J125"/>
  <c r="I125"/>
  <c r="J16"/>
  <c r="I16"/>
  <c r="J204"/>
  <c r="I204"/>
  <c r="J91"/>
  <c r="I91"/>
  <c r="J250"/>
  <c r="I250"/>
  <c r="J144"/>
  <c r="I144"/>
  <c r="J209"/>
  <c r="I209"/>
  <c r="J160"/>
  <c r="I160"/>
  <c r="J226"/>
  <c r="I226"/>
  <c r="J184"/>
  <c r="I184"/>
  <c r="J269"/>
  <c r="I269"/>
  <c r="J98"/>
  <c r="I98"/>
  <c r="J190"/>
  <c r="I190"/>
  <c r="J149"/>
  <c r="I149"/>
  <c r="J260"/>
  <c r="I260"/>
  <c r="J229"/>
  <c r="I229"/>
  <c r="J121"/>
  <c r="I121"/>
  <c r="J45"/>
  <c r="I45"/>
  <c r="J285"/>
  <c r="I285"/>
  <c r="J4"/>
  <c r="I4"/>
  <c r="J92"/>
  <c r="I92"/>
  <c r="J189"/>
  <c r="I189"/>
  <c r="J173"/>
  <c r="I173"/>
  <c r="J259"/>
  <c r="I259"/>
  <c r="J57"/>
  <c r="I57"/>
  <c r="J159"/>
  <c r="I159"/>
  <c r="J223"/>
  <c r="I223"/>
  <c r="J170"/>
  <c r="I170"/>
  <c r="J72"/>
  <c r="I72"/>
  <c r="J217"/>
  <c r="I217"/>
  <c r="J146"/>
  <c r="I146"/>
  <c r="J196"/>
  <c r="I196"/>
  <c r="J100"/>
  <c r="I100"/>
  <c r="J21"/>
  <c r="I21"/>
  <c r="J205"/>
  <c r="I205"/>
  <c r="J106"/>
  <c r="I106"/>
  <c r="J37"/>
  <c r="I37"/>
  <c r="J36"/>
  <c r="I36"/>
  <c r="J241"/>
  <c r="I241"/>
  <c r="J104"/>
  <c r="I104"/>
  <c r="J29"/>
  <c r="I29"/>
  <c r="J135"/>
  <c r="I135"/>
  <c r="J55"/>
  <c r="I55"/>
  <c r="J24"/>
  <c r="I24"/>
  <c r="J276"/>
  <c r="I276"/>
  <c r="J122"/>
  <c r="I122"/>
  <c r="J179"/>
  <c r="I179"/>
  <c r="J6"/>
  <c r="I6"/>
  <c r="J84"/>
  <c r="I84"/>
  <c r="J83"/>
  <c r="I83"/>
  <c r="J265"/>
  <c r="I265"/>
  <c r="J167"/>
  <c r="I167"/>
  <c r="J140"/>
  <c r="I140"/>
  <c r="J43"/>
  <c r="I43"/>
  <c r="J243"/>
  <c r="I243"/>
  <c r="J244"/>
  <c r="I244"/>
  <c r="J197"/>
  <c r="I197"/>
  <c r="J2"/>
  <c r="I2"/>
  <c r="J185"/>
  <c r="I185"/>
  <c r="J124"/>
  <c r="I124"/>
  <c r="J105"/>
  <c r="I105"/>
  <c r="J137"/>
  <c r="I137"/>
  <c r="J31"/>
  <c r="I31"/>
  <c r="J175"/>
  <c r="I175"/>
  <c r="J101"/>
  <c r="I101"/>
  <c r="J256"/>
  <c r="I256"/>
  <c r="J166"/>
  <c r="I166"/>
  <c r="J165"/>
  <c r="I165"/>
  <c r="J221"/>
  <c r="I221"/>
  <c r="J23"/>
  <c r="I23"/>
  <c r="J12"/>
  <c r="I12"/>
  <c r="J120"/>
  <c r="I120"/>
  <c r="J239"/>
  <c r="I239"/>
  <c r="J94"/>
  <c r="I94"/>
  <c r="J33"/>
  <c r="I33"/>
  <c r="J131"/>
  <c r="I131"/>
  <c r="J46"/>
  <c r="I46"/>
  <c r="J95"/>
  <c r="I95"/>
  <c r="J77"/>
  <c r="I77"/>
  <c r="J13"/>
  <c r="I13"/>
  <c r="J86"/>
  <c r="I86"/>
  <c r="J270"/>
  <c r="I270"/>
  <c r="J112"/>
  <c r="I112"/>
  <c r="J177"/>
  <c r="I177"/>
  <c r="J252"/>
  <c r="I252"/>
  <c r="J180"/>
  <c r="I180"/>
  <c r="J255"/>
  <c r="I255"/>
  <c r="J102"/>
  <c r="I102"/>
  <c r="J108"/>
  <c r="I108"/>
  <c r="J169"/>
  <c r="I169"/>
  <c r="J123"/>
  <c r="I123"/>
  <c r="J58"/>
  <c r="I58"/>
  <c r="J181"/>
  <c r="I181"/>
  <c r="J176"/>
  <c r="I176"/>
  <c r="J261"/>
  <c r="I261"/>
  <c r="J19"/>
  <c r="I19"/>
  <c r="J264"/>
  <c r="I264"/>
  <c r="J7"/>
  <c r="I7"/>
  <c r="J147"/>
  <c r="I147"/>
  <c r="J60"/>
  <c r="I60"/>
  <c r="J141"/>
  <c r="I141"/>
  <c r="J178"/>
  <c r="I178"/>
  <c r="J151"/>
  <c r="I151"/>
  <c r="J150"/>
  <c r="I150"/>
  <c r="J97"/>
  <c r="I97"/>
  <c r="J5"/>
  <c r="I5"/>
  <c r="J110"/>
  <c r="I110"/>
  <c r="J128"/>
  <c r="I128"/>
  <c r="J51"/>
  <c r="I51"/>
  <c r="J127"/>
  <c r="I127"/>
  <c r="J93"/>
  <c r="I93"/>
  <c r="J153"/>
  <c r="I153"/>
  <c r="J224"/>
  <c r="I224"/>
  <c r="J284"/>
  <c r="I284"/>
  <c r="J257"/>
  <c r="I257"/>
  <c r="J71"/>
  <c r="I71"/>
  <c r="J268"/>
  <c r="I268"/>
  <c r="J85"/>
  <c r="I85"/>
  <c r="J183"/>
  <c r="I183"/>
  <c r="J222"/>
  <c r="I222"/>
  <c r="J225"/>
  <c r="I225"/>
  <c r="J25"/>
  <c r="I25"/>
  <c r="J118"/>
  <c r="I118"/>
  <c r="J116"/>
  <c r="I116"/>
  <c r="J273"/>
  <c r="I273"/>
  <c r="J48"/>
  <c r="I48"/>
  <c r="J41"/>
  <c r="I41"/>
  <c r="J44"/>
  <c r="I44"/>
  <c r="J210"/>
  <c r="I210"/>
  <c r="J213"/>
  <c r="I213"/>
  <c r="J30"/>
  <c r="I30"/>
  <c r="J34"/>
  <c r="I34"/>
  <c r="J9"/>
  <c r="I9"/>
  <c r="J262"/>
  <c r="I262"/>
  <c r="J192"/>
  <c r="I192"/>
  <c r="J195"/>
  <c r="I195"/>
  <c r="J142"/>
  <c r="I142"/>
  <c r="J271"/>
  <c r="I271"/>
  <c r="J89"/>
  <c r="I89"/>
  <c r="J277"/>
  <c r="I277"/>
  <c r="J266"/>
  <c r="I266"/>
  <c r="J218"/>
  <c r="I218"/>
  <c r="J17"/>
  <c r="I17"/>
  <c r="J49"/>
  <c r="I49"/>
  <c r="J47"/>
  <c r="I47"/>
  <c r="J242"/>
  <c r="I242"/>
  <c r="J253"/>
  <c r="I253"/>
  <c r="J18"/>
  <c r="I18"/>
  <c r="J240"/>
  <c r="I240"/>
  <c r="J52"/>
  <c r="I52"/>
  <c r="J247"/>
  <c r="I247"/>
  <c r="J198"/>
  <c r="I198"/>
  <c r="J206"/>
  <c r="I206"/>
  <c r="J275"/>
  <c r="I275"/>
  <c r="J251"/>
  <c r="I251"/>
  <c r="J191"/>
  <c r="I191"/>
  <c r="J203"/>
  <c r="I203"/>
  <c r="J27"/>
  <c r="I27"/>
  <c r="J73"/>
  <c r="I73"/>
  <c r="J207"/>
  <c r="I207"/>
  <c r="J129"/>
  <c r="I129"/>
  <c r="J245"/>
  <c r="I245"/>
  <c r="J99"/>
  <c r="I99"/>
  <c r="J87"/>
  <c r="I87"/>
  <c r="J111"/>
  <c r="I111"/>
  <c r="J201"/>
  <c r="I201"/>
  <c r="J200"/>
  <c r="I200"/>
  <c r="J20"/>
  <c r="I20"/>
  <c r="J109"/>
  <c r="I109"/>
  <c r="J182"/>
  <c r="I182"/>
  <c r="J136"/>
  <c r="I136"/>
  <c r="J186"/>
  <c r="I186"/>
  <c r="J235"/>
  <c r="I235"/>
  <c r="J219"/>
  <c r="I219"/>
  <c r="J14"/>
  <c r="I14"/>
  <c r="A8" i="26" l="1"/>
  <c r="A8" i="34"/>
  <c r="A241" i="26"/>
  <c r="A241" i="34"/>
  <c r="A263" i="26"/>
  <c r="A263" i="34"/>
  <c r="A197" i="26"/>
  <c r="A197" i="34"/>
  <c r="A160" i="26"/>
  <c r="A160" i="34"/>
  <c r="A199" i="26"/>
  <c r="A199" i="34"/>
  <c r="A97" i="26"/>
  <c r="A97" i="34"/>
  <c r="A79" i="26"/>
  <c r="A79" i="34"/>
  <c r="A222" i="26"/>
  <c r="A222" i="34"/>
  <c r="A217" i="26"/>
  <c r="A217" i="34"/>
  <c r="A99" i="26"/>
  <c r="A99" i="34"/>
  <c r="A85" i="26"/>
  <c r="A85" i="34"/>
  <c r="A127" i="26"/>
  <c r="A127" i="34"/>
  <c r="A281" i="26"/>
  <c r="A281" i="34"/>
  <c r="A125" i="26"/>
  <c r="A125" i="34"/>
  <c r="A211" i="26"/>
  <c r="A211" i="34"/>
  <c r="A60" i="26"/>
  <c r="A60" i="34"/>
  <c r="A185" i="26"/>
  <c r="A185" i="34"/>
  <c r="A219" i="26"/>
  <c r="A219" i="34"/>
  <c r="A190" i="26"/>
  <c r="A190" i="34"/>
  <c r="A286" i="26"/>
  <c r="A286" i="34"/>
  <c r="A66" i="26"/>
  <c r="A66" i="34"/>
  <c r="A208" i="26"/>
  <c r="A208" i="34"/>
  <c r="A220" i="26"/>
  <c r="A220" i="34"/>
  <c r="A288" i="26"/>
  <c r="A288" i="34"/>
  <c r="A104" i="26"/>
  <c r="A104" i="34"/>
  <c r="A256" i="26"/>
  <c r="A256" i="34"/>
  <c r="A69" i="26"/>
  <c r="A69" i="34"/>
  <c r="A276" i="26"/>
  <c r="A276" i="34"/>
  <c r="A270" i="26"/>
  <c r="A270" i="34"/>
  <c r="A14" i="26"/>
  <c r="A14" i="34"/>
  <c r="A16" i="26"/>
  <c r="A16" i="34"/>
  <c r="A4" i="26"/>
  <c r="A4" i="34"/>
  <c r="A240" i="26"/>
  <c r="A240" i="34"/>
  <c r="A273" i="26"/>
  <c r="A273" i="34"/>
  <c r="A70" i="26"/>
  <c r="A70" i="34"/>
  <c r="A81" i="26"/>
  <c r="A81" i="34"/>
  <c r="A193" i="26"/>
  <c r="A193" i="34"/>
  <c r="A139" i="26"/>
  <c r="A139" i="34"/>
  <c r="A225" i="26"/>
  <c r="A225" i="34"/>
  <c r="A191" i="26"/>
  <c r="A191" i="34"/>
  <c r="A282" i="26"/>
  <c r="A282" i="34"/>
  <c r="A17" i="26"/>
  <c r="A17" i="34"/>
  <c r="A71" i="26"/>
  <c r="A71" i="34"/>
  <c r="A49" i="26"/>
  <c r="A49" i="34"/>
  <c r="A228" i="26"/>
  <c r="A228" i="34"/>
  <c r="A237" i="26"/>
  <c r="A237" i="34"/>
  <c r="A13" i="26"/>
  <c r="A13" i="34"/>
  <c r="A20" i="26"/>
  <c r="A20" i="34"/>
  <c r="A15" i="26"/>
  <c r="A15" i="34"/>
  <c r="A195" i="26"/>
  <c r="A195" i="34"/>
  <c r="A58" i="26"/>
  <c r="A58" i="34"/>
  <c r="A132" i="26"/>
  <c r="A132" i="34"/>
  <c r="A30" i="26"/>
  <c r="A30" i="34"/>
  <c r="A235" i="26"/>
  <c r="A235" i="34"/>
  <c r="A230" i="26"/>
  <c r="A230" i="34"/>
  <c r="A200" i="26"/>
  <c r="A200" i="34"/>
  <c r="A116" i="26"/>
  <c r="A116" i="34"/>
  <c r="A182" i="26"/>
  <c r="A182" i="34"/>
  <c r="A64" i="26"/>
  <c r="A64" i="34"/>
  <c r="A280" i="26"/>
  <c r="A280" i="34"/>
  <c r="A216" i="26"/>
  <c r="A216" i="34"/>
  <c r="A234" i="26"/>
  <c r="A234" i="34"/>
  <c r="A153" i="26"/>
  <c r="A153" i="34"/>
  <c r="A73" i="26"/>
  <c r="A73" i="34"/>
  <c r="A123" i="26"/>
  <c r="A123" i="34"/>
  <c r="A103" i="26"/>
  <c r="A103" i="34"/>
  <c r="A124" i="26"/>
  <c r="A124" i="34"/>
  <c r="A96" i="26"/>
  <c r="A96" i="34"/>
  <c r="A38" i="26"/>
  <c r="A38" i="34"/>
  <c r="A77" i="26"/>
  <c r="A77" i="34"/>
  <c r="A156" i="26"/>
  <c r="A156" i="34"/>
  <c r="A157" i="26"/>
  <c r="A157" i="34"/>
  <c r="A202" i="26"/>
  <c r="A202" i="34"/>
  <c r="A138" i="26"/>
  <c r="A138" i="34"/>
  <c r="A34" i="26"/>
  <c r="A34" i="34"/>
  <c r="A162" i="26"/>
  <c r="A162" i="34"/>
  <c r="A6" i="26"/>
  <c r="A6" i="34"/>
  <c r="A274" i="26"/>
  <c r="A274" i="34"/>
  <c r="A78" i="26"/>
  <c r="A78" i="34"/>
  <c r="A136" i="26"/>
  <c r="A136" i="34"/>
  <c r="A171" i="26"/>
  <c r="A171" i="34"/>
  <c r="A214" i="26"/>
  <c r="A214" i="34"/>
  <c r="A42" i="26"/>
  <c r="A42" i="34"/>
  <c r="A131" i="26"/>
  <c r="A131" i="34"/>
  <c r="A176" i="26"/>
  <c r="A176" i="34"/>
  <c r="A98" i="26"/>
  <c r="A98" i="34"/>
  <c r="A108" i="26"/>
  <c r="A108" i="34"/>
  <c r="A278" i="26"/>
  <c r="A278" i="34"/>
  <c r="A204" i="26"/>
  <c r="A204" i="34"/>
  <c r="A277" i="26"/>
  <c r="A277" i="34"/>
  <c r="A172" i="26"/>
  <c r="A172" i="34"/>
  <c r="A100" i="26"/>
  <c r="A100" i="34"/>
  <c r="A184" i="26"/>
  <c r="A184" i="34"/>
  <c r="A84" i="26"/>
  <c r="A84" i="34"/>
  <c r="A9" i="26"/>
  <c r="A9" i="34"/>
  <c r="A52" i="26"/>
  <c r="A52" i="34"/>
  <c r="A75" i="26"/>
  <c r="A75" i="34"/>
  <c r="A11" i="26"/>
  <c r="A11" i="34"/>
  <c r="A143" i="26"/>
  <c r="A143" i="34"/>
  <c r="A68" i="26"/>
  <c r="A68" i="34"/>
  <c r="A72" i="26"/>
  <c r="A72" i="34"/>
  <c r="A255" i="26"/>
  <c r="A255" i="34"/>
  <c r="A134" i="26"/>
  <c r="A134" i="34"/>
  <c r="A10" i="26"/>
  <c r="A10" i="34"/>
  <c r="A40" i="26"/>
  <c r="A40" i="34"/>
  <c r="A231" i="26"/>
  <c r="A231" i="34"/>
  <c r="A165" i="26"/>
  <c r="A165" i="34"/>
  <c r="A179" i="26"/>
  <c r="A179" i="34"/>
  <c r="A279" i="26"/>
  <c r="A279" i="34"/>
  <c r="A119" i="26"/>
  <c r="A119" i="34"/>
  <c r="A170" i="26"/>
  <c r="A170" i="34"/>
  <c r="A50" i="26"/>
  <c r="A50" i="34"/>
  <c r="A117" i="26"/>
  <c r="A117" i="34"/>
  <c r="A105" i="26"/>
  <c r="A105" i="34"/>
  <c r="A122" i="26"/>
  <c r="A122" i="34"/>
  <c r="A196" i="26"/>
  <c r="A196" i="34"/>
  <c r="A236" i="26"/>
  <c r="A236" i="34"/>
  <c r="A272" i="26"/>
  <c r="A272" i="34"/>
  <c r="A271" i="26"/>
  <c r="A271" i="34"/>
  <c r="A22" i="26"/>
  <c r="A22" i="34"/>
  <c r="A113" i="26"/>
  <c r="A113" i="34"/>
  <c r="A180" i="26"/>
  <c r="A180" i="34"/>
  <c r="A137" i="26"/>
  <c r="A137" i="34"/>
  <c r="A114" i="26"/>
  <c r="A114" i="34"/>
  <c r="A115" i="26"/>
  <c r="A115" i="34"/>
  <c r="A5" i="26"/>
  <c r="A5" i="34"/>
  <c r="A203" i="26"/>
  <c r="A203" i="34"/>
  <c r="A130" i="26"/>
  <c r="A130" i="34"/>
  <c r="A205" i="26"/>
  <c r="A205" i="34"/>
  <c r="A31" i="26"/>
  <c r="A31" i="34"/>
  <c r="A45" i="26"/>
  <c r="A45" i="34"/>
  <c r="A159" i="26"/>
  <c r="A159" i="34"/>
  <c r="A48" i="26"/>
  <c r="A48" i="34"/>
  <c r="A110" i="26"/>
  <c r="A110" i="34"/>
  <c r="A257" i="26"/>
  <c r="A257" i="34"/>
  <c r="A91" i="26"/>
  <c r="A91" i="34"/>
  <c r="A92" i="26"/>
  <c r="A92" i="34"/>
  <c r="A106" i="26"/>
  <c r="A106" i="34"/>
  <c r="A209" i="26"/>
  <c r="A209" i="34"/>
  <c r="A80" i="26"/>
  <c r="A80" i="34"/>
  <c r="A128" i="26"/>
  <c r="A128" i="34"/>
  <c r="A226" i="26"/>
  <c r="A226" i="34"/>
  <c r="A161" i="26"/>
  <c r="A161" i="34"/>
  <c r="A239" i="26"/>
  <c r="A239" i="34"/>
  <c r="A65" i="26"/>
  <c r="A65" i="34"/>
  <c r="A177" i="26"/>
  <c r="A177" i="34"/>
  <c r="A233" i="26"/>
  <c r="A233" i="34"/>
  <c r="A147" i="26"/>
  <c r="A147" i="34"/>
  <c r="A41" i="26"/>
  <c r="A41" i="34"/>
  <c r="A269" i="26"/>
  <c r="A269" i="34"/>
  <c r="A168" i="26"/>
  <c r="A168" i="34"/>
  <c r="A188" i="26"/>
  <c r="A188" i="34"/>
  <c r="A74" i="26"/>
  <c r="A74" i="34"/>
  <c r="A29" i="26"/>
  <c r="A29" i="34"/>
  <c r="A207" i="26"/>
  <c r="A207" i="34"/>
  <c r="A12" i="26"/>
  <c r="A12" i="34"/>
  <c r="A129" i="26"/>
  <c r="A129" i="34"/>
  <c r="A223" i="26"/>
  <c r="A223" i="34"/>
  <c r="A135" i="26"/>
  <c r="A135" i="34"/>
  <c r="A173" i="26"/>
  <c r="A173" i="34"/>
  <c r="A187" i="26"/>
  <c r="A187" i="34"/>
  <c r="A126" i="26"/>
  <c r="A126" i="34"/>
  <c r="A183" i="26"/>
  <c r="A183" i="34"/>
  <c r="A201" i="26"/>
  <c r="A201" i="34"/>
  <c r="A246" i="26"/>
  <c r="A246" i="34"/>
  <c r="A148" i="26"/>
  <c r="A148" i="34"/>
  <c r="A213" i="26"/>
  <c r="A213" i="34"/>
  <c r="A150" i="26"/>
  <c r="A150" i="34"/>
  <c r="A285" i="26"/>
  <c r="A285" i="34"/>
  <c r="A83" i="26"/>
  <c r="A83" i="34"/>
  <c r="A210" i="26"/>
  <c r="A210" i="34"/>
  <c r="A3" i="26"/>
  <c r="A3" i="34"/>
  <c r="A121" i="26"/>
  <c r="A121" i="34"/>
  <c r="A18" i="26"/>
  <c r="A18" i="34"/>
  <c r="A175" i="26"/>
  <c r="A175" i="34"/>
  <c r="A144" i="26"/>
  <c r="A144" i="34"/>
  <c r="A253" i="26"/>
  <c r="A253" i="34"/>
  <c r="A249" i="26"/>
  <c r="A249" i="34"/>
  <c r="A33" i="26"/>
  <c r="A33" i="34"/>
  <c r="A289" i="26"/>
  <c r="A289" i="34"/>
  <c r="A164" i="26"/>
  <c r="A164" i="34"/>
  <c r="A243" i="26"/>
  <c r="A243" i="34"/>
  <c r="A178" i="26"/>
  <c r="A178" i="34"/>
  <c r="A221" i="26"/>
  <c r="A221" i="34"/>
  <c r="A82" i="26"/>
  <c r="A82" i="34"/>
  <c r="A120" i="26"/>
  <c r="A120" i="34"/>
  <c r="A259" i="26"/>
  <c r="A259" i="34"/>
  <c r="A181" i="26"/>
  <c r="A181" i="34"/>
  <c r="A166" i="26"/>
  <c r="A166" i="34"/>
  <c r="A21" i="26"/>
  <c r="A21" i="34"/>
  <c r="A67" i="26"/>
  <c r="A67" i="34"/>
  <c r="A275" i="26"/>
  <c r="A275" i="34"/>
  <c r="A151" i="26"/>
  <c r="A151" i="34"/>
  <c r="A51" i="26"/>
  <c r="A51" i="34"/>
  <c r="A76" i="26"/>
  <c r="A76" i="34"/>
  <c r="A244" i="26"/>
  <c r="A244" i="34"/>
  <c r="A112" i="26"/>
  <c r="A112" i="34"/>
  <c r="A44" i="26"/>
  <c r="A44" i="34"/>
  <c r="A145" i="26"/>
  <c r="A145" i="34"/>
  <c r="A118" i="26"/>
  <c r="A118" i="34"/>
  <c r="A95" i="26"/>
  <c r="A95" i="34"/>
  <c r="A142" i="26"/>
  <c r="A142" i="34"/>
  <c r="A23" i="26"/>
  <c r="A23" i="34"/>
  <c r="A284" i="26"/>
  <c r="A284" i="34"/>
  <c r="A163" i="26"/>
  <c r="A163" i="34"/>
  <c r="A232" i="26"/>
  <c r="A232" i="34"/>
  <c r="A7" i="26"/>
  <c r="A7" i="34"/>
  <c r="A111" i="26"/>
  <c r="A111" i="34"/>
  <c r="A186" i="26"/>
  <c r="A186" i="34"/>
  <c r="A224" i="26"/>
  <c r="A224" i="34"/>
  <c r="A90" i="26"/>
  <c r="A90" i="34"/>
  <c r="A266" i="26"/>
  <c r="A266" i="34"/>
  <c r="A54" i="26"/>
  <c r="A54" i="34"/>
  <c r="A264" i="26"/>
  <c r="A264" i="34"/>
  <c r="A229" i="26"/>
  <c r="A229" i="34"/>
  <c r="A167" i="26"/>
  <c r="A167" i="34"/>
  <c r="A155" i="26"/>
  <c r="A155" i="34"/>
  <c r="A152" i="26"/>
  <c r="A152" i="34"/>
  <c r="A260" i="26"/>
  <c r="A260" i="34"/>
  <c r="A133" i="26"/>
  <c r="A133" i="34"/>
  <c r="A107" i="26"/>
  <c r="A107" i="34"/>
  <c r="A212" i="26"/>
  <c r="A212" i="34"/>
  <c r="A258" i="26"/>
  <c r="A258" i="34"/>
  <c r="A254" i="26"/>
  <c r="A254" i="34"/>
  <c r="A109" i="26"/>
  <c r="A109" i="34"/>
  <c r="A206" i="26"/>
  <c r="A206" i="34"/>
  <c r="A238" i="26"/>
  <c r="A238" i="34"/>
  <c r="A268" i="26"/>
  <c r="A268" i="34"/>
  <c r="A2" i="26"/>
  <c r="A2" i="34"/>
  <c r="A146" i="26"/>
  <c r="A146" i="34"/>
  <c r="A218" i="26"/>
  <c r="A218" i="34"/>
  <c r="A46" i="26"/>
  <c r="A46" i="34"/>
  <c r="A245" i="26"/>
  <c r="A245" i="34"/>
  <c r="A242" i="26"/>
  <c r="A242" i="34"/>
  <c r="A247" i="26"/>
  <c r="A247" i="34"/>
  <c r="A39" i="26"/>
  <c r="A39" i="34"/>
  <c r="A47" i="26"/>
  <c r="A47" i="34"/>
  <c r="A43" i="26"/>
  <c r="A43" i="34"/>
  <c r="A141" i="26"/>
  <c r="A141" i="34"/>
  <c r="A149" i="26"/>
  <c r="A149" i="34"/>
  <c r="A198" i="26"/>
  <c r="A198" i="34"/>
  <c r="A194" i="26"/>
  <c r="A194" i="34"/>
  <c r="A158" i="26"/>
  <c r="A158" i="34"/>
  <c r="A169" i="26"/>
  <c r="A169" i="34"/>
  <c r="A59" i="26"/>
  <c r="A59" i="34"/>
  <c r="A287" i="26"/>
  <c r="A287" i="34"/>
  <c r="A267" i="26"/>
  <c r="A267" i="34"/>
  <c r="A248" i="26"/>
  <c r="A248" i="34"/>
  <c r="A140" i="26"/>
  <c r="A140" i="34"/>
  <c r="A28" i="26"/>
  <c r="A28" i="34"/>
  <c r="A102" i="26"/>
  <c r="A102" i="34"/>
  <c r="A283" i="26"/>
  <c r="A283" i="34"/>
  <c r="A250" i="26"/>
  <c r="A250" i="34"/>
  <c r="A261" i="26"/>
  <c r="A261" i="34"/>
  <c r="A19" i="26"/>
  <c r="A19" i="34"/>
  <c r="A192" i="26"/>
  <c r="A192" i="34"/>
  <c r="A252" i="26"/>
  <c r="A252" i="34"/>
  <c r="A86" i="26"/>
  <c r="A86" i="34"/>
  <c r="A189" i="26"/>
  <c r="A189" i="34"/>
  <c r="A215" i="26"/>
  <c r="A215" i="34"/>
  <c r="A174" i="26"/>
  <c r="A174" i="34"/>
  <c r="A227" i="26"/>
  <c r="A227" i="34"/>
  <c r="A262" i="26"/>
  <c r="A262" i="34"/>
  <c r="A251" i="26"/>
  <c r="A251" i="34"/>
  <c r="A24" i="26"/>
  <c r="A24" i="34"/>
  <c r="A25" i="26"/>
  <c r="A25" i="34"/>
  <c r="A32" i="26"/>
  <c r="A32" i="34"/>
  <c r="A35" i="26"/>
  <c r="A35" i="34"/>
  <c r="A36" i="26"/>
  <c r="A36" i="34"/>
  <c r="A37" i="26"/>
  <c r="A37" i="34"/>
  <c r="A94" i="26"/>
  <c r="A94" i="34"/>
  <c r="A93" i="26"/>
  <c r="A93" i="34"/>
  <c r="A87" i="26"/>
  <c r="A87" i="34"/>
  <c r="A88" i="26"/>
  <c r="A88" i="34"/>
  <c r="A63" i="26"/>
  <c r="A63" i="34"/>
  <c r="A61" i="26"/>
  <c r="A61" i="34"/>
  <c r="A62" i="26"/>
  <c r="A62" i="34"/>
  <c r="A53" i="26"/>
  <c r="A53" i="34"/>
  <c r="A55" i="26"/>
  <c r="A55" i="34"/>
  <c r="A56" i="26"/>
  <c r="A56" i="34"/>
  <c r="A89" i="26"/>
  <c r="A89" i="34"/>
  <c r="A101" i="26"/>
  <c r="A101" i="34"/>
  <c r="A57" i="26"/>
  <c r="A57" i="34"/>
  <c r="A154" i="26"/>
  <c r="A154" i="34"/>
  <c r="A265" i="26"/>
  <c r="A265" i="34"/>
  <c r="A27" i="26"/>
  <c r="A27" i="34"/>
  <c r="A26" i="26"/>
  <c r="A26" i="34"/>
  <c r="A115" i="25"/>
  <c r="A115" i="33"/>
  <c r="A114" i="25"/>
  <c r="A114" i="33"/>
  <c r="A143" i="25"/>
  <c r="A143" i="33"/>
  <c r="A123" i="25"/>
  <c r="A123" i="33"/>
  <c r="A136" i="25"/>
  <c r="A136" i="33"/>
  <c r="A135" i="25"/>
  <c r="A135" i="33"/>
  <c r="A182" i="25"/>
  <c r="A182" i="33"/>
  <c r="A190" i="25"/>
  <c r="A190" i="33"/>
  <c r="A110" i="25"/>
  <c r="A110" i="33"/>
  <c r="A154" i="25"/>
  <c r="A154" i="33"/>
  <c r="A124" i="25"/>
  <c r="A124" i="33"/>
  <c r="A133" i="25"/>
  <c r="A133" i="33"/>
  <c r="A38" i="25"/>
  <c r="A38" i="33"/>
  <c r="A30" i="25"/>
  <c r="A30" i="33"/>
  <c r="A11" i="25"/>
  <c r="A11" i="33"/>
  <c r="A180" i="25"/>
  <c r="A180" i="33"/>
  <c r="A177" i="25"/>
  <c r="A177" i="33"/>
  <c r="A178" i="25"/>
  <c r="A178" i="33"/>
  <c r="A185" i="25"/>
  <c r="A185" i="33"/>
  <c r="A184" i="25"/>
  <c r="A184" i="33"/>
  <c r="A183" i="25"/>
  <c r="A183" i="33"/>
  <c r="A188" i="25"/>
  <c r="A188" i="33"/>
  <c r="A187" i="25"/>
  <c r="A187" i="33"/>
  <c r="A186" i="25"/>
  <c r="A186" i="33"/>
  <c r="A174" i="25"/>
  <c r="A174" i="33"/>
  <c r="A173" i="25"/>
  <c r="A173" i="33"/>
  <c r="A191" i="25"/>
  <c r="A191" i="33"/>
  <c r="A125" i="25"/>
  <c r="A125" i="33"/>
  <c r="A194" i="25"/>
  <c r="A194" i="33"/>
  <c r="A117" i="25"/>
  <c r="A117" i="33"/>
  <c r="A196" i="25"/>
  <c r="A196" i="33"/>
  <c r="A197" i="25"/>
  <c r="A197" i="33"/>
  <c r="A189" i="25"/>
  <c r="A189" i="33"/>
  <c r="A195" i="25"/>
  <c r="A195" i="33"/>
  <c r="A116" i="25"/>
  <c r="A116" i="33"/>
  <c r="A193" i="25"/>
  <c r="A193" i="33"/>
  <c r="A192" i="25"/>
  <c r="A192" i="33"/>
  <c r="A111" i="25"/>
  <c r="A111" i="33"/>
  <c r="A109" i="25"/>
  <c r="A109" i="33"/>
  <c r="A91" i="25"/>
  <c r="A91" i="33"/>
  <c r="A90" i="25"/>
  <c r="A90" i="33"/>
  <c r="A96" i="25"/>
  <c r="A96" i="33"/>
  <c r="A95" i="25"/>
  <c r="A95" i="33"/>
  <c r="A94" i="25"/>
  <c r="A94" i="33"/>
  <c r="A93" i="25"/>
  <c r="A93" i="33"/>
  <c r="A92" i="25"/>
  <c r="A92" i="33"/>
  <c r="A153" i="25"/>
  <c r="A153" i="33"/>
  <c r="A163" i="25"/>
  <c r="A163" i="33"/>
  <c r="A161" i="25"/>
  <c r="A161" i="33"/>
  <c r="A158" i="25"/>
  <c r="A158" i="33"/>
  <c r="A159" i="25"/>
  <c r="A159" i="33"/>
  <c r="A160" i="25"/>
  <c r="A160" i="33"/>
  <c r="A167" i="25"/>
  <c r="A167" i="33"/>
  <c r="A166" i="25"/>
  <c r="A166" i="33"/>
  <c r="A165" i="25"/>
  <c r="A165" i="33"/>
  <c r="A170" i="25"/>
  <c r="A170" i="33"/>
  <c r="A169" i="25"/>
  <c r="A169" i="33"/>
  <c r="A168" i="25"/>
  <c r="A168" i="33"/>
  <c r="A172" i="25"/>
  <c r="A172" i="33"/>
  <c r="A171" i="25"/>
  <c r="A171" i="33"/>
  <c r="A144" i="25"/>
  <c r="A144" i="33"/>
  <c r="A142" i="25"/>
  <c r="A142" i="33"/>
  <c r="A139" i="25"/>
  <c r="A139" i="33"/>
  <c r="A140" i="25"/>
  <c r="A140" i="33"/>
  <c r="A141" i="25"/>
  <c r="A141" i="33"/>
  <c r="A147" i="25"/>
  <c r="A147" i="33"/>
  <c r="A146" i="25"/>
  <c r="A146" i="33"/>
  <c r="A145" i="25"/>
  <c r="A145" i="33"/>
  <c r="A150" i="25"/>
  <c r="A150" i="33"/>
  <c r="A149" i="25"/>
  <c r="A149" i="33"/>
  <c r="A148" i="25"/>
  <c r="A148" i="33"/>
  <c r="A157" i="25"/>
  <c r="A157" i="33"/>
  <c r="A122" i="25"/>
  <c r="A122" i="33"/>
  <c r="A121" i="25"/>
  <c r="A121" i="33"/>
  <c r="A118" i="25"/>
  <c r="A118" i="33"/>
  <c r="A119" i="25"/>
  <c r="A119" i="33"/>
  <c r="A120" i="25"/>
  <c r="A120" i="33"/>
  <c r="A128" i="25"/>
  <c r="A128" i="33"/>
  <c r="A127" i="25"/>
  <c r="A127" i="33"/>
  <c r="A126" i="25"/>
  <c r="A126" i="33"/>
  <c r="A131" i="25"/>
  <c r="A131" i="33"/>
  <c r="A130" i="25"/>
  <c r="A130" i="33"/>
  <c r="A129" i="25"/>
  <c r="A129" i="33"/>
  <c r="A156" i="25"/>
  <c r="A156" i="33"/>
  <c r="A155" i="25"/>
  <c r="A155" i="33"/>
  <c r="A102" i="25"/>
  <c r="A102" i="33"/>
  <c r="A101" i="25"/>
  <c r="A101" i="33"/>
  <c r="A100" i="25"/>
  <c r="A100" i="33"/>
  <c r="A97" i="25"/>
  <c r="A97" i="33"/>
  <c r="A98" i="25"/>
  <c r="A98" i="33"/>
  <c r="A99" i="25"/>
  <c r="A99" i="33"/>
  <c r="A105" i="25"/>
  <c r="A105" i="33"/>
  <c r="A104" i="25"/>
  <c r="A104" i="33"/>
  <c r="A103" i="25"/>
  <c r="A103" i="33"/>
  <c r="A108" i="25"/>
  <c r="A108" i="33"/>
  <c r="A107" i="25"/>
  <c r="A107" i="33"/>
  <c r="A106" i="25"/>
  <c r="A106" i="33"/>
  <c r="A113" i="25"/>
  <c r="A113" i="33"/>
  <c r="A112" i="25"/>
  <c r="A112" i="33"/>
  <c r="A81" i="25"/>
  <c r="A81" i="33"/>
  <c r="A80" i="25"/>
  <c r="A80" i="33"/>
  <c r="A78" i="25"/>
  <c r="A78" i="33"/>
  <c r="A79" i="25"/>
  <c r="A79" i="33"/>
  <c r="A85" i="25"/>
  <c r="A85" i="33"/>
  <c r="A84" i="25"/>
  <c r="A84" i="33"/>
  <c r="A89" i="25"/>
  <c r="A89" i="33"/>
  <c r="A88" i="25"/>
  <c r="A88" i="33"/>
  <c r="A23" i="25"/>
  <c r="A23" i="33"/>
  <c r="A22" i="25"/>
  <c r="A22" i="33"/>
  <c r="A75" i="25"/>
  <c r="A75" i="33"/>
  <c r="A74" i="25"/>
  <c r="A74" i="33"/>
  <c r="A24" i="25"/>
  <c r="A24" i="33"/>
  <c r="A138" i="25"/>
  <c r="A138" i="33"/>
  <c r="A20" i="25"/>
  <c r="A20" i="33"/>
  <c r="A19" i="25"/>
  <c r="A19" i="33"/>
  <c r="A72" i="25"/>
  <c r="A72" i="33"/>
  <c r="A21" i="25"/>
  <c r="A21" i="33"/>
  <c r="A137" i="25"/>
  <c r="A137" i="33"/>
  <c r="A76" i="25"/>
  <c r="A76" i="33"/>
  <c r="A132" i="25"/>
  <c r="A132" i="33"/>
  <c r="A42" i="25"/>
  <c r="A42" i="33"/>
  <c r="A41" i="25"/>
  <c r="A41" i="33"/>
  <c r="A40" i="25"/>
  <c r="A40" i="33"/>
  <c r="A4" i="25"/>
  <c r="A4" i="33"/>
  <c r="A3" i="25"/>
  <c r="A3" i="33"/>
  <c r="A2" i="25"/>
  <c r="A2" i="33"/>
  <c r="A39" i="25"/>
  <c r="A39" i="33"/>
  <c r="A37" i="25"/>
  <c r="A37" i="33"/>
  <c r="A73" i="25"/>
  <c r="A73" i="33"/>
  <c r="A134" i="25"/>
  <c r="A134" i="33"/>
  <c r="A62" i="25"/>
  <c r="A62" i="33"/>
  <c r="A59" i="25"/>
  <c r="A59" i="33"/>
  <c r="A60" i="25"/>
  <c r="A60" i="33"/>
  <c r="A61" i="25"/>
  <c r="A61" i="33"/>
  <c r="A70" i="25"/>
  <c r="A70" i="33"/>
  <c r="A69" i="25"/>
  <c r="A69" i="33"/>
  <c r="A56" i="25"/>
  <c r="A56" i="33"/>
  <c r="A55" i="25"/>
  <c r="A55" i="33"/>
  <c r="A48" i="25"/>
  <c r="A48" i="33"/>
  <c r="A47" i="25"/>
  <c r="A47" i="33"/>
  <c r="A46" i="25"/>
  <c r="A46" i="33"/>
  <c r="A43" i="25"/>
  <c r="A43" i="33"/>
  <c r="A44" i="25"/>
  <c r="A44" i="33"/>
  <c r="A45" i="25"/>
  <c r="A45" i="33"/>
  <c r="A51" i="25"/>
  <c r="A51" i="33"/>
  <c r="A50" i="25"/>
  <c r="A50" i="33"/>
  <c r="A49" i="25"/>
  <c r="A49" i="33"/>
  <c r="A54" i="25"/>
  <c r="A54" i="33"/>
  <c r="A53" i="25"/>
  <c r="A53" i="33"/>
  <c r="A52" i="25"/>
  <c r="A52" i="33"/>
  <c r="A152" i="25"/>
  <c r="A152" i="33"/>
  <c r="A151" i="25"/>
  <c r="A151" i="33"/>
  <c r="A29" i="25"/>
  <c r="A29" i="33"/>
  <c r="A28" i="25"/>
  <c r="A28" i="33"/>
  <c r="A25" i="25"/>
  <c r="A25" i="33"/>
  <c r="A26" i="25"/>
  <c r="A26" i="33"/>
  <c r="A27" i="25"/>
  <c r="A27" i="33"/>
  <c r="A33" i="25"/>
  <c r="A33" i="33"/>
  <c r="A32" i="25"/>
  <c r="A32" i="33"/>
  <c r="A31" i="25"/>
  <c r="A31" i="33"/>
  <c r="A36" i="25"/>
  <c r="A36" i="33"/>
  <c r="A35" i="25"/>
  <c r="A35" i="33"/>
  <c r="A34" i="25"/>
  <c r="A34" i="33"/>
  <c r="A58" i="25"/>
  <c r="A58" i="33"/>
  <c r="A57" i="25"/>
  <c r="A57" i="33"/>
  <c r="A10" i="25"/>
  <c r="A10" i="33"/>
  <c r="A9" i="25"/>
  <c r="A9" i="33"/>
  <c r="A8" i="25"/>
  <c r="A8" i="33"/>
  <c r="A5" i="25"/>
  <c r="A5" i="33"/>
  <c r="A6" i="25"/>
  <c r="A6" i="33"/>
  <c r="A7" i="25"/>
  <c r="A7" i="33"/>
  <c r="A15" i="25"/>
  <c r="A15" i="33"/>
  <c r="A14" i="25"/>
  <c r="A14" i="33"/>
  <c r="A13" i="25"/>
  <c r="A13" i="33"/>
  <c r="A18" i="25"/>
  <c r="A18" i="33"/>
  <c r="A17" i="25"/>
  <c r="A17" i="33"/>
  <c r="A16" i="25"/>
  <c r="A16" i="33"/>
  <c r="A12" i="25"/>
  <c r="A12" i="33"/>
  <c r="A71" i="25"/>
  <c r="A71" i="33"/>
  <c r="A83" i="25"/>
  <c r="A83" i="33"/>
  <c r="A87" i="25"/>
  <c r="A87" i="33"/>
  <c r="A86" i="25"/>
  <c r="A86" i="33"/>
  <c r="A82" i="25"/>
  <c r="A82" i="33"/>
  <c r="A77" i="25"/>
  <c r="A77" i="33"/>
  <c r="A164" i="25"/>
  <c r="A164" i="33"/>
  <c r="A162" i="25"/>
  <c r="A162" i="33"/>
  <c r="A181" i="25"/>
  <c r="A181" i="33"/>
  <c r="A176" i="25"/>
  <c r="A176" i="33"/>
  <c r="A179" i="25"/>
  <c r="A179" i="33"/>
  <c r="A175" i="25"/>
  <c r="A175" i="33"/>
  <c r="A65" i="25"/>
  <c r="A65" i="33"/>
  <c r="A68" i="25"/>
  <c r="A68" i="33"/>
  <c r="A64" i="25"/>
  <c r="A64" i="33"/>
  <c r="A67" i="25"/>
  <c r="A67" i="33"/>
  <c r="A63" i="25"/>
  <c r="A63" i="33"/>
  <c r="A66" i="25"/>
  <c r="A66" i="33"/>
  <c r="K99" i="19"/>
  <c r="K191"/>
  <c r="K247"/>
  <c r="K253"/>
  <c r="K277"/>
  <c r="K89"/>
  <c r="K271"/>
  <c r="K195"/>
  <c r="K192"/>
  <c r="K273"/>
  <c r="K25"/>
  <c r="K225"/>
  <c r="K183"/>
  <c r="K268"/>
  <c r="K224"/>
  <c r="K51"/>
  <c r="K5"/>
  <c r="K97"/>
  <c r="K150"/>
  <c r="K141"/>
  <c r="K261"/>
  <c r="K58"/>
  <c r="K255"/>
  <c r="K180"/>
  <c r="K252"/>
  <c r="K112"/>
  <c r="K46"/>
  <c r="K94"/>
  <c r="K166"/>
  <c r="K105"/>
  <c r="K2"/>
  <c r="K244"/>
  <c r="K243"/>
  <c r="K43"/>
  <c r="K167"/>
  <c r="K265"/>
  <c r="K83"/>
  <c r="K84"/>
  <c r="K6"/>
  <c r="K179"/>
  <c r="K122"/>
  <c r="K276"/>
  <c r="K24"/>
  <c r="K135"/>
  <c r="K36"/>
  <c r="K37"/>
  <c r="K205"/>
  <c r="K100"/>
  <c r="K196"/>
  <c r="K217"/>
  <c r="K170"/>
  <c r="K223"/>
  <c r="K259"/>
  <c r="K4"/>
  <c r="K285"/>
  <c r="K229"/>
  <c r="K260"/>
  <c r="K98"/>
  <c r="K269"/>
  <c r="K184"/>
  <c r="K226"/>
  <c r="K209"/>
  <c r="K144"/>
  <c r="K250"/>
  <c r="K204"/>
  <c r="K16"/>
  <c r="K163"/>
  <c r="K158"/>
  <c r="K237"/>
  <c r="K248"/>
  <c r="K134"/>
  <c r="K171"/>
  <c r="K90"/>
  <c r="K126"/>
  <c r="K280"/>
  <c r="K164"/>
  <c r="K254"/>
  <c r="K145"/>
  <c r="K78"/>
  <c r="K216"/>
  <c r="K54"/>
  <c r="K53"/>
  <c r="K132"/>
  <c r="K38"/>
  <c r="K249"/>
  <c r="K148"/>
  <c r="K220"/>
  <c r="K8"/>
  <c r="K194"/>
  <c r="K35"/>
  <c r="K232"/>
  <c r="K79"/>
  <c r="K230"/>
  <c r="K212"/>
  <c r="K174"/>
  <c r="K155"/>
  <c r="K130"/>
  <c r="K281"/>
  <c r="K231"/>
  <c r="K119"/>
  <c r="K107"/>
  <c r="K208"/>
  <c r="K279"/>
  <c r="K236"/>
  <c r="K103"/>
  <c r="K286"/>
  <c r="K211"/>
  <c r="K258"/>
  <c r="K15"/>
  <c r="K156"/>
  <c r="K202"/>
  <c r="K56"/>
  <c r="K214"/>
  <c r="K227"/>
  <c r="K22"/>
  <c r="K274"/>
  <c r="K59"/>
  <c r="K272"/>
  <c r="K152"/>
  <c r="K172"/>
  <c r="K117"/>
  <c r="K246"/>
  <c r="K267"/>
  <c r="K278"/>
  <c r="K143"/>
  <c r="K3"/>
  <c r="K50"/>
  <c r="K263"/>
  <c r="K287"/>
  <c r="K233"/>
  <c r="K11"/>
  <c r="K193"/>
  <c r="K238"/>
  <c r="K283"/>
  <c r="K162"/>
  <c r="K228"/>
  <c r="K234"/>
  <c r="K282"/>
  <c r="K196" i="18"/>
  <c r="K195"/>
  <c r="K186"/>
  <c r="K185"/>
  <c r="K184"/>
  <c r="K183"/>
  <c r="K181"/>
  <c r="K180"/>
  <c r="K179"/>
  <c r="K178"/>
  <c r="K177"/>
  <c r="K176"/>
  <c r="K175"/>
  <c r="K162"/>
  <c r="K161"/>
  <c r="K155"/>
  <c r="K154"/>
  <c r="K153"/>
  <c r="K152"/>
  <c r="K151"/>
  <c r="K150"/>
  <c r="K149"/>
  <c r="K148"/>
  <c r="K147"/>
  <c r="K146"/>
  <c r="K145"/>
  <c r="K144"/>
  <c r="K143"/>
  <c r="K142"/>
  <c r="K141"/>
  <c r="K139"/>
  <c r="K138"/>
  <c r="K137"/>
  <c r="K136"/>
  <c r="K135"/>
  <c r="K134"/>
  <c r="K133"/>
  <c r="K132"/>
  <c r="K131"/>
  <c r="K130"/>
  <c r="K129"/>
  <c r="K128"/>
  <c r="K126"/>
  <c r="K119"/>
  <c r="K118"/>
  <c r="K117"/>
  <c r="K116"/>
  <c r="K115"/>
  <c r="K114"/>
  <c r="K113"/>
  <c r="K112"/>
  <c r="K110"/>
  <c r="K102"/>
  <c r="K101"/>
  <c r="K100"/>
  <c r="K98"/>
  <c r="K94"/>
  <c r="K85"/>
  <c r="K81"/>
  <c r="K73"/>
  <c r="K72"/>
  <c r="K69"/>
  <c r="K68"/>
  <c r="K67"/>
  <c r="K64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8"/>
  <c r="K22"/>
  <c r="K21"/>
  <c r="K20"/>
  <c r="K19"/>
  <c r="K18"/>
  <c r="K17"/>
  <c r="K16"/>
  <c r="K7"/>
  <c r="K6"/>
  <c r="K5"/>
  <c r="K4"/>
  <c r="K3"/>
  <c r="K154" i="19"/>
  <c r="K14"/>
  <c r="K219"/>
  <c r="K235"/>
  <c r="K186"/>
  <c r="K136"/>
  <c r="K182"/>
  <c r="K109"/>
  <c r="K20"/>
  <c r="K200"/>
  <c r="K201"/>
  <c r="K111"/>
  <c r="K87"/>
  <c r="K245"/>
  <c r="K129"/>
  <c r="K207"/>
  <c r="K73"/>
  <c r="K27"/>
  <c r="K203"/>
  <c r="K251"/>
  <c r="K275"/>
  <c r="K206"/>
  <c r="K198"/>
  <c r="K52"/>
  <c r="K240"/>
  <c r="K18"/>
  <c r="K242"/>
  <c r="K47"/>
  <c r="K49"/>
  <c r="K17"/>
  <c r="K218"/>
  <c r="K266"/>
  <c r="K142"/>
  <c r="K262"/>
  <c r="K9"/>
  <c r="K34"/>
  <c r="K30"/>
  <c r="K213"/>
  <c r="K210"/>
  <c r="K44"/>
  <c r="K41"/>
  <c r="K48"/>
  <c r="K116"/>
  <c r="K118"/>
  <c r="K222"/>
  <c r="K85"/>
  <c r="K71"/>
  <c r="K257"/>
  <c r="K284"/>
  <c r="K153"/>
  <c r="K93"/>
  <c r="K127"/>
  <c r="K128"/>
  <c r="K110"/>
  <c r="K151"/>
  <c r="K178"/>
  <c r="K60"/>
  <c r="K147"/>
  <c r="K7"/>
  <c r="K264"/>
  <c r="K19"/>
  <c r="K176"/>
  <c r="K181"/>
  <c r="K123"/>
  <c r="K169"/>
  <c r="K108"/>
  <c r="K102"/>
  <c r="K177"/>
  <c r="K270"/>
  <c r="K86"/>
  <c r="K13"/>
  <c r="K77"/>
  <c r="K95"/>
  <c r="K131"/>
  <c r="K33"/>
  <c r="K239"/>
  <c r="K120"/>
  <c r="K12"/>
  <c r="K23"/>
  <c r="K221"/>
  <c r="K165"/>
  <c r="K256"/>
  <c r="K101"/>
  <c r="K175"/>
  <c r="K31"/>
  <c r="K137"/>
  <c r="K124"/>
  <c r="K185"/>
  <c r="K197"/>
  <c r="K140"/>
  <c r="K55"/>
  <c r="K29"/>
  <c r="K104"/>
  <c r="K241"/>
  <c r="K106"/>
  <c r="K21"/>
  <c r="K146"/>
  <c r="K72"/>
  <c r="K159"/>
  <c r="K57"/>
  <c r="K173"/>
  <c r="K189"/>
  <c r="K92"/>
  <c r="K45"/>
  <c r="K121"/>
  <c r="K149"/>
  <c r="K190"/>
  <c r="K160"/>
  <c r="K91"/>
  <c r="K125"/>
  <c r="K10"/>
  <c r="K288"/>
  <c r="K61"/>
  <c r="K215"/>
  <c r="K199"/>
  <c r="K168"/>
  <c r="K42"/>
  <c r="K32"/>
  <c r="K96"/>
  <c r="K139"/>
  <c r="K28"/>
  <c r="K157"/>
  <c r="K114"/>
  <c r="K138"/>
  <c r="K26"/>
  <c r="K289"/>
  <c r="K133"/>
  <c r="K161"/>
  <c r="K187"/>
  <c r="K88"/>
  <c r="K188"/>
  <c r="K173" i="18"/>
  <c r="K172"/>
  <c r="K140"/>
  <c r="K127"/>
  <c r="K75"/>
  <c r="K74"/>
  <c r="K197"/>
  <c r="K182"/>
  <c r="K168"/>
  <c r="K157"/>
  <c r="K99"/>
  <c r="K71"/>
  <c r="K70"/>
  <c r="K61"/>
  <c r="K29"/>
  <c r="K2"/>
  <c r="K194"/>
  <c r="K193"/>
  <c r="K192"/>
  <c r="K191"/>
  <c r="K190"/>
  <c r="K189"/>
  <c r="K188"/>
  <c r="K187"/>
  <c r="K174"/>
  <c r="K171"/>
  <c r="K170"/>
  <c r="K169"/>
  <c r="K167"/>
  <c r="K166"/>
  <c r="K165"/>
  <c r="K164"/>
  <c r="K163"/>
  <c r="K160"/>
  <c r="K159"/>
  <c r="K158"/>
  <c r="K156"/>
  <c r="K125"/>
  <c r="K124"/>
  <c r="K123"/>
  <c r="K122"/>
  <c r="K121"/>
  <c r="K120"/>
  <c r="K111"/>
  <c r="K109"/>
  <c r="K108"/>
  <c r="K107"/>
  <c r="K106"/>
  <c r="K105"/>
  <c r="K104"/>
  <c r="K103"/>
  <c r="K97"/>
  <c r="K96"/>
  <c r="K95"/>
  <c r="K93"/>
  <c r="K92"/>
  <c r="K91"/>
  <c r="K90"/>
  <c r="K89"/>
  <c r="K88"/>
  <c r="K87"/>
  <c r="K86"/>
  <c r="K84"/>
  <c r="K83"/>
  <c r="K82"/>
  <c r="K80"/>
  <c r="K79"/>
  <c r="K77"/>
  <c r="K76"/>
  <c r="K66"/>
  <c r="K65"/>
  <c r="K63"/>
  <c r="K62"/>
  <c r="K60"/>
  <c r="K59"/>
  <c r="K58"/>
  <c r="K57"/>
  <c r="K56"/>
  <c r="K27"/>
  <c r="K26"/>
  <c r="K25"/>
  <c r="K24"/>
  <c r="K23"/>
  <c r="K15"/>
  <c r="K14"/>
  <c r="K13"/>
  <c r="K12"/>
  <c r="K11"/>
  <c r="K10"/>
  <c r="K9"/>
  <c r="K8"/>
  <c r="K39" i="19"/>
  <c r="K40"/>
  <c r="K62"/>
  <c r="K63"/>
  <c r="K64"/>
  <c r="K65"/>
  <c r="K66"/>
  <c r="K67"/>
  <c r="K68"/>
  <c r="K69"/>
  <c r="K70"/>
  <c r="K74"/>
  <c r="K75"/>
  <c r="K76"/>
  <c r="K80"/>
  <c r="K81"/>
  <c r="K82"/>
  <c r="K113"/>
  <c r="K115"/>
  <c r="K78" i="18"/>
  <c r="A3" i="31" l="1" a="1"/>
  <c r="A3"/>
  <c r="B3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AG3"/>
  <c r="AH3"/>
  <c r="AI3"/>
  <c r="AJ3"/>
  <c r="AK3"/>
  <c r="AL3"/>
  <c r="AM3"/>
  <c r="AN3"/>
  <c r="AO3"/>
  <c r="AP3"/>
  <c r="AQ3"/>
  <c r="AR3"/>
  <c r="AS3"/>
  <c r="AT3"/>
  <c r="AU3"/>
  <c r="AV3"/>
  <c r="AW3"/>
  <c r="AX3"/>
  <c r="AY3"/>
  <c r="AZ3"/>
  <c r="BA3"/>
  <c r="BB3"/>
  <c r="BC3"/>
  <c r="BD3"/>
  <c r="BE3"/>
  <c r="BF3"/>
  <c r="BG3"/>
  <c r="BH3"/>
  <c r="BI3"/>
  <c r="BJ3"/>
  <c r="BK3"/>
  <c r="BL3"/>
  <c r="BM3"/>
  <c r="BN3"/>
  <c r="BO3"/>
  <c r="BP3"/>
  <c r="BQ3"/>
  <c r="BR3"/>
  <c r="BS3"/>
  <c r="BT3"/>
  <c r="BU3"/>
  <c r="BV3"/>
  <c r="BW3"/>
  <c r="BX3"/>
  <c r="BY3"/>
  <c r="BZ3"/>
  <c r="CA3"/>
  <c r="CB3"/>
  <c r="CC3"/>
  <c r="CD3"/>
  <c r="CE3"/>
  <c r="CF3"/>
  <c r="CG3"/>
  <c r="CH3"/>
  <c r="CI3"/>
  <c r="CJ3"/>
  <c r="CK3"/>
  <c r="CL3"/>
  <c r="CM3"/>
  <c r="CN3"/>
  <c r="CO3"/>
  <c r="CP3"/>
  <c r="CQ3"/>
  <c r="CR3"/>
  <c r="CS3"/>
  <c r="CT3"/>
  <c r="CU3"/>
  <c r="CV3"/>
  <c r="CW3"/>
  <c r="CX3"/>
  <c r="CY3"/>
  <c r="CZ3"/>
  <c r="DA3"/>
  <c r="DB3"/>
  <c r="DC3"/>
  <c r="DD3"/>
  <c r="DE3"/>
  <c r="DF3"/>
  <c r="DG3"/>
  <c r="DH3"/>
  <c r="DI3"/>
  <c r="DJ3"/>
  <c r="DK3"/>
  <c r="DL3"/>
  <c r="DM3"/>
  <c r="DN3"/>
  <c r="DO3"/>
  <c r="DP3"/>
  <c r="DQ3"/>
  <c r="DR3"/>
  <c r="DS3"/>
  <c r="DT3"/>
  <c r="DU3"/>
  <c r="DV3"/>
  <c r="DW3"/>
  <c r="DX3"/>
  <c r="DY3"/>
  <c r="DZ3"/>
  <c r="EA3"/>
  <c r="EB3"/>
  <c r="EC3"/>
  <c r="ED3"/>
  <c r="EE3"/>
  <c r="EF3"/>
  <c r="EG3"/>
  <c r="EH3"/>
  <c r="EI3"/>
  <c r="EJ3"/>
  <c r="EK3"/>
  <c r="EL3"/>
  <c r="EM3"/>
  <c r="EN3"/>
  <c r="EO3"/>
  <c r="EP3"/>
  <c r="EQ3"/>
  <c r="ER3"/>
  <c r="ES3"/>
  <c r="ET3"/>
  <c r="EU3"/>
  <c r="EV3"/>
  <c r="EW3"/>
  <c r="EX3"/>
  <c r="EY3"/>
  <c r="EZ3"/>
  <c r="FA3"/>
  <c r="FB3"/>
  <c r="FC3"/>
  <c r="FD3"/>
  <c r="FE3"/>
  <c r="FF3"/>
  <c r="FG3"/>
  <c r="FH3"/>
  <c r="FI3"/>
  <c r="FJ3"/>
  <c r="FK3"/>
  <c r="FL3"/>
  <c r="FM3"/>
  <c r="FN3"/>
  <c r="FO3"/>
  <c r="FP3"/>
  <c r="FQ3"/>
  <c r="FR3"/>
  <c r="FS3"/>
  <c r="FT3"/>
  <c r="FU3"/>
  <c r="FV3"/>
  <c r="FW3"/>
  <c r="FX3"/>
  <c r="FY3"/>
  <c r="FZ3"/>
  <c r="GA3"/>
  <c r="GB3"/>
  <c r="GC3"/>
  <c r="GD3"/>
  <c r="GE3"/>
  <c r="GF3"/>
  <c r="GG3"/>
  <c r="GH3"/>
  <c r="GI3"/>
  <c r="GJ3"/>
  <c r="GK3"/>
  <c r="GL3"/>
  <c r="GM3"/>
  <c r="GN3"/>
  <c r="GO3"/>
  <c r="GP3"/>
  <c r="GQ3"/>
  <c r="GR3"/>
  <c r="GS3"/>
  <c r="GT3"/>
  <c r="GU3"/>
  <c r="GV3"/>
  <c r="GW3"/>
  <c r="GX3"/>
  <c r="GY3"/>
  <c r="GZ3"/>
  <c r="HA3"/>
  <c r="HB3"/>
  <c r="HC3"/>
  <c r="HD3"/>
  <c r="HE3"/>
  <c r="HF3"/>
  <c r="HG3"/>
  <c r="HH3"/>
  <c r="HI3"/>
  <c r="HJ3"/>
  <c r="HK3"/>
  <c r="HL3"/>
  <c r="HM3"/>
  <c r="HN3"/>
  <c r="HO3"/>
  <c r="HP3"/>
  <c r="HQ3"/>
  <c r="HR3"/>
  <c r="HS3"/>
  <c r="HT3"/>
  <c r="HU3"/>
  <c r="HV3"/>
  <c r="HW3"/>
  <c r="HX3"/>
  <c r="HY3"/>
  <c r="HZ3"/>
  <c r="IA3"/>
  <c r="IB3"/>
  <c r="IC3"/>
  <c r="ID3"/>
  <c r="IE3"/>
  <c r="IF3"/>
  <c r="IG3"/>
  <c r="IH3"/>
  <c r="II3"/>
  <c r="IJ3"/>
  <c r="IK3"/>
  <c r="IL3"/>
  <c r="IM3"/>
  <c r="IN3"/>
  <c r="IO3"/>
  <c r="IP3"/>
  <c r="IQ3"/>
  <c r="IR3"/>
  <c r="IS3"/>
  <c r="IT3"/>
  <c r="IU3"/>
  <c r="IV3"/>
  <c r="IW3"/>
  <c r="IX3"/>
  <c r="IY3"/>
  <c r="IZ3"/>
  <c r="JA3"/>
  <c r="JB3"/>
  <c r="JC3"/>
  <c r="JD3"/>
  <c r="JE3"/>
  <c r="JF3"/>
  <c r="JG3"/>
  <c r="JH3"/>
  <c r="JI3"/>
  <c r="JJ3"/>
  <c r="JK3"/>
  <c r="JL3"/>
  <c r="JM3"/>
  <c r="JN3"/>
  <c r="JO3"/>
  <c r="JP3"/>
  <c r="JQ3"/>
  <c r="JR3"/>
  <c r="JS3"/>
  <c r="JT3"/>
  <c r="JU3"/>
  <c r="JV3"/>
  <c r="JW3"/>
  <c r="JX3"/>
  <c r="JY3"/>
  <c r="JZ3"/>
  <c r="KA3"/>
  <c r="KB3"/>
  <c r="KC3"/>
  <c r="A3" i="29" a="1"/>
  <c r="A3" l="1"/>
  <c r="B3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AG3"/>
  <c r="AH3"/>
  <c r="AI3"/>
  <c r="AJ3"/>
  <c r="AK3"/>
  <c r="AL3"/>
  <c r="AM3"/>
  <c r="AN3"/>
  <c r="AO3"/>
  <c r="AP3"/>
  <c r="AQ3"/>
  <c r="AR3"/>
  <c r="AS3"/>
  <c r="AT3"/>
  <c r="AU3"/>
  <c r="AV3"/>
  <c r="AW3"/>
  <c r="AX3"/>
  <c r="AY3"/>
  <c r="AZ3"/>
  <c r="BA3"/>
  <c r="BB3"/>
  <c r="BC3"/>
  <c r="BD3"/>
  <c r="BE3"/>
  <c r="BF3"/>
  <c r="BG3"/>
  <c r="BH3"/>
  <c r="BI3"/>
  <c r="BJ3"/>
  <c r="BK3"/>
  <c r="BL3"/>
  <c r="BM3"/>
  <c r="BN3"/>
  <c r="BO3"/>
  <c r="BP3"/>
  <c r="BQ3"/>
  <c r="BR3"/>
  <c r="BS3"/>
  <c r="BT3"/>
  <c r="BU3"/>
  <c r="BV3"/>
  <c r="BW3"/>
  <c r="BX3"/>
  <c r="BY3"/>
  <c r="BZ3"/>
  <c r="CA3"/>
  <c r="CB3"/>
  <c r="CC3"/>
  <c r="CD3"/>
  <c r="CE3"/>
  <c r="CF3"/>
  <c r="CG3"/>
  <c r="CH3"/>
  <c r="CI3"/>
  <c r="CJ3"/>
  <c r="CK3"/>
  <c r="CL3"/>
  <c r="CM3"/>
  <c r="CN3"/>
  <c r="CO3"/>
  <c r="CP3"/>
  <c r="CQ3"/>
  <c r="CR3"/>
  <c r="CS3"/>
  <c r="CT3"/>
  <c r="CU3"/>
  <c r="CV3"/>
  <c r="CW3"/>
  <c r="CX3"/>
  <c r="CY3"/>
  <c r="CZ3"/>
  <c r="DA3"/>
  <c r="DB3"/>
  <c r="DC3"/>
  <c r="DD3"/>
  <c r="DE3"/>
  <c r="DF3"/>
  <c r="DG3"/>
  <c r="DH3"/>
  <c r="DI3"/>
  <c r="DJ3"/>
  <c r="DK3"/>
  <c r="DL3"/>
  <c r="DM3"/>
  <c r="DN3"/>
  <c r="DO3"/>
  <c r="DP3"/>
  <c r="DQ3"/>
  <c r="DR3"/>
  <c r="DS3"/>
  <c r="DT3"/>
  <c r="DU3"/>
  <c r="DV3"/>
  <c r="DW3"/>
  <c r="DX3"/>
  <c r="DY3"/>
  <c r="DZ3"/>
  <c r="EA3"/>
  <c r="EB3"/>
  <c r="EC3"/>
  <c r="ED3"/>
  <c r="EE3"/>
  <c r="EF3"/>
  <c r="EG3"/>
  <c r="EH3"/>
  <c r="EI3"/>
  <c r="EJ3"/>
  <c r="EK3"/>
  <c r="EL3"/>
  <c r="EM3"/>
  <c r="EN3"/>
  <c r="EO3"/>
  <c r="EP3"/>
  <c r="EQ3"/>
  <c r="ER3"/>
  <c r="ES3"/>
  <c r="ET3"/>
  <c r="EU3"/>
  <c r="EV3"/>
  <c r="EW3"/>
  <c r="EX3"/>
  <c r="EY3"/>
  <c r="EZ3"/>
  <c r="FA3"/>
  <c r="FB3"/>
  <c r="FC3"/>
  <c r="FD3"/>
  <c r="FE3"/>
  <c r="FF3"/>
  <c r="FG3"/>
  <c r="FH3"/>
  <c r="FI3"/>
  <c r="FJ3"/>
  <c r="FK3"/>
  <c r="FL3"/>
  <c r="FM3"/>
  <c r="FN3"/>
  <c r="FO3"/>
  <c r="FP3"/>
  <c r="FQ3"/>
  <c r="FR3"/>
  <c r="FS3"/>
  <c r="FT3"/>
  <c r="FU3"/>
  <c r="FV3"/>
  <c r="FW3"/>
  <c r="FX3"/>
  <c r="FY3"/>
  <c r="FZ3"/>
  <c r="GA3"/>
  <c r="GB3"/>
  <c r="GC3"/>
  <c r="GD3"/>
  <c r="GE3"/>
  <c r="GF3"/>
  <c r="GG3"/>
  <c r="GH3"/>
  <c r="GI3"/>
  <c r="GJ3"/>
  <c r="GK3"/>
  <c r="GL3"/>
  <c r="GM3"/>
  <c r="GN3"/>
  <c r="GO3"/>
</calcChain>
</file>

<file path=xl/connections.xml><?xml version="1.0" encoding="utf-8"?>
<connections xmlns="http://schemas.openxmlformats.org/spreadsheetml/2006/main">
  <connection id="1" name="L0Ids" type="6" refreshedVersion="3" background="1" saveData="1">
    <textPr codePage="850" sourceFile="C:\Documents and Settings\wotton\My Documents\RICHMap-20120606.txt">
      <textFields count="2">
        <textField/>
        <textField/>
      </textFields>
    </textPr>
  </connection>
  <connection id="2" name="Rich1Hits-2012" type="6" refreshedVersion="3" background="1" saveData="1">
    <textPr codePage="850" sourceFile="Q:\lhcb\www\archive\UKL1\RICH1HPDSize-r121757.txt">
      <textFields count="2">
        <textField/>
        <textField/>
      </textFields>
    </textPr>
  </connection>
  <connection id="3" name="Rich2Hits-2012" type="6" refreshedVersion="3" background="1" saveData="1">
    <textPr codePage="850" sourceFile="Q:\lhcb\www\archive\UKL1\RICH2HPDSize-r121757.txt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<sst xmlns="http://schemas.openxmlformats.org/spreadsheetml/2006/main" count="2044" uniqueCount="69">
  <si>
    <t>A</t>
  </si>
  <si>
    <t>C</t>
  </si>
  <si>
    <t>Column</t>
  </si>
  <si>
    <t>Row</t>
  </si>
  <si>
    <t>U</t>
  </si>
  <si>
    <t>D</t>
  </si>
  <si>
    <t>Copy #</t>
  </si>
  <si>
    <t>L0 HW ID</t>
  </si>
  <si>
    <t>L1 HW</t>
  </si>
  <si>
    <t>L1 Logical</t>
  </si>
  <si>
    <t>L1 logical</t>
  </si>
  <si>
    <t>Ingress</t>
  </si>
  <si>
    <t>Channel</t>
  </si>
  <si>
    <t>Panel</t>
  </si>
  <si>
    <t>Ribbon</t>
  </si>
  <si>
    <t>Fibre</t>
  </si>
  <si>
    <t>RX</t>
  </si>
  <si>
    <t>Weight</t>
  </si>
  <si>
    <t>L1 Ribbon</t>
  </si>
  <si>
    <t>L0 fibre</t>
  </si>
  <si>
    <t>L1 Fibre</t>
  </si>
  <si>
    <t>L0 Fibre</t>
  </si>
  <si>
    <t>Words</t>
  </si>
  <si>
    <t>Channel Index</t>
  </si>
  <si>
    <t>Fibre Index</t>
  </si>
  <si>
    <t>Patch box</t>
  </si>
  <si>
    <t>Cassette</t>
  </si>
  <si>
    <t>B</t>
  </si>
  <si>
    <t>F</t>
  </si>
  <si>
    <t>E</t>
  </si>
  <si>
    <t>H</t>
  </si>
  <si>
    <t>G</t>
  </si>
  <si>
    <t>K</t>
  </si>
  <si>
    <t>J</t>
  </si>
  <si>
    <t>M</t>
  </si>
  <si>
    <t>L</t>
  </si>
  <si>
    <t>A1</t>
  </si>
  <si>
    <t>A2</t>
  </si>
  <si>
    <t>C1</t>
  </si>
  <si>
    <t>C2</t>
  </si>
  <si>
    <t>L1</t>
  </si>
  <si>
    <t>ElementName</t>
  </si>
  <si>
    <t>TypeName</t>
  </si>
  <si>
    <t>_original.._value</t>
  </si>
  <si>
    <t>LHCb masks</t>
  </si>
  <si>
    <t>ALICE masks</t>
  </si>
  <si>
    <t>0ad,2</t>
  </si>
  <si>
    <t>Sum of Weight</t>
  </si>
  <si>
    <t>_original.._active</t>
  </si>
  <si>
    <t>Active</t>
  </si>
  <si>
    <t>L0 Ribbon</t>
  </si>
  <si>
    <t>L0Id</t>
  </si>
  <si>
    <t>L1 Input</t>
  </si>
  <si>
    <t>Residual</t>
  </si>
  <si>
    <t>Total</t>
  </si>
  <si>
    <t>FwUkl1Settings</t>
  </si>
  <si>
    <t>(0b4,1)(08e,1)</t>
  </si>
  <si>
    <t>(0a6,1)(004,1)</t>
  </si>
  <si>
    <t>(0d6,1)(0e5,1)</t>
  </si>
  <si>
    <t>(0dc,1)(0aa,1)</t>
  </si>
  <si>
    <t>(0a2,1)(07f,2)</t>
  </si>
  <si>
    <t>(0c8,1)(048,4)</t>
  </si>
  <si>
    <t>PixCol</t>
  </si>
  <si>
    <t>PixRow</t>
  </si>
  <si>
    <t>Address (Hex)</t>
  </si>
  <si>
    <t>Mask (Hex)</t>
  </si>
  <si>
    <t>09e,8</t>
  </si>
  <si>
    <t>094,4</t>
  </si>
  <si>
    <t>(061,8),(0ca,8)</t>
  </si>
</sst>
</file>

<file path=xl/styles.xml><?xml version="1.0" encoding="utf-8"?>
<styleSheet xmlns="http://schemas.openxmlformats.org/spreadsheetml/2006/main">
  <numFmts count="2">
    <numFmt numFmtId="164" formatCode="_##_##_##."/>
    <numFmt numFmtId="165" formatCode="0.0"/>
  </numFmts>
  <fonts count="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0" fillId="0" borderId="0" xfId="0" applyNumberFormat="1"/>
    <xf numFmtId="0" fontId="4" fillId="0" borderId="0" xfId="0" applyFont="1"/>
    <xf numFmtId="0" fontId="3" fillId="0" borderId="0" xfId="1" applyFill="1"/>
    <xf numFmtId="0" fontId="5" fillId="0" borderId="0" xfId="1" applyFont="1" applyFill="1"/>
    <xf numFmtId="2" fontId="3" fillId="0" borderId="0" xfId="1" applyNumberFormat="1" applyFill="1"/>
    <xf numFmtId="2" fontId="5" fillId="0" borderId="0" xfId="1" applyNumberFormat="1" applyFont="1" applyFill="1"/>
    <xf numFmtId="0" fontId="5" fillId="0" borderId="0" xfId="1" applyFont="1" applyBorder="1"/>
    <xf numFmtId="2" fontId="5" fillId="0" borderId="0" xfId="1" applyNumberFormat="1" applyFont="1" applyBorder="1"/>
    <xf numFmtId="0" fontId="3" fillId="0" borderId="0" xfId="1" applyBorder="1"/>
    <xf numFmtId="2" fontId="3" fillId="0" borderId="0" xfId="1" applyNumberFormat="1" applyBorder="1"/>
    <xf numFmtId="0" fontId="3" fillId="0" borderId="0" xfId="1" applyFill="1" applyBorder="1"/>
    <xf numFmtId="0" fontId="2" fillId="0" borderId="0" xfId="1" applyFont="1" applyFill="1"/>
    <xf numFmtId="0" fontId="5" fillId="0" borderId="0" xfId="1" applyFont="1" applyFill="1" applyBorder="1"/>
    <xf numFmtId="164" fontId="0" fillId="0" borderId="0" xfId="0" applyNumberFormat="1"/>
    <xf numFmtId="0" fontId="6" fillId="0" borderId="0" xfId="0" applyFont="1"/>
    <xf numFmtId="0" fontId="3" fillId="0" borderId="0" xfId="1" applyBorder="1" applyAlignment="1">
      <alignment horizontal="right"/>
    </xf>
    <xf numFmtId="0" fontId="5" fillId="0" borderId="0" xfId="1" applyFont="1" applyBorder="1" applyAlignment="1"/>
    <xf numFmtId="0" fontId="3" fillId="0" borderId="0" xfId="1" applyFill="1" applyBorder="1" applyAlignment="1">
      <alignment horizontal="right"/>
    </xf>
    <xf numFmtId="0" fontId="3" fillId="0" borderId="0" xfId="1" applyNumberFormat="1" applyFill="1"/>
    <xf numFmtId="0" fontId="0" fillId="0" borderId="0" xfId="0" pivotButton="1"/>
    <xf numFmtId="0" fontId="0" fillId="0" borderId="0" xfId="0" applyAlignment="1">
      <alignment horizontal="left"/>
    </xf>
    <xf numFmtId="0" fontId="7" fillId="0" borderId="0" xfId="1" applyFont="1" applyBorder="1"/>
    <xf numFmtId="2" fontId="7" fillId="0" borderId="0" xfId="1" applyNumberFormat="1" applyFont="1" applyBorder="1"/>
    <xf numFmtId="0" fontId="7" fillId="0" borderId="0" xfId="1" applyFont="1" applyBorder="1" applyAlignment="1">
      <alignment horizontal="right"/>
    </xf>
    <xf numFmtId="0" fontId="7" fillId="0" borderId="0" xfId="1" applyFont="1" applyFill="1" applyBorder="1"/>
    <xf numFmtId="0" fontId="7" fillId="0" borderId="0" xfId="1" applyFont="1" applyFill="1" applyBorder="1" applyAlignment="1">
      <alignment horizontal="right"/>
    </xf>
    <xf numFmtId="0" fontId="7" fillId="3" borderId="0" xfId="1" applyFont="1" applyFill="1" applyBorder="1"/>
    <xf numFmtId="2" fontId="7" fillId="0" borderId="0" xfId="1" applyNumberFormat="1" applyFont="1" applyFill="1" applyBorder="1"/>
    <xf numFmtId="0" fontId="7" fillId="2" borderId="0" xfId="1" applyFont="1" applyFill="1"/>
    <xf numFmtId="2" fontId="7" fillId="0" borderId="0" xfId="1" applyNumberFormat="1" applyFont="1" applyFill="1"/>
    <xf numFmtId="0" fontId="7" fillId="0" borderId="0" xfId="1" applyFont="1" applyFill="1" applyAlignment="1">
      <alignment horizontal="right"/>
    </xf>
    <xf numFmtId="0" fontId="7" fillId="0" borderId="0" xfId="1" applyFont="1" applyFill="1"/>
    <xf numFmtId="0" fontId="7" fillId="3" borderId="0" xfId="1" applyFont="1" applyFill="1"/>
    <xf numFmtId="0" fontId="7" fillId="2" borderId="0" xfId="1" applyFont="1" applyFill="1" applyAlignment="1"/>
    <xf numFmtId="0" fontId="7" fillId="4" borderId="0" xfId="1" applyFont="1" applyFill="1" applyBorder="1"/>
    <xf numFmtId="0" fontId="7" fillId="4" borderId="0" xfId="1" applyFont="1" applyFill="1" applyBorder="1" applyAlignment="1">
      <alignment horizontal="right"/>
    </xf>
    <xf numFmtId="0" fontId="7" fillId="5" borderId="0" xfId="1" applyFont="1" applyFill="1"/>
    <xf numFmtId="2" fontId="7" fillId="5" borderId="0" xfId="1" applyNumberFormat="1" applyFont="1" applyFill="1"/>
    <xf numFmtId="0" fontId="7" fillId="5" borderId="0" xfId="1" applyFont="1" applyFill="1" applyAlignment="1">
      <alignment horizontal="right"/>
    </xf>
    <xf numFmtId="0" fontId="3" fillId="5" borderId="0" xfId="1" applyFill="1"/>
    <xf numFmtId="165" fontId="3" fillId="0" borderId="0" xfId="1" applyNumberFormat="1" applyBorder="1"/>
    <xf numFmtId="0" fontId="1" fillId="0" borderId="0" xfId="1" applyFont="1" applyFill="1"/>
    <xf numFmtId="0" fontId="1" fillId="0" borderId="0" xfId="1" applyFont="1" applyFill="1" applyBorder="1"/>
    <xf numFmtId="0" fontId="1" fillId="0" borderId="0" xfId="1" applyFont="1" applyBorder="1"/>
    <xf numFmtId="165" fontId="1" fillId="0" borderId="0" xfId="1" applyNumberFormat="1" applyFont="1" applyFill="1"/>
    <xf numFmtId="1" fontId="1" fillId="0" borderId="0" xfId="1" applyNumberFormat="1" applyFont="1" applyFill="1"/>
    <xf numFmtId="165" fontId="3" fillId="0" borderId="0" xfId="1" applyNumberFormat="1" applyFill="1"/>
    <xf numFmtId="165" fontId="1" fillId="0" borderId="0" xfId="1" applyNumberFormat="1" applyFont="1" applyFill="1" applyBorder="1"/>
    <xf numFmtId="0" fontId="7" fillId="6" borderId="0" xfId="1" applyFont="1" applyFill="1" applyBorder="1"/>
    <xf numFmtId="0" fontId="8" fillId="0" borderId="0" xfId="0" applyNumberFormat="1" applyFont="1" applyFill="1" applyBorder="1" applyAlignment="1" applyProtection="1"/>
    <xf numFmtId="165" fontId="8" fillId="0" borderId="0" xfId="0" applyNumberFormat="1" applyFont="1" applyFill="1" applyBorder="1" applyAlignment="1" applyProtection="1"/>
    <xf numFmtId="0" fontId="7" fillId="6" borderId="0" xfId="1" applyFont="1" applyFill="1"/>
  </cellXfs>
  <cellStyles count="2">
    <cellStyle name="Normal" xfId="0" builtinId="0"/>
    <cellStyle name="Normal 2" xfId="1"/>
  </cellStyles>
  <dxfs count="16">
    <dxf>
      <numFmt numFmtId="165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numFmt numFmtId="165" formatCode="0.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numFmt numFmtId="165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numFmt numFmtId="165" formatCode="0.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  <protection locked="1" hidden="0"/>
    </dxf>
    <dxf>
      <numFmt numFmtId="1" formatCode="0"/>
    </dxf>
    <dxf>
      <numFmt numFmtId="165" formatCode="0.0"/>
    </dxf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41107.712785185184" createdVersion="3" refreshedVersion="3" minRefreshableVersion="3" recordCount="196">
  <cacheSource type="worksheet">
    <worksheetSource ref="A1:U197" sheet="RICH1"/>
  </cacheSource>
  <cacheFields count="21">
    <cacheField name="Copy #" numFmtId="0">
      <sharedItems containsSemiMixedTypes="0" containsString="0" containsNumber="1" containsInteger="1" minValue="0" maxValue="195"/>
    </cacheField>
    <cacheField name="Words" numFmtId="2">
      <sharedItems containsSemiMixedTypes="0" containsString="0" containsNumber="1" minValue="1.0894299999999999" maxValue="24.2438"/>
    </cacheField>
    <cacheField name="Panel" numFmtId="0">
      <sharedItems containsMixedTypes="1" containsNumber="1" containsInteger="1" minValue="0" maxValue="1" count="4">
        <s v="U"/>
        <s v="D"/>
        <n v="0" u="1"/>
        <n v="1" u="1"/>
      </sharedItems>
    </cacheField>
    <cacheField name="Column" numFmtId="0">
      <sharedItems containsSemiMixedTypes="0" containsString="0" containsNumber="1" containsInteger="1" minValue="0" maxValue="6" count="7">
        <n v="0"/>
        <n v="1"/>
        <n v="2"/>
        <n v="3"/>
        <n v="4"/>
        <n v="5"/>
        <n v="6"/>
      </sharedItems>
    </cacheField>
    <cacheField name="Row" numFmtId="0">
      <sharedItems containsSemiMixedTypes="0" containsString="0" containsNumber="1" containsInteger="1" minValue="0" maxValue="13" count="14">
        <n v="0"/>
        <n v="1"/>
        <n v="2"/>
        <n v="3"/>
        <n v="4"/>
        <n v="5"/>
        <n v="6"/>
        <n v="7"/>
        <n v="8"/>
        <n v="9"/>
        <n v="10"/>
        <n v="11"/>
        <n v="12"/>
        <n v="13"/>
      </sharedItems>
    </cacheField>
    <cacheField name="L0Id" numFmtId="0">
      <sharedItems containsSemiMixedTypes="0" containsString="0" containsNumber="1" containsInteger="1" minValue="56" maxValue="1005"/>
    </cacheField>
    <cacheField name="L1 logical" numFmtId="0">
      <sharedItems containsSemiMixedTypes="0" containsString="0" containsNumber="1" containsInteger="1" minValue="1" maxValue="11"/>
    </cacheField>
    <cacheField name="L1 HW" numFmtId="0">
      <sharedItems containsSemiMixedTypes="0" containsString="0" containsNumber="1" containsInteger="1" minValue="3" maxValue="27"/>
    </cacheField>
    <cacheField name="Ingress" numFmtId="0">
      <sharedItems containsSemiMixedTypes="0" containsString="0" containsNumber="1" containsInteger="1" minValue="0" maxValue="2"/>
    </cacheField>
    <cacheField name="Channel" numFmtId="0">
      <sharedItems containsSemiMixedTypes="0" containsString="0" containsNumber="1" containsInteger="1" minValue="0" maxValue="8"/>
    </cacheField>
    <cacheField name="L1 Input" numFmtId="0">
      <sharedItems containsSemiMixedTypes="0" containsString="0" containsNumber="1" containsInteger="1" minValue="0" maxValue="32"/>
    </cacheField>
    <cacheField name="L1 Ribbon" numFmtId="0">
      <sharedItems containsSemiMixedTypes="0" containsString="0" containsNumber="1" containsInteger="1" minValue="0" maxValue="1"/>
    </cacheField>
    <cacheField name="L1 Fibre" numFmtId="0">
      <sharedItems containsSemiMixedTypes="0" containsString="0" containsNumber="1" containsInteger="1" minValue="1" maxValue="12"/>
    </cacheField>
    <cacheField name="Weight" numFmtId="0">
      <sharedItems containsSemiMixedTypes="0" containsString="0" containsNumber="1" containsInteger="1" minValue="1" maxValue="10"/>
    </cacheField>
    <cacheField name="Active" numFmtId="0">
      <sharedItems containsSemiMixedTypes="0" containsString="0" containsNumber="1" containsInteger="1" minValue="1" maxValue="1"/>
    </cacheField>
    <cacheField name="L0 Ribbon" numFmtId="0">
      <sharedItems/>
    </cacheField>
    <cacheField name="L0 Fibre" numFmtId="0">
      <sharedItems containsSemiMixedTypes="0" containsString="0" containsNumber="1" containsInteger="1" minValue="1" maxValue="12"/>
    </cacheField>
    <cacheField name="Patch box" numFmtId="0">
      <sharedItems/>
    </cacheField>
    <cacheField name="Cassette" numFmtId="0">
      <sharedItems/>
    </cacheField>
    <cacheField name="LHCb masks" numFmtId="0">
      <sharedItems containsBlank="1"/>
    </cacheField>
    <cacheField name="ALICE masks" numFmtId="0">
      <sharedItems containsNonDate="0" containsString="0" containsBlank="1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 " refreshedDate="41107.712785648146" createdVersion="3" refreshedVersion="3" minRefreshableVersion="3" recordCount="288">
  <cacheSource type="worksheet">
    <worksheetSource ref="A1:U289" sheet="RICH2"/>
  </cacheSource>
  <cacheFields count="21">
    <cacheField name="Copy #" numFmtId="0">
      <sharedItems containsSemiMixedTypes="0" containsString="0" containsNumber="1" containsInteger="1" minValue="196" maxValue="483"/>
    </cacheField>
    <cacheField name="Words" numFmtId="2">
      <sharedItems containsSemiMixedTypes="0" containsString="0" containsNumber="1" minValue="0" maxValue="13.3725"/>
    </cacheField>
    <cacheField name="Panel" numFmtId="0">
      <sharedItems containsMixedTypes="1" containsNumber="1" containsInteger="1" minValue="0" maxValue="1" count="4">
        <s v="A"/>
        <s v="C"/>
        <n v="0" u="1"/>
        <n v="1" u="1"/>
      </sharedItems>
    </cacheField>
    <cacheField name="Column" numFmtId="0">
      <sharedItems containsSemiMixedTypes="0" containsString="0" containsNumber="1" containsInteger="1" minValue="0" maxValue="8" count="9">
        <n v="0"/>
        <n v="1"/>
        <n v="2"/>
        <n v="3"/>
        <n v="4"/>
        <n v="5"/>
        <n v="6"/>
        <n v="7"/>
        <n v="8"/>
      </sharedItems>
    </cacheField>
    <cacheField name="Row" numFmtId="0">
      <sharedItems containsSemiMixedTypes="0" containsString="0" containsNumber="1" containsInteger="1" minValue="0" maxValue="15" count="16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</sharedItems>
    </cacheField>
    <cacheField name="L0Id" numFmtId="0">
      <sharedItems containsSemiMixedTypes="0" containsString="0" containsNumber="1" containsInteger="1" minValue="12" maxValue="1007"/>
    </cacheField>
    <cacheField name="L1 logical" numFmtId="0">
      <sharedItems containsSemiMixedTypes="0" containsString="0" containsNumber="1" containsInteger="1" minValue="1" maxValue="13"/>
    </cacheField>
    <cacheField name="L1 HW" numFmtId="0">
      <sharedItems containsSemiMixedTypes="0" containsString="0" containsNumber="1" containsInteger="1" minValue="1" maxValue="24"/>
    </cacheField>
    <cacheField name="Ingress" numFmtId="0">
      <sharedItems containsSemiMixedTypes="0" containsString="0" containsNumber="1" containsInteger="1" minValue="0" maxValue="2"/>
    </cacheField>
    <cacheField name="Channel" numFmtId="0">
      <sharedItems containsSemiMixedTypes="0" containsString="0" containsNumber="1" containsInteger="1" minValue="0" maxValue="8"/>
    </cacheField>
    <cacheField name="L1 Input" numFmtId="0">
      <sharedItems containsSemiMixedTypes="0" containsString="0" containsNumber="1" containsInteger="1" minValue="0" maxValue="32"/>
    </cacheField>
    <cacheField name="L1 Ribbon" numFmtId="0">
      <sharedItems containsSemiMixedTypes="0" containsString="0" containsNumber="1" containsInteger="1" minValue="0" maxValue="1"/>
    </cacheField>
    <cacheField name="L1 Fibre" numFmtId="0">
      <sharedItems containsSemiMixedTypes="0" containsString="0" containsNumber="1" containsInteger="1" minValue="1" maxValue="12"/>
    </cacheField>
    <cacheField name="Weight" numFmtId="0">
      <sharedItems containsSemiMixedTypes="0" containsString="0" containsNumber="1" containsInteger="1" minValue="0" maxValue="10"/>
    </cacheField>
    <cacheField name="Active" numFmtId="0">
      <sharedItems containsSemiMixedTypes="0" containsString="0" containsNumber="1" containsInteger="1" minValue="0" maxValue="1"/>
    </cacheField>
    <cacheField name="L0 Ribbon" numFmtId="0">
      <sharedItems/>
    </cacheField>
    <cacheField name="L0 fibre" numFmtId="0">
      <sharedItems containsSemiMixedTypes="0" containsString="0" containsNumber="1" containsInteger="1" minValue="1" maxValue="12"/>
    </cacheField>
    <cacheField name="Patch box" numFmtId="0">
      <sharedItems/>
    </cacheField>
    <cacheField name="Cassette" numFmtId="0">
      <sharedItems/>
    </cacheField>
    <cacheField name="LHCb masks" numFmtId="0">
      <sharedItems containsBlank="1"/>
    </cacheField>
    <cacheField name="ALICE masks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6">
  <r>
    <n v="0"/>
    <n v="1.7967200000000001"/>
    <x v="0"/>
    <x v="0"/>
    <x v="0"/>
    <n v="242"/>
    <n v="1"/>
    <n v="3"/>
    <n v="0"/>
    <n v="1"/>
    <n v="1"/>
    <n v="0"/>
    <n v="11"/>
    <n v="1"/>
    <n v="1"/>
    <s v="A"/>
    <n v="1"/>
    <s v="A"/>
    <s v="B"/>
    <m/>
    <m/>
  </r>
  <r>
    <n v="1"/>
    <n v="1.87504"/>
    <x v="0"/>
    <x v="0"/>
    <x v="1"/>
    <n v="243"/>
    <n v="1"/>
    <n v="3"/>
    <n v="1"/>
    <n v="7"/>
    <n v="19"/>
    <n v="0"/>
    <n v="5"/>
    <n v="1"/>
    <n v="1"/>
    <s v="A"/>
    <n v="2"/>
    <s v="A"/>
    <s v="B"/>
    <m/>
    <m/>
  </r>
  <r>
    <n v="2"/>
    <n v="2.13788"/>
    <x v="0"/>
    <x v="0"/>
    <x v="2"/>
    <n v="992"/>
    <n v="1"/>
    <n v="3"/>
    <n v="2"/>
    <n v="6"/>
    <n v="30"/>
    <n v="1"/>
    <n v="1"/>
    <n v="1"/>
    <n v="1"/>
    <s v="B"/>
    <n v="1"/>
    <s v="A"/>
    <s v="A"/>
    <m/>
    <m/>
  </r>
  <r>
    <n v="3"/>
    <n v="2.3110900000000001"/>
    <x v="0"/>
    <x v="0"/>
    <x v="3"/>
    <n v="993"/>
    <n v="1"/>
    <n v="3"/>
    <n v="2"/>
    <n v="7"/>
    <n v="31"/>
    <n v="1"/>
    <n v="2"/>
    <n v="1"/>
    <n v="1"/>
    <s v="B"/>
    <n v="2"/>
    <s v="A"/>
    <s v="A"/>
    <m/>
    <m/>
  </r>
  <r>
    <n v="4"/>
    <n v="3.3055599999999998"/>
    <x v="0"/>
    <x v="0"/>
    <x v="4"/>
    <n v="690"/>
    <n v="1"/>
    <n v="3"/>
    <n v="2"/>
    <n v="8"/>
    <n v="32"/>
    <n v="1"/>
    <n v="3"/>
    <n v="1"/>
    <n v="1"/>
    <s v="B"/>
    <n v="3"/>
    <s v="A"/>
    <s v="A"/>
    <m/>
    <m/>
  </r>
  <r>
    <n v="5"/>
    <n v="3.5770599999999999"/>
    <x v="0"/>
    <x v="0"/>
    <x v="5"/>
    <n v="691"/>
    <n v="1"/>
    <n v="3"/>
    <n v="2"/>
    <n v="0"/>
    <n v="24"/>
    <n v="1"/>
    <n v="4"/>
    <n v="1"/>
    <n v="1"/>
    <s v="B"/>
    <n v="4"/>
    <s v="A"/>
    <s v="A"/>
    <m/>
    <m/>
  </r>
  <r>
    <n v="6"/>
    <n v="3.8130299999999999"/>
    <x v="0"/>
    <x v="0"/>
    <x v="6"/>
    <n v="764"/>
    <n v="1"/>
    <n v="3"/>
    <n v="2"/>
    <n v="1"/>
    <n v="25"/>
    <n v="1"/>
    <n v="5"/>
    <n v="1"/>
    <n v="1"/>
    <s v="B"/>
    <n v="5"/>
    <s v="A"/>
    <s v="A"/>
    <m/>
    <m/>
  </r>
  <r>
    <n v="7"/>
    <n v="2.3307199999999999"/>
    <x v="0"/>
    <x v="0"/>
    <x v="7"/>
    <n v="765"/>
    <n v="1"/>
    <n v="3"/>
    <n v="2"/>
    <n v="2"/>
    <n v="26"/>
    <n v="1"/>
    <n v="6"/>
    <n v="1"/>
    <n v="1"/>
    <s v="B"/>
    <n v="6"/>
    <s v="A"/>
    <s v="A"/>
    <m/>
    <m/>
  </r>
  <r>
    <n v="8"/>
    <n v="3.5151599999999998"/>
    <x v="0"/>
    <x v="0"/>
    <x v="8"/>
    <n v="138"/>
    <n v="1"/>
    <n v="3"/>
    <n v="1"/>
    <n v="2"/>
    <n v="14"/>
    <n v="1"/>
    <n v="7"/>
    <n v="1"/>
    <n v="1"/>
    <s v="B"/>
    <n v="7"/>
    <s v="A"/>
    <s v="A"/>
    <s v="(0c8,1)(048,4)"/>
    <m/>
  </r>
  <r>
    <n v="9"/>
    <n v="3.2175199999999999"/>
    <x v="0"/>
    <x v="0"/>
    <x v="9"/>
    <n v="139"/>
    <n v="1"/>
    <n v="3"/>
    <n v="1"/>
    <n v="1"/>
    <n v="13"/>
    <n v="1"/>
    <n v="8"/>
    <n v="1"/>
    <n v="1"/>
    <s v="B"/>
    <n v="8"/>
    <s v="A"/>
    <s v="A"/>
    <m/>
    <m/>
  </r>
  <r>
    <n v="10"/>
    <n v="1.76715"/>
    <x v="0"/>
    <x v="0"/>
    <x v="10"/>
    <n v="96"/>
    <n v="1"/>
    <n v="3"/>
    <n v="1"/>
    <n v="0"/>
    <n v="12"/>
    <n v="1"/>
    <n v="9"/>
    <n v="1"/>
    <n v="1"/>
    <s v="B"/>
    <n v="9"/>
    <s v="A"/>
    <s v="A"/>
    <m/>
    <m/>
  </r>
  <r>
    <n v="11"/>
    <n v="2.4589599999999998"/>
    <x v="0"/>
    <x v="0"/>
    <x v="11"/>
    <n v="97"/>
    <n v="1"/>
    <n v="3"/>
    <n v="1"/>
    <n v="3"/>
    <n v="15"/>
    <n v="1"/>
    <n v="10"/>
    <n v="1"/>
    <n v="1"/>
    <s v="B"/>
    <n v="10"/>
    <s v="A"/>
    <s v="A"/>
    <m/>
    <m/>
  </r>
  <r>
    <n v="12"/>
    <n v="2.2075300000000002"/>
    <x v="0"/>
    <x v="0"/>
    <x v="12"/>
    <n v="124"/>
    <n v="1"/>
    <n v="3"/>
    <n v="1"/>
    <n v="4"/>
    <n v="16"/>
    <n v="1"/>
    <n v="11"/>
    <n v="1"/>
    <n v="1"/>
    <s v="B"/>
    <n v="11"/>
    <s v="A"/>
    <s v="A"/>
    <m/>
    <m/>
  </r>
  <r>
    <n v="13"/>
    <n v="1.7290300000000001"/>
    <x v="0"/>
    <x v="0"/>
    <x v="13"/>
    <n v="125"/>
    <n v="1"/>
    <n v="3"/>
    <n v="1"/>
    <n v="5"/>
    <n v="17"/>
    <n v="1"/>
    <n v="12"/>
    <n v="1"/>
    <n v="1"/>
    <s v="B"/>
    <n v="12"/>
    <s v="A"/>
    <s v="A"/>
    <m/>
    <m/>
  </r>
  <r>
    <n v="14"/>
    <n v="1.5496000000000001"/>
    <x v="0"/>
    <x v="1"/>
    <x v="0"/>
    <n v="790"/>
    <n v="4"/>
    <n v="16"/>
    <n v="0"/>
    <n v="2"/>
    <n v="2"/>
    <n v="0"/>
    <n v="12"/>
    <n v="1"/>
    <n v="1"/>
    <s v="A"/>
    <n v="1"/>
    <s v="A"/>
    <s v="D"/>
    <m/>
    <m/>
  </r>
  <r>
    <n v="15"/>
    <n v="2.3564500000000002"/>
    <x v="0"/>
    <x v="1"/>
    <x v="1"/>
    <n v="791"/>
    <n v="4"/>
    <n v="16"/>
    <n v="0"/>
    <n v="3"/>
    <n v="3"/>
    <n v="0"/>
    <n v="1"/>
    <n v="1"/>
    <n v="1"/>
    <s v="A"/>
    <n v="2"/>
    <s v="A"/>
    <s v="D"/>
    <m/>
    <m/>
  </r>
  <r>
    <n v="16"/>
    <n v="2.9654500000000001"/>
    <x v="0"/>
    <x v="1"/>
    <x v="2"/>
    <n v="730"/>
    <n v="2"/>
    <n v="13"/>
    <n v="2"/>
    <n v="6"/>
    <n v="30"/>
    <n v="1"/>
    <n v="1"/>
    <n v="1"/>
    <n v="1"/>
    <s v="B"/>
    <n v="1"/>
    <s v="A"/>
    <s v="C"/>
    <m/>
    <m/>
  </r>
  <r>
    <n v="17"/>
    <n v="3.5509499999999998"/>
    <x v="0"/>
    <x v="1"/>
    <x v="3"/>
    <n v="731"/>
    <n v="2"/>
    <n v="13"/>
    <n v="2"/>
    <n v="7"/>
    <n v="31"/>
    <n v="1"/>
    <n v="2"/>
    <n v="1"/>
    <n v="1"/>
    <s v="B"/>
    <n v="2"/>
    <s v="A"/>
    <s v="C"/>
    <m/>
    <m/>
  </r>
  <r>
    <n v="18"/>
    <n v="4.0775300000000003"/>
    <x v="0"/>
    <x v="1"/>
    <x v="4"/>
    <n v="792"/>
    <n v="2"/>
    <n v="13"/>
    <n v="2"/>
    <n v="8"/>
    <n v="32"/>
    <n v="1"/>
    <n v="3"/>
    <n v="1"/>
    <n v="1"/>
    <s v="B"/>
    <n v="3"/>
    <s v="A"/>
    <s v="C"/>
    <m/>
    <m/>
  </r>
  <r>
    <n v="19"/>
    <n v="4.3464700000000001"/>
    <x v="0"/>
    <x v="1"/>
    <x v="5"/>
    <n v="793"/>
    <n v="2"/>
    <n v="13"/>
    <n v="2"/>
    <n v="0"/>
    <n v="24"/>
    <n v="1"/>
    <n v="4"/>
    <n v="1"/>
    <n v="1"/>
    <s v="B"/>
    <n v="4"/>
    <s v="A"/>
    <s v="C"/>
    <m/>
    <m/>
  </r>
  <r>
    <n v="20"/>
    <n v="5.1772099999999996"/>
    <x v="0"/>
    <x v="1"/>
    <x v="6"/>
    <n v="276"/>
    <n v="2"/>
    <n v="13"/>
    <n v="2"/>
    <n v="1"/>
    <n v="25"/>
    <n v="1"/>
    <n v="5"/>
    <n v="1"/>
    <n v="1"/>
    <s v="B"/>
    <n v="5"/>
    <s v="A"/>
    <s v="C"/>
    <m/>
    <m/>
  </r>
  <r>
    <n v="21"/>
    <n v="4.8382399999999999"/>
    <x v="0"/>
    <x v="1"/>
    <x v="7"/>
    <n v="277"/>
    <n v="2"/>
    <n v="13"/>
    <n v="2"/>
    <n v="2"/>
    <n v="26"/>
    <n v="1"/>
    <n v="6"/>
    <n v="1"/>
    <n v="1"/>
    <s v="B"/>
    <n v="6"/>
    <s v="A"/>
    <s v="C"/>
    <m/>
    <m/>
  </r>
  <r>
    <n v="22"/>
    <n v="4.7710699999999999"/>
    <x v="0"/>
    <x v="1"/>
    <x v="8"/>
    <n v="612"/>
    <n v="2"/>
    <n v="13"/>
    <n v="1"/>
    <n v="2"/>
    <n v="14"/>
    <n v="1"/>
    <n v="7"/>
    <n v="1"/>
    <n v="1"/>
    <s v="B"/>
    <n v="7"/>
    <s v="A"/>
    <s v="C"/>
    <m/>
    <m/>
  </r>
  <r>
    <n v="23"/>
    <n v="4.3462399999999999"/>
    <x v="0"/>
    <x v="1"/>
    <x v="9"/>
    <n v="613"/>
    <n v="2"/>
    <n v="13"/>
    <n v="1"/>
    <n v="1"/>
    <n v="13"/>
    <n v="1"/>
    <n v="8"/>
    <n v="1"/>
    <n v="1"/>
    <s v="B"/>
    <n v="8"/>
    <s v="A"/>
    <s v="C"/>
    <m/>
    <m/>
  </r>
  <r>
    <n v="24"/>
    <n v="4.5767899999999999"/>
    <x v="0"/>
    <x v="1"/>
    <x v="10"/>
    <n v="654"/>
    <n v="2"/>
    <n v="13"/>
    <n v="1"/>
    <n v="0"/>
    <n v="12"/>
    <n v="1"/>
    <n v="9"/>
    <n v="1"/>
    <n v="1"/>
    <s v="B"/>
    <n v="9"/>
    <s v="A"/>
    <s v="C"/>
    <m/>
    <m/>
  </r>
  <r>
    <n v="25"/>
    <n v="1.57698"/>
    <x v="0"/>
    <x v="1"/>
    <x v="11"/>
    <n v="655"/>
    <n v="2"/>
    <n v="13"/>
    <n v="1"/>
    <n v="3"/>
    <n v="15"/>
    <n v="1"/>
    <n v="10"/>
    <n v="1"/>
    <n v="1"/>
    <s v="B"/>
    <n v="10"/>
    <s v="A"/>
    <s v="C"/>
    <m/>
    <m/>
  </r>
  <r>
    <n v="26"/>
    <n v="3.0442999999999998"/>
    <x v="0"/>
    <x v="1"/>
    <x v="12"/>
    <n v="672"/>
    <n v="2"/>
    <n v="13"/>
    <n v="1"/>
    <n v="4"/>
    <n v="16"/>
    <n v="1"/>
    <n v="11"/>
    <n v="1"/>
    <n v="1"/>
    <s v="B"/>
    <n v="11"/>
    <s v="A"/>
    <s v="C"/>
    <m/>
    <m/>
  </r>
  <r>
    <n v="27"/>
    <n v="2.14575"/>
    <x v="0"/>
    <x v="1"/>
    <x v="13"/>
    <n v="673"/>
    <n v="2"/>
    <n v="13"/>
    <n v="1"/>
    <n v="5"/>
    <n v="17"/>
    <n v="1"/>
    <n v="12"/>
    <n v="1"/>
    <n v="1"/>
    <s v="B"/>
    <n v="12"/>
    <s v="A"/>
    <s v="C"/>
    <m/>
    <m/>
  </r>
  <r>
    <n v="28"/>
    <n v="2.2651699999999999"/>
    <x v="0"/>
    <x v="2"/>
    <x v="0"/>
    <n v="560"/>
    <n v="9"/>
    <n v="19"/>
    <n v="0"/>
    <n v="0"/>
    <n v="0"/>
    <n v="0"/>
    <n v="10"/>
    <n v="1"/>
    <n v="1"/>
    <s v="A"/>
    <n v="1"/>
    <s v="A"/>
    <s v="F"/>
    <m/>
    <m/>
  </r>
  <r>
    <n v="29"/>
    <n v="3.0043700000000002"/>
    <x v="0"/>
    <x v="2"/>
    <x v="1"/>
    <n v="561"/>
    <n v="9"/>
    <n v="19"/>
    <n v="0"/>
    <n v="1"/>
    <n v="1"/>
    <n v="0"/>
    <n v="11"/>
    <n v="1"/>
    <n v="1"/>
    <s v="A"/>
    <n v="2"/>
    <s v="A"/>
    <s v="F"/>
    <m/>
    <m/>
  </r>
  <r>
    <n v="30"/>
    <n v="3.7175699999999998"/>
    <x v="0"/>
    <x v="2"/>
    <x v="2"/>
    <n v="742"/>
    <n v="3"/>
    <n v="14"/>
    <n v="2"/>
    <n v="6"/>
    <n v="30"/>
    <n v="1"/>
    <n v="1"/>
    <n v="1"/>
    <n v="1"/>
    <s v="B"/>
    <n v="1"/>
    <s v="A"/>
    <s v="E"/>
    <m/>
    <m/>
  </r>
  <r>
    <n v="31"/>
    <n v="4.6599700000000004"/>
    <x v="0"/>
    <x v="2"/>
    <x v="3"/>
    <n v="743"/>
    <n v="3"/>
    <n v="14"/>
    <n v="2"/>
    <n v="7"/>
    <n v="31"/>
    <n v="1"/>
    <n v="2"/>
    <n v="1"/>
    <n v="1"/>
    <s v="B"/>
    <n v="2"/>
    <s v="A"/>
    <s v="E"/>
    <m/>
    <m/>
  </r>
  <r>
    <n v="32"/>
    <n v="4.3209999999999997"/>
    <x v="0"/>
    <x v="2"/>
    <x v="4"/>
    <n v="598"/>
    <n v="3"/>
    <n v="14"/>
    <n v="2"/>
    <n v="8"/>
    <n v="32"/>
    <n v="1"/>
    <n v="3"/>
    <n v="1"/>
    <n v="1"/>
    <s v="B"/>
    <n v="3"/>
    <s v="A"/>
    <s v="E"/>
    <m/>
    <m/>
  </r>
  <r>
    <n v="33"/>
    <n v="5.8708200000000001"/>
    <x v="0"/>
    <x v="2"/>
    <x v="5"/>
    <n v="599"/>
    <n v="3"/>
    <n v="14"/>
    <n v="2"/>
    <n v="0"/>
    <n v="24"/>
    <n v="1"/>
    <n v="4"/>
    <n v="10"/>
    <n v="1"/>
    <s v="B"/>
    <n v="4"/>
    <s v="A"/>
    <s v="E"/>
    <m/>
    <m/>
  </r>
  <r>
    <n v="34"/>
    <n v="6.1583300000000003"/>
    <x v="0"/>
    <x v="2"/>
    <x v="6"/>
    <n v="740"/>
    <n v="3"/>
    <n v="14"/>
    <n v="2"/>
    <n v="1"/>
    <n v="25"/>
    <n v="1"/>
    <n v="5"/>
    <n v="10"/>
    <n v="1"/>
    <s v="B"/>
    <n v="5"/>
    <s v="A"/>
    <s v="E"/>
    <m/>
    <m/>
  </r>
  <r>
    <n v="35"/>
    <n v="6.4597899999999999"/>
    <x v="0"/>
    <x v="2"/>
    <x v="7"/>
    <n v="741"/>
    <n v="3"/>
    <n v="14"/>
    <n v="2"/>
    <n v="2"/>
    <n v="26"/>
    <n v="1"/>
    <n v="6"/>
    <n v="10"/>
    <n v="1"/>
    <s v="B"/>
    <n v="6"/>
    <s v="A"/>
    <s v="E"/>
    <m/>
    <m/>
  </r>
  <r>
    <n v="36"/>
    <n v="5.30145"/>
    <x v="0"/>
    <x v="2"/>
    <x v="8"/>
    <n v="720"/>
    <n v="3"/>
    <n v="14"/>
    <n v="1"/>
    <n v="2"/>
    <n v="14"/>
    <n v="1"/>
    <n v="7"/>
    <n v="10"/>
    <n v="1"/>
    <s v="B"/>
    <n v="7"/>
    <s v="A"/>
    <s v="E"/>
    <m/>
    <m/>
  </r>
  <r>
    <n v="37"/>
    <n v="4.9921600000000002"/>
    <x v="0"/>
    <x v="2"/>
    <x v="9"/>
    <n v="721"/>
    <n v="3"/>
    <n v="14"/>
    <n v="1"/>
    <n v="1"/>
    <n v="13"/>
    <n v="1"/>
    <n v="8"/>
    <n v="1"/>
    <n v="1"/>
    <s v="B"/>
    <n v="8"/>
    <s v="A"/>
    <s v="E"/>
    <m/>
    <m/>
  </r>
  <r>
    <n v="38"/>
    <n v="4.6914699999999998"/>
    <x v="0"/>
    <x v="2"/>
    <x v="10"/>
    <n v="640"/>
    <n v="3"/>
    <n v="14"/>
    <n v="1"/>
    <n v="0"/>
    <n v="12"/>
    <n v="1"/>
    <n v="9"/>
    <n v="1"/>
    <n v="1"/>
    <s v="B"/>
    <n v="9"/>
    <s v="A"/>
    <s v="E"/>
    <m/>
    <m/>
  </r>
  <r>
    <n v="39"/>
    <n v="3.0472800000000002"/>
    <x v="0"/>
    <x v="2"/>
    <x v="11"/>
    <n v="641"/>
    <n v="3"/>
    <n v="14"/>
    <n v="1"/>
    <n v="3"/>
    <n v="15"/>
    <n v="1"/>
    <n v="10"/>
    <n v="1"/>
    <n v="1"/>
    <s v="B"/>
    <n v="10"/>
    <s v="A"/>
    <s v="E"/>
    <m/>
    <m/>
  </r>
  <r>
    <n v="40"/>
    <n v="2.96915"/>
    <x v="0"/>
    <x v="2"/>
    <x v="12"/>
    <n v="586"/>
    <n v="3"/>
    <n v="14"/>
    <n v="1"/>
    <n v="4"/>
    <n v="16"/>
    <n v="1"/>
    <n v="11"/>
    <n v="1"/>
    <n v="1"/>
    <s v="B"/>
    <n v="11"/>
    <s v="A"/>
    <s v="E"/>
    <m/>
    <m/>
  </r>
  <r>
    <n v="41"/>
    <n v="2.2565499999999998"/>
    <x v="0"/>
    <x v="2"/>
    <x v="13"/>
    <n v="587"/>
    <n v="3"/>
    <n v="14"/>
    <n v="1"/>
    <n v="5"/>
    <n v="17"/>
    <n v="1"/>
    <n v="12"/>
    <n v="1"/>
    <n v="1"/>
    <s v="B"/>
    <n v="12"/>
    <s v="A"/>
    <s v="E"/>
    <m/>
    <m/>
  </r>
  <r>
    <n v="42"/>
    <n v="1.5497099999999999"/>
    <x v="0"/>
    <x v="3"/>
    <x v="0"/>
    <n v="642"/>
    <n v="4"/>
    <n v="16"/>
    <n v="0"/>
    <n v="0"/>
    <n v="0"/>
    <n v="0"/>
    <n v="10"/>
    <n v="1"/>
    <n v="1"/>
    <s v="A"/>
    <n v="1"/>
    <s v="A"/>
    <s v="H"/>
    <s v="(0d6,1)(0e5,1)"/>
    <m/>
  </r>
  <r>
    <n v="43"/>
    <n v="3.2263700000000002"/>
    <x v="0"/>
    <x v="3"/>
    <x v="1"/>
    <n v="643"/>
    <n v="4"/>
    <n v="16"/>
    <n v="0"/>
    <n v="1"/>
    <n v="1"/>
    <n v="0"/>
    <n v="11"/>
    <n v="1"/>
    <n v="1"/>
    <s v="A"/>
    <n v="2"/>
    <s v="A"/>
    <s v="H"/>
    <m/>
    <m/>
  </r>
  <r>
    <n v="44"/>
    <n v="4.3082700000000003"/>
    <x v="0"/>
    <x v="3"/>
    <x v="2"/>
    <n v="528"/>
    <n v="4"/>
    <n v="16"/>
    <n v="2"/>
    <n v="6"/>
    <n v="30"/>
    <n v="1"/>
    <n v="1"/>
    <n v="1"/>
    <n v="1"/>
    <s v="B"/>
    <n v="1"/>
    <s v="A"/>
    <s v="G"/>
    <m/>
    <m/>
  </r>
  <r>
    <n v="45"/>
    <n v="5.1193799999999996"/>
    <x v="0"/>
    <x v="3"/>
    <x v="3"/>
    <n v="529"/>
    <n v="4"/>
    <n v="16"/>
    <n v="2"/>
    <n v="7"/>
    <n v="31"/>
    <n v="1"/>
    <n v="2"/>
    <n v="1"/>
    <n v="1"/>
    <s v="B"/>
    <n v="2"/>
    <s v="A"/>
    <s v="G"/>
    <m/>
    <m/>
  </r>
  <r>
    <n v="46"/>
    <n v="3.7147100000000002"/>
    <x v="0"/>
    <x v="3"/>
    <x v="4"/>
    <n v="626"/>
    <n v="4"/>
    <n v="16"/>
    <n v="2"/>
    <n v="8"/>
    <n v="32"/>
    <n v="1"/>
    <n v="3"/>
    <n v="10"/>
    <n v="1"/>
    <s v="B"/>
    <n v="3"/>
    <s v="A"/>
    <s v="G"/>
    <m/>
    <m/>
  </r>
  <r>
    <n v="47"/>
    <n v="7.6680700000000002"/>
    <x v="0"/>
    <x v="3"/>
    <x v="5"/>
    <n v="627"/>
    <n v="4"/>
    <n v="16"/>
    <n v="2"/>
    <n v="0"/>
    <n v="24"/>
    <n v="1"/>
    <n v="4"/>
    <n v="10"/>
    <n v="1"/>
    <s v="B"/>
    <n v="4"/>
    <s v="A"/>
    <s v="G"/>
    <m/>
    <m/>
  </r>
  <r>
    <n v="48"/>
    <n v="11.4643"/>
    <x v="0"/>
    <x v="3"/>
    <x v="6"/>
    <n v="716"/>
    <n v="4"/>
    <n v="16"/>
    <n v="2"/>
    <n v="1"/>
    <n v="25"/>
    <n v="1"/>
    <n v="5"/>
    <n v="10"/>
    <n v="1"/>
    <s v="B"/>
    <n v="5"/>
    <s v="A"/>
    <s v="G"/>
    <m/>
    <m/>
  </r>
  <r>
    <n v="49"/>
    <n v="12.4214"/>
    <x v="0"/>
    <x v="3"/>
    <x v="7"/>
    <n v="717"/>
    <n v="4"/>
    <n v="16"/>
    <n v="2"/>
    <n v="2"/>
    <n v="26"/>
    <n v="1"/>
    <n v="6"/>
    <n v="10"/>
    <n v="1"/>
    <s v="B"/>
    <n v="6"/>
    <s v="A"/>
    <s v="G"/>
    <m/>
    <m/>
  </r>
  <r>
    <n v="50"/>
    <n v="9.7576199999999993"/>
    <x v="0"/>
    <x v="3"/>
    <x v="8"/>
    <n v="524"/>
    <n v="4"/>
    <n v="16"/>
    <n v="1"/>
    <n v="2"/>
    <n v="14"/>
    <n v="1"/>
    <n v="7"/>
    <n v="10"/>
    <n v="1"/>
    <s v="B"/>
    <n v="7"/>
    <s v="A"/>
    <s v="G"/>
    <m/>
    <m/>
  </r>
  <r>
    <n v="51"/>
    <n v="10.0311"/>
    <x v="0"/>
    <x v="3"/>
    <x v="9"/>
    <n v="525"/>
    <n v="4"/>
    <n v="16"/>
    <n v="1"/>
    <n v="1"/>
    <n v="13"/>
    <n v="1"/>
    <n v="8"/>
    <n v="10"/>
    <n v="1"/>
    <s v="B"/>
    <n v="8"/>
    <s v="A"/>
    <s v="G"/>
    <s v="(0b4,1)(08e,1)"/>
    <m/>
  </r>
  <r>
    <n v="52"/>
    <n v="5.8073800000000002"/>
    <x v="0"/>
    <x v="3"/>
    <x v="10"/>
    <n v="748"/>
    <n v="4"/>
    <n v="16"/>
    <n v="0"/>
    <n v="4"/>
    <n v="4"/>
    <n v="0"/>
    <n v="2"/>
    <n v="10"/>
    <n v="1"/>
    <s v="A"/>
    <n v="3"/>
    <s v="A"/>
    <s v="H"/>
    <m/>
    <m/>
  </r>
  <r>
    <n v="53"/>
    <n v="5.2149900000000002"/>
    <x v="0"/>
    <x v="3"/>
    <x v="11"/>
    <n v="749"/>
    <n v="4"/>
    <n v="16"/>
    <n v="1"/>
    <n v="3"/>
    <n v="15"/>
    <n v="1"/>
    <n v="10"/>
    <n v="1"/>
    <n v="1"/>
    <s v="B"/>
    <n v="10"/>
    <s v="A"/>
    <s v="G"/>
    <m/>
    <m/>
  </r>
  <r>
    <n v="54"/>
    <n v="4.4222999999999999"/>
    <x v="0"/>
    <x v="3"/>
    <x v="12"/>
    <n v="604"/>
    <n v="4"/>
    <n v="16"/>
    <n v="1"/>
    <n v="4"/>
    <n v="16"/>
    <n v="1"/>
    <n v="11"/>
    <n v="1"/>
    <n v="1"/>
    <s v="B"/>
    <n v="11"/>
    <s v="A"/>
    <s v="G"/>
    <m/>
    <m/>
  </r>
  <r>
    <n v="55"/>
    <n v="3.2221899999999999"/>
    <x v="0"/>
    <x v="3"/>
    <x v="13"/>
    <n v="605"/>
    <n v="4"/>
    <n v="16"/>
    <n v="1"/>
    <n v="5"/>
    <n v="17"/>
    <n v="1"/>
    <n v="12"/>
    <n v="1"/>
    <n v="1"/>
    <s v="B"/>
    <n v="12"/>
    <s v="A"/>
    <s v="G"/>
    <m/>
    <m/>
  </r>
  <r>
    <n v="56"/>
    <n v="2.7588200000000001"/>
    <x v="0"/>
    <x v="4"/>
    <x v="0"/>
    <n v="758"/>
    <n v="8"/>
    <n v="23"/>
    <n v="0"/>
    <n v="3"/>
    <n v="3"/>
    <n v="0"/>
    <n v="1"/>
    <n v="1"/>
    <n v="1"/>
    <s v="A"/>
    <n v="1"/>
    <s v="A"/>
    <s v="K"/>
    <m/>
    <m/>
  </r>
  <r>
    <n v="57"/>
    <n v="3.8282500000000002"/>
    <x v="0"/>
    <x v="4"/>
    <x v="1"/>
    <n v="759"/>
    <n v="5"/>
    <n v="17"/>
    <n v="0"/>
    <n v="3"/>
    <n v="3"/>
    <n v="0"/>
    <n v="1"/>
    <n v="1"/>
    <n v="1"/>
    <s v="A"/>
    <n v="2"/>
    <s v="A"/>
    <s v="K"/>
    <m/>
    <m/>
  </r>
  <r>
    <n v="58"/>
    <n v="4.0418500000000002"/>
    <x v="0"/>
    <x v="4"/>
    <x v="2"/>
    <n v="800"/>
    <n v="3"/>
    <n v="14"/>
    <n v="0"/>
    <n v="0"/>
    <n v="0"/>
    <n v="0"/>
    <n v="10"/>
    <n v="1"/>
    <n v="1"/>
    <s v="B"/>
    <n v="1"/>
    <s v="A"/>
    <s v="J"/>
    <m/>
    <m/>
  </r>
  <r>
    <n v="59"/>
    <n v="6.50413"/>
    <x v="0"/>
    <x v="4"/>
    <x v="3"/>
    <n v="801"/>
    <n v="3"/>
    <n v="14"/>
    <n v="0"/>
    <n v="1"/>
    <n v="1"/>
    <n v="0"/>
    <n v="11"/>
    <n v="10"/>
    <n v="1"/>
    <s v="B"/>
    <n v="2"/>
    <s v="A"/>
    <s v="J"/>
    <m/>
    <m/>
  </r>
  <r>
    <n v="60"/>
    <n v="8.6681500000000007"/>
    <x v="0"/>
    <x v="4"/>
    <x v="4"/>
    <n v="504"/>
    <n v="3"/>
    <n v="14"/>
    <n v="0"/>
    <n v="2"/>
    <n v="2"/>
    <n v="0"/>
    <n v="12"/>
    <n v="10"/>
    <n v="1"/>
    <s v="B"/>
    <n v="3"/>
    <s v="A"/>
    <s v="J"/>
    <m/>
    <m/>
  </r>
  <r>
    <n v="61"/>
    <n v="17.376799999999999"/>
    <x v="0"/>
    <x v="4"/>
    <x v="5"/>
    <n v="505"/>
    <n v="1"/>
    <n v="3"/>
    <n v="0"/>
    <n v="0"/>
    <n v="0"/>
    <n v="0"/>
    <n v="10"/>
    <n v="10"/>
    <n v="1"/>
    <s v="B"/>
    <n v="4"/>
    <s v="A"/>
    <s v="J"/>
    <m/>
    <m/>
  </r>
  <r>
    <n v="62"/>
    <n v="24.2438"/>
    <x v="0"/>
    <x v="4"/>
    <x v="6"/>
    <n v="520"/>
    <n v="1"/>
    <n v="3"/>
    <n v="1"/>
    <n v="6"/>
    <n v="18"/>
    <n v="0"/>
    <n v="4"/>
    <n v="10"/>
    <n v="1"/>
    <s v="B"/>
    <n v="5"/>
    <s v="A"/>
    <s v="J"/>
    <m/>
    <m/>
  </r>
  <r>
    <n v="63"/>
    <n v="24.024100000000001"/>
    <x v="0"/>
    <x v="4"/>
    <x v="7"/>
    <n v="521"/>
    <n v="1"/>
    <n v="3"/>
    <n v="0"/>
    <n v="2"/>
    <n v="2"/>
    <n v="0"/>
    <n v="12"/>
    <n v="10"/>
    <n v="1"/>
    <s v="B"/>
    <n v="6"/>
    <s v="A"/>
    <s v="J"/>
    <m/>
    <m/>
  </r>
  <r>
    <n v="64"/>
    <n v="14.0505"/>
    <x v="0"/>
    <x v="4"/>
    <x v="8"/>
    <n v="1000"/>
    <n v="3"/>
    <n v="14"/>
    <n v="0"/>
    <n v="3"/>
    <n v="3"/>
    <n v="0"/>
    <n v="1"/>
    <n v="10"/>
    <n v="1"/>
    <s v="B"/>
    <n v="7"/>
    <s v="A"/>
    <s v="J"/>
    <m/>
    <m/>
  </r>
  <r>
    <n v="65"/>
    <n v="7.1257099999999998"/>
    <x v="0"/>
    <x v="4"/>
    <x v="9"/>
    <n v="1001"/>
    <n v="3"/>
    <n v="14"/>
    <n v="0"/>
    <n v="4"/>
    <n v="4"/>
    <n v="0"/>
    <n v="2"/>
    <n v="10"/>
    <n v="1"/>
    <s v="B"/>
    <n v="8"/>
    <s v="A"/>
    <s v="J"/>
    <m/>
    <m/>
  </r>
  <r>
    <n v="66"/>
    <n v="5.4567699999999997"/>
    <x v="0"/>
    <x v="4"/>
    <x v="10"/>
    <n v="510"/>
    <n v="3"/>
    <n v="14"/>
    <n v="0"/>
    <n v="5"/>
    <n v="5"/>
    <n v="0"/>
    <n v="3"/>
    <n v="10"/>
    <n v="1"/>
    <s v="B"/>
    <n v="9"/>
    <s v="A"/>
    <s v="J"/>
    <m/>
    <m/>
  </r>
  <r>
    <n v="67"/>
    <n v="4.0059100000000001"/>
    <x v="0"/>
    <x v="4"/>
    <x v="11"/>
    <n v="511"/>
    <n v="8"/>
    <n v="23"/>
    <n v="0"/>
    <n v="0"/>
    <n v="0"/>
    <n v="0"/>
    <n v="10"/>
    <n v="1"/>
    <n v="1"/>
    <s v="B"/>
    <n v="10"/>
    <s v="A"/>
    <s v="J"/>
    <m/>
    <m/>
  </r>
  <r>
    <n v="68"/>
    <n v="4.0485199999999999"/>
    <x v="0"/>
    <x v="4"/>
    <x v="12"/>
    <n v="622"/>
    <n v="8"/>
    <n v="23"/>
    <n v="0"/>
    <n v="1"/>
    <n v="1"/>
    <n v="0"/>
    <n v="11"/>
    <n v="1"/>
    <n v="1"/>
    <s v="B"/>
    <n v="11"/>
    <s v="A"/>
    <s v="J"/>
    <m/>
    <m/>
  </r>
  <r>
    <n v="69"/>
    <n v="3.08344"/>
    <x v="0"/>
    <x v="4"/>
    <x v="13"/>
    <n v="623"/>
    <n v="7"/>
    <n v="20"/>
    <n v="1"/>
    <n v="6"/>
    <n v="18"/>
    <n v="0"/>
    <n v="4"/>
    <n v="1"/>
    <n v="1"/>
    <s v="B"/>
    <n v="12"/>
    <s v="A"/>
    <s v="J"/>
    <m/>
    <m/>
  </r>
  <r>
    <n v="70"/>
    <n v="2.4851399999999999"/>
    <x v="0"/>
    <x v="5"/>
    <x v="0"/>
    <n v="328"/>
    <n v="5"/>
    <n v="17"/>
    <n v="1"/>
    <n v="6"/>
    <n v="18"/>
    <n v="0"/>
    <n v="4"/>
    <n v="1"/>
    <n v="1"/>
    <s v="A"/>
    <n v="1"/>
    <s v="A"/>
    <s v="M"/>
    <m/>
    <m/>
  </r>
  <r>
    <n v="71"/>
    <n v="3.2409500000000002"/>
    <x v="0"/>
    <x v="5"/>
    <x v="1"/>
    <n v="329"/>
    <n v="5"/>
    <n v="17"/>
    <n v="0"/>
    <n v="6"/>
    <n v="6"/>
    <n v="0"/>
    <n v="9"/>
    <n v="1"/>
    <n v="1"/>
    <s v="A"/>
    <n v="2"/>
    <s v="A"/>
    <s v="M"/>
    <m/>
    <m/>
  </r>
  <r>
    <n v="72"/>
    <n v="3.9184399999999999"/>
    <x v="0"/>
    <x v="5"/>
    <x v="2"/>
    <n v="994"/>
    <n v="8"/>
    <n v="23"/>
    <n v="0"/>
    <n v="5"/>
    <n v="5"/>
    <n v="0"/>
    <n v="3"/>
    <n v="1"/>
    <n v="1"/>
    <s v="B"/>
    <n v="1"/>
    <s v="A"/>
    <s v="L"/>
    <m/>
    <m/>
  </r>
  <r>
    <n v="73"/>
    <n v="4.7541200000000003"/>
    <x v="0"/>
    <x v="5"/>
    <x v="3"/>
    <n v="995"/>
    <n v="8"/>
    <n v="23"/>
    <n v="0"/>
    <n v="6"/>
    <n v="6"/>
    <n v="0"/>
    <n v="9"/>
    <n v="1"/>
    <n v="1"/>
    <s v="B"/>
    <n v="2"/>
    <s v="A"/>
    <s v="L"/>
    <m/>
    <m/>
  </r>
  <r>
    <n v="74"/>
    <n v="6.21157"/>
    <x v="0"/>
    <x v="5"/>
    <x v="4"/>
    <n v="646"/>
    <n v="8"/>
    <n v="23"/>
    <n v="0"/>
    <n v="7"/>
    <n v="7"/>
    <n v="0"/>
    <n v="8"/>
    <n v="10"/>
    <n v="1"/>
    <s v="B"/>
    <n v="3"/>
    <s v="A"/>
    <s v="L"/>
    <m/>
    <m/>
  </r>
  <r>
    <n v="75"/>
    <n v="12.3048"/>
    <x v="0"/>
    <x v="5"/>
    <x v="5"/>
    <n v="647"/>
    <n v="2"/>
    <n v="13"/>
    <n v="0"/>
    <n v="2"/>
    <n v="2"/>
    <n v="0"/>
    <n v="12"/>
    <n v="10"/>
    <n v="1"/>
    <s v="B"/>
    <n v="4"/>
    <s v="A"/>
    <s v="L"/>
    <m/>
    <m/>
  </r>
  <r>
    <n v="76"/>
    <n v="18.3537"/>
    <x v="0"/>
    <x v="5"/>
    <x v="6"/>
    <n v="708"/>
    <n v="5"/>
    <n v="17"/>
    <n v="0"/>
    <n v="0"/>
    <n v="0"/>
    <n v="0"/>
    <n v="10"/>
    <n v="10"/>
    <n v="1"/>
    <s v="B"/>
    <n v="5"/>
    <s v="A"/>
    <s v="L"/>
    <s v="(0dc,1)(0aa,1)"/>
    <m/>
  </r>
  <r>
    <n v="77"/>
    <n v="16.465699999999998"/>
    <x v="0"/>
    <x v="5"/>
    <x v="7"/>
    <n v="709"/>
    <n v="5"/>
    <n v="17"/>
    <n v="0"/>
    <n v="1"/>
    <n v="1"/>
    <n v="0"/>
    <n v="11"/>
    <n v="10"/>
    <n v="1"/>
    <s v="B"/>
    <n v="6"/>
    <s v="A"/>
    <s v="L"/>
    <m/>
    <m/>
  </r>
  <r>
    <n v="78"/>
    <n v="18.7285"/>
    <x v="0"/>
    <x v="5"/>
    <x v="8"/>
    <n v="658"/>
    <n v="2"/>
    <n v="13"/>
    <n v="0"/>
    <n v="0"/>
    <n v="0"/>
    <n v="0"/>
    <n v="10"/>
    <n v="10"/>
    <n v="1"/>
    <s v="B"/>
    <n v="7"/>
    <s v="A"/>
    <s v="L"/>
    <m/>
    <m/>
  </r>
  <r>
    <n v="79"/>
    <n v="7.8572600000000001"/>
    <x v="0"/>
    <x v="5"/>
    <x v="9"/>
    <n v="659"/>
    <n v="2"/>
    <n v="13"/>
    <n v="0"/>
    <n v="1"/>
    <n v="1"/>
    <n v="0"/>
    <n v="11"/>
    <n v="10"/>
    <n v="1"/>
    <s v="B"/>
    <n v="8"/>
    <s v="A"/>
    <s v="L"/>
    <m/>
    <m/>
  </r>
  <r>
    <n v="80"/>
    <n v="5.8822400000000004"/>
    <x v="0"/>
    <x v="5"/>
    <x v="10"/>
    <n v="286"/>
    <n v="8"/>
    <n v="23"/>
    <n v="0"/>
    <n v="8"/>
    <n v="8"/>
    <n v="0"/>
    <n v="7"/>
    <n v="10"/>
    <n v="1"/>
    <s v="B"/>
    <n v="9"/>
    <s v="A"/>
    <s v="L"/>
    <m/>
    <m/>
  </r>
  <r>
    <n v="81"/>
    <n v="4.0719900000000004"/>
    <x v="0"/>
    <x v="5"/>
    <x v="11"/>
    <n v="287"/>
    <n v="2"/>
    <n v="13"/>
    <n v="0"/>
    <n v="5"/>
    <n v="5"/>
    <n v="0"/>
    <n v="3"/>
    <n v="1"/>
    <n v="1"/>
    <s v="B"/>
    <n v="10"/>
    <s v="A"/>
    <s v="L"/>
    <m/>
    <m/>
  </r>
  <r>
    <n v="82"/>
    <n v="4.5318100000000001"/>
    <x v="0"/>
    <x v="5"/>
    <x v="12"/>
    <n v="714"/>
    <n v="5"/>
    <n v="17"/>
    <n v="0"/>
    <n v="4"/>
    <n v="4"/>
    <n v="0"/>
    <n v="2"/>
    <n v="1"/>
    <n v="1"/>
    <s v="B"/>
    <n v="11"/>
    <s v="A"/>
    <s v="L"/>
    <m/>
    <m/>
  </r>
  <r>
    <n v="83"/>
    <n v="3.1900200000000001"/>
    <x v="0"/>
    <x v="5"/>
    <x v="13"/>
    <n v="715"/>
    <n v="5"/>
    <n v="17"/>
    <n v="0"/>
    <n v="5"/>
    <n v="5"/>
    <n v="0"/>
    <n v="3"/>
    <n v="1"/>
    <n v="1"/>
    <s v="B"/>
    <n v="12"/>
    <s v="A"/>
    <s v="L"/>
    <m/>
    <m/>
  </r>
  <r>
    <n v="84"/>
    <n v="2.4127000000000001"/>
    <x v="0"/>
    <x v="6"/>
    <x v="0"/>
    <n v="312"/>
    <n v="2"/>
    <n v="13"/>
    <n v="0"/>
    <n v="3"/>
    <n v="3"/>
    <n v="0"/>
    <n v="1"/>
    <n v="1"/>
    <n v="1"/>
    <s v="A"/>
    <n v="1"/>
    <s v="B"/>
    <s v="B"/>
    <m/>
    <m/>
  </r>
  <r>
    <n v="85"/>
    <n v="2.4484499999999998"/>
    <x v="0"/>
    <x v="6"/>
    <x v="1"/>
    <n v="313"/>
    <n v="2"/>
    <n v="13"/>
    <n v="0"/>
    <n v="4"/>
    <n v="4"/>
    <n v="0"/>
    <n v="2"/>
    <n v="1"/>
    <n v="1"/>
    <s v="A"/>
    <n v="2"/>
    <s v="B"/>
    <s v="B"/>
    <m/>
    <m/>
  </r>
  <r>
    <n v="86"/>
    <n v="3.0530400000000002"/>
    <x v="0"/>
    <x v="6"/>
    <x v="2"/>
    <n v="540"/>
    <n v="5"/>
    <n v="17"/>
    <n v="2"/>
    <n v="6"/>
    <n v="30"/>
    <n v="1"/>
    <n v="1"/>
    <n v="1"/>
    <n v="1"/>
    <s v="B"/>
    <n v="1"/>
    <s v="B"/>
    <s v="A"/>
    <m/>
    <m/>
  </r>
  <r>
    <n v="87"/>
    <n v="4.1321199999999996"/>
    <x v="0"/>
    <x v="6"/>
    <x v="3"/>
    <n v="541"/>
    <n v="5"/>
    <n v="17"/>
    <n v="2"/>
    <n v="7"/>
    <n v="31"/>
    <n v="1"/>
    <n v="2"/>
    <n v="1"/>
    <n v="1"/>
    <s v="B"/>
    <n v="2"/>
    <s v="B"/>
    <s v="A"/>
    <m/>
    <m/>
  </r>
  <r>
    <n v="88"/>
    <n v="3.86009"/>
    <x v="0"/>
    <x v="6"/>
    <x v="4"/>
    <n v="762"/>
    <n v="5"/>
    <n v="17"/>
    <n v="2"/>
    <n v="8"/>
    <n v="32"/>
    <n v="1"/>
    <n v="3"/>
    <n v="10"/>
    <n v="1"/>
    <s v="B"/>
    <n v="3"/>
    <s v="B"/>
    <s v="A"/>
    <m/>
    <m/>
  </r>
  <r>
    <n v="89"/>
    <n v="5.3869999999999996"/>
    <x v="0"/>
    <x v="6"/>
    <x v="5"/>
    <n v="763"/>
    <n v="5"/>
    <n v="17"/>
    <n v="2"/>
    <n v="0"/>
    <n v="24"/>
    <n v="1"/>
    <n v="4"/>
    <n v="10"/>
    <n v="1"/>
    <s v="B"/>
    <n v="4"/>
    <s v="B"/>
    <s v="A"/>
    <m/>
    <m/>
  </r>
  <r>
    <n v="90"/>
    <n v="4.7908499999999998"/>
    <x v="0"/>
    <x v="6"/>
    <x v="6"/>
    <n v="688"/>
    <n v="5"/>
    <n v="17"/>
    <n v="2"/>
    <n v="1"/>
    <n v="25"/>
    <n v="1"/>
    <n v="5"/>
    <n v="10"/>
    <n v="1"/>
    <s v="B"/>
    <n v="5"/>
    <s v="B"/>
    <s v="A"/>
    <m/>
    <m/>
  </r>
  <r>
    <n v="91"/>
    <n v="5.7027299999999999"/>
    <x v="0"/>
    <x v="6"/>
    <x v="7"/>
    <n v="689"/>
    <n v="5"/>
    <n v="17"/>
    <n v="2"/>
    <n v="2"/>
    <n v="26"/>
    <n v="1"/>
    <n v="6"/>
    <n v="10"/>
    <n v="1"/>
    <s v="B"/>
    <n v="6"/>
    <s v="B"/>
    <s v="A"/>
    <m/>
    <m/>
  </r>
  <r>
    <n v="92"/>
    <n v="4.4529300000000003"/>
    <x v="0"/>
    <x v="6"/>
    <x v="8"/>
    <n v="678"/>
    <n v="5"/>
    <n v="17"/>
    <n v="1"/>
    <n v="2"/>
    <n v="14"/>
    <n v="1"/>
    <n v="7"/>
    <n v="10"/>
    <n v="1"/>
    <s v="B"/>
    <n v="7"/>
    <s v="B"/>
    <s v="A"/>
    <m/>
    <m/>
  </r>
  <r>
    <n v="93"/>
    <n v="3.92699"/>
    <x v="0"/>
    <x v="6"/>
    <x v="9"/>
    <n v="679"/>
    <n v="5"/>
    <n v="17"/>
    <n v="1"/>
    <n v="1"/>
    <n v="13"/>
    <n v="1"/>
    <n v="8"/>
    <n v="10"/>
    <n v="1"/>
    <s v="B"/>
    <n v="8"/>
    <s v="B"/>
    <s v="A"/>
    <m/>
    <m/>
  </r>
  <r>
    <n v="94"/>
    <n v="3.7810899999999998"/>
    <x v="0"/>
    <x v="6"/>
    <x v="10"/>
    <n v="288"/>
    <n v="5"/>
    <n v="17"/>
    <n v="1"/>
    <n v="0"/>
    <n v="12"/>
    <n v="1"/>
    <n v="9"/>
    <n v="1"/>
    <n v="1"/>
    <s v="B"/>
    <n v="9"/>
    <s v="B"/>
    <s v="A"/>
    <m/>
    <m/>
  </r>
  <r>
    <n v="95"/>
    <n v="3.0367700000000002"/>
    <x v="0"/>
    <x v="6"/>
    <x v="11"/>
    <n v="289"/>
    <n v="5"/>
    <n v="17"/>
    <n v="1"/>
    <n v="3"/>
    <n v="15"/>
    <n v="1"/>
    <n v="10"/>
    <n v="1"/>
    <n v="1"/>
    <s v="B"/>
    <n v="10"/>
    <s v="B"/>
    <s v="A"/>
    <m/>
    <m/>
  </r>
  <r>
    <n v="96"/>
    <n v="2.4662600000000001"/>
    <x v="0"/>
    <x v="6"/>
    <x v="12"/>
    <n v="322"/>
    <n v="5"/>
    <n v="17"/>
    <n v="1"/>
    <n v="4"/>
    <n v="16"/>
    <n v="1"/>
    <n v="11"/>
    <n v="1"/>
    <n v="1"/>
    <s v="B"/>
    <n v="11"/>
    <s v="B"/>
    <s v="A"/>
    <m/>
    <m/>
  </r>
  <r>
    <n v="97"/>
    <n v="2.32063"/>
    <x v="0"/>
    <x v="6"/>
    <x v="13"/>
    <n v="323"/>
    <n v="5"/>
    <n v="17"/>
    <n v="1"/>
    <n v="5"/>
    <n v="17"/>
    <n v="1"/>
    <n v="12"/>
    <n v="1"/>
    <n v="1"/>
    <s v="B"/>
    <n v="12"/>
    <s v="B"/>
    <s v="A"/>
    <m/>
    <m/>
  </r>
  <r>
    <n v="98"/>
    <n v="1.7250300000000001"/>
    <x v="1"/>
    <x v="0"/>
    <x v="0"/>
    <n v="694"/>
    <n v="7"/>
    <n v="20"/>
    <n v="0"/>
    <n v="3"/>
    <n v="3"/>
    <n v="0"/>
    <n v="1"/>
    <n v="1"/>
    <n v="1"/>
    <s v="A"/>
    <n v="1"/>
    <s v="B"/>
    <s v="D"/>
    <m/>
    <m/>
  </r>
  <r>
    <n v="99"/>
    <n v="1.82897"/>
    <x v="1"/>
    <x v="0"/>
    <x v="1"/>
    <n v="695"/>
    <n v="7"/>
    <n v="20"/>
    <n v="0"/>
    <n v="4"/>
    <n v="4"/>
    <n v="0"/>
    <n v="2"/>
    <n v="1"/>
    <n v="1"/>
    <s v="A"/>
    <n v="2"/>
    <s v="B"/>
    <s v="D"/>
    <m/>
    <m/>
  </r>
  <r>
    <n v="100"/>
    <n v="2.3259400000000001"/>
    <x v="1"/>
    <x v="0"/>
    <x v="2"/>
    <n v="656"/>
    <n v="6"/>
    <n v="18"/>
    <n v="2"/>
    <n v="6"/>
    <n v="30"/>
    <n v="1"/>
    <n v="1"/>
    <n v="1"/>
    <n v="1"/>
    <s v="B"/>
    <n v="1"/>
    <s v="B"/>
    <s v="C"/>
    <m/>
    <m/>
  </r>
  <r>
    <n v="101"/>
    <n v="2.4371399999999999"/>
    <x v="1"/>
    <x v="0"/>
    <x v="3"/>
    <n v="657"/>
    <n v="6"/>
    <n v="18"/>
    <n v="2"/>
    <n v="7"/>
    <n v="31"/>
    <n v="1"/>
    <n v="2"/>
    <n v="1"/>
    <n v="1"/>
    <s v="B"/>
    <n v="2"/>
    <s v="B"/>
    <s v="C"/>
    <m/>
    <m/>
  </r>
  <r>
    <n v="102"/>
    <n v="3.11042"/>
    <x v="1"/>
    <x v="0"/>
    <x v="4"/>
    <n v="530"/>
    <n v="6"/>
    <n v="18"/>
    <n v="2"/>
    <n v="8"/>
    <n v="32"/>
    <n v="1"/>
    <n v="3"/>
    <n v="1"/>
    <n v="1"/>
    <s v="B"/>
    <n v="3"/>
    <s v="B"/>
    <s v="C"/>
    <m/>
    <m/>
  </r>
  <r>
    <n v="103"/>
    <n v="2.9512900000000002"/>
    <x v="1"/>
    <x v="0"/>
    <x v="5"/>
    <n v="531"/>
    <n v="6"/>
    <n v="18"/>
    <n v="2"/>
    <n v="0"/>
    <n v="24"/>
    <n v="1"/>
    <n v="4"/>
    <n v="1"/>
    <n v="1"/>
    <s v="B"/>
    <n v="4"/>
    <s v="B"/>
    <s v="C"/>
    <m/>
    <m/>
  </r>
  <r>
    <n v="104"/>
    <n v="2.9803700000000002"/>
    <x v="1"/>
    <x v="0"/>
    <x v="6"/>
    <n v="518"/>
    <n v="6"/>
    <n v="18"/>
    <n v="2"/>
    <n v="1"/>
    <n v="25"/>
    <n v="1"/>
    <n v="5"/>
    <n v="1"/>
    <n v="1"/>
    <s v="B"/>
    <n v="5"/>
    <s v="B"/>
    <s v="C"/>
    <m/>
    <m/>
  </r>
  <r>
    <n v="105"/>
    <n v="3.1374300000000002"/>
    <x v="1"/>
    <x v="0"/>
    <x v="7"/>
    <n v="519"/>
    <n v="6"/>
    <n v="18"/>
    <n v="2"/>
    <n v="2"/>
    <n v="26"/>
    <n v="1"/>
    <n v="6"/>
    <n v="1"/>
    <n v="1"/>
    <s v="B"/>
    <n v="6"/>
    <s v="B"/>
    <s v="C"/>
    <m/>
    <m/>
  </r>
  <r>
    <n v="106"/>
    <n v="1.37924"/>
    <x v="1"/>
    <x v="0"/>
    <x v="8"/>
    <n v="724"/>
    <n v="6"/>
    <n v="18"/>
    <n v="1"/>
    <n v="2"/>
    <n v="14"/>
    <n v="1"/>
    <n v="7"/>
    <n v="1"/>
    <n v="1"/>
    <s v="B"/>
    <n v="7"/>
    <s v="B"/>
    <s v="C"/>
    <m/>
    <m/>
  </r>
  <r>
    <n v="107"/>
    <n v="2.5908799999999998"/>
    <x v="1"/>
    <x v="0"/>
    <x v="9"/>
    <n v="725"/>
    <n v="6"/>
    <n v="18"/>
    <n v="1"/>
    <n v="1"/>
    <n v="13"/>
    <n v="1"/>
    <n v="8"/>
    <n v="1"/>
    <n v="1"/>
    <s v="B"/>
    <n v="8"/>
    <s v="B"/>
    <s v="C"/>
    <m/>
    <m/>
  </r>
  <r>
    <n v="108"/>
    <n v="1.9885900000000001"/>
    <x v="1"/>
    <x v="0"/>
    <x v="10"/>
    <n v="778"/>
    <n v="6"/>
    <n v="18"/>
    <n v="1"/>
    <n v="0"/>
    <n v="12"/>
    <n v="1"/>
    <n v="9"/>
    <n v="1"/>
    <n v="1"/>
    <s v="B"/>
    <n v="9"/>
    <s v="B"/>
    <s v="C"/>
    <m/>
    <m/>
  </r>
  <r>
    <n v="109"/>
    <n v="1.7219800000000001"/>
    <x v="1"/>
    <x v="0"/>
    <x v="11"/>
    <n v="779"/>
    <n v="6"/>
    <n v="18"/>
    <n v="1"/>
    <n v="3"/>
    <n v="15"/>
    <n v="1"/>
    <n v="10"/>
    <n v="1"/>
    <n v="1"/>
    <s v="B"/>
    <n v="10"/>
    <s v="B"/>
    <s v="C"/>
    <m/>
    <m/>
  </r>
  <r>
    <n v="110"/>
    <n v="1.44102"/>
    <x v="1"/>
    <x v="0"/>
    <x v="12"/>
    <n v="550"/>
    <n v="6"/>
    <n v="18"/>
    <n v="1"/>
    <n v="4"/>
    <n v="16"/>
    <n v="1"/>
    <n v="11"/>
    <n v="1"/>
    <n v="1"/>
    <s v="B"/>
    <n v="11"/>
    <s v="B"/>
    <s v="C"/>
    <m/>
    <m/>
  </r>
  <r>
    <n v="111"/>
    <n v="1.0894299999999999"/>
    <x v="1"/>
    <x v="0"/>
    <x v="13"/>
    <n v="551"/>
    <n v="6"/>
    <n v="18"/>
    <n v="1"/>
    <n v="5"/>
    <n v="17"/>
    <n v="1"/>
    <n v="12"/>
    <n v="1"/>
    <n v="1"/>
    <s v="B"/>
    <n v="12"/>
    <s v="B"/>
    <s v="C"/>
    <m/>
    <m/>
  </r>
  <r>
    <n v="112"/>
    <n v="1.47888"/>
    <x v="1"/>
    <x v="1"/>
    <x v="0"/>
    <n v="998"/>
    <n v="9"/>
    <n v="19"/>
    <n v="0"/>
    <n v="6"/>
    <n v="6"/>
    <n v="0"/>
    <n v="9"/>
    <n v="1"/>
    <n v="1"/>
    <s v="A"/>
    <n v="1"/>
    <s v="B"/>
    <s v="F"/>
    <m/>
    <m/>
  </r>
  <r>
    <n v="113"/>
    <n v="2.2811499999999998"/>
    <x v="1"/>
    <x v="1"/>
    <x v="1"/>
    <n v="999"/>
    <n v="9"/>
    <n v="19"/>
    <n v="0"/>
    <n v="7"/>
    <n v="7"/>
    <n v="0"/>
    <n v="8"/>
    <n v="1"/>
    <n v="1"/>
    <s v="A"/>
    <n v="2"/>
    <s v="B"/>
    <s v="F"/>
    <m/>
    <m/>
  </r>
  <r>
    <n v="114"/>
    <n v="2.7432300000000001"/>
    <x v="1"/>
    <x v="1"/>
    <x v="2"/>
    <n v="754"/>
    <n v="7"/>
    <n v="20"/>
    <n v="2"/>
    <n v="6"/>
    <n v="30"/>
    <n v="1"/>
    <n v="1"/>
    <n v="1"/>
    <n v="1"/>
    <s v="B"/>
    <n v="1"/>
    <s v="B"/>
    <s v="E"/>
    <m/>
    <m/>
  </r>
  <r>
    <n v="115"/>
    <n v="3.0546600000000002"/>
    <x v="1"/>
    <x v="1"/>
    <x v="3"/>
    <n v="755"/>
    <n v="7"/>
    <n v="20"/>
    <n v="2"/>
    <n v="7"/>
    <n v="31"/>
    <n v="1"/>
    <n v="2"/>
    <n v="1"/>
    <n v="1"/>
    <s v="B"/>
    <n v="2"/>
    <s v="B"/>
    <s v="E"/>
    <m/>
    <m/>
  </r>
  <r>
    <n v="116"/>
    <n v="3.8959899999999998"/>
    <x v="1"/>
    <x v="1"/>
    <x v="4"/>
    <n v="726"/>
    <n v="7"/>
    <n v="20"/>
    <n v="2"/>
    <n v="8"/>
    <n v="32"/>
    <n v="1"/>
    <n v="3"/>
    <n v="1"/>
    <n v="1"/>
    <s v="B"/>
    <n v="3"/>
    <s v="B"/>
    <s v="E"/>
    <m/>
    <m/>
  </r>
  <r>
    <n v="117"/>
    <n v="3.5248400000000002"/>
    <x v="1"/>
    <x v="1"/>
    <x v="5"/>
    <n v="727"/>
    <n v="7"/>
    <n v="20"/>
    <n v="2"/>
    <n v="0"/>
    <n v="24"/>
    <n v="1"/>
    <n v="4"/>
    <n v="1"/>
    <n v="1"/>
    <s v="B"/>
    <n v="4"/>
    <s v="B"/>
    <s v="E"/>
    <m/>
    <m/>
  </r>
  <r>
    <n v="118"/>
    <n v="4.3160299999999996"/>
    <x v="1"/>
    <x v="1"/>
    <x v="6"/>
    <n v="700"/>
    <n v="7"/>
    <n v="20"/>
    <n v="2"/>
    <n v="1"/>
    <n v="25"/>
    <n v="1"/>
    <n v="5"/>
    <n v="1"/>
    <n v="1"/>
    <s v="B"/>
    <n v="5"/>
    <s v="B"/>
    <s v="E"/>
    <m/>
    <m/>
  </r>
  <r>
    <n v="119"/>
    <n v="4.3036700000000003"/>
    <x v="1"/>
    <x v="1"/>
    <x v="7"/>
    <n v="701"/>
    <n v="7"/>
    <n v="20"/>
    <n v="2"/>
    <n v="2"/>
    <n v="26"/>
    <n v="1"/>
    <n v="6"/>
    <n v="1"/>
    <n v="1"/>
    <s v="B"/>
    <n v="6"/>
    <s v="B"/>
    <s v="E"/>
    <m/>
    <m/>
  </r>
  <r>
    <n v="120"/>
    <n v="4.8381600000000002"/>
    <x v="1"/>
    <x v="1"/>
    <x v="8"/>
    <n v="784"/>
    <n v="7"/>
    <n v="20"/>
    <n v="1"/>
    <n v="2"/>
    <n v="14"/>
    <n v="1"/>
    <n v="7"/>
    <n v="1"/>
    <n v="1"/>
    <s v="B"/>
    <n v="7"/>
    <s v="B"/>
    <s v="E"/>
    <m/>
    <m/>
  </r>
  <r>
    <n v="121"/>
    <n v="4.0237299999999996"/>
    <x v="1"/>
    <x v="1"/>
    <x v="9"/>
    <n v="785"/>
    <n v="7"/>
    <n v="20"/>
    <n v="1"/>
    <n v="1"/>
    <n v="13"/>
    <n v="1"/>
    <n v="8"/>
    <n v="1"/>
    <n v="1"/>
    <s v="B"/>
    <n v="8"/>
    <s v="B"/>
    <s v="E"/>
    <m/>
    <m/>
  </r>
  <r>
    <n v="122"/>
    <n v="3.59748"/>
    <x v="1"/>
    <x v="1"/>
    <x v="10"/>
    <n v="566"/>
    <n v="7"/>
    <n v="20"/>
    <n v="1"/>
    <n v="0"/>
    <n v="12"/>
    <n v="1"/>
    <n v="9"/>
    <n v="1"/>
    <n v="1"/>
    <s v="B"/>
    <n v="9"/>
    <s v="B"/>
    <s v="E"/>
    <m/>
    <m/>
  </r>
  <r>
    <n v="123"/>
    <n v="2.5789"/>
    <x v="1"/>
    <x v="1"/>
    <x v="11"/>
    <n v="567"/>
    <n v="7"/>
    <n v="20"/>
    <n v="1"/>
    <n v="3"/>
    <n v="15"/>
    <n v="1"/>
    <n v="10"/>
    <n v="1"/>
    <n v="1"/>
    <s v="B"/>
    <n v="10"/>
    <s v="B"/>
    <s v="E"/>
    <m/>
    <m/>
  </r>
  <r>
    <n v="124"/>
    <n v="2.3175699999999999"/>
    <x v="1"/>
    <x v="1"/>
    <x v="12"/>
    <n v="668"/>
    <n v="7"/>
    <n v="20"/>
    <n v="1"/>
    <n v="4"/>
    <n v="16"/>
    <n v="1"/>
    <n v="11"/>
    <n v="1"/>
    <n v="1"/>
    <s v="B"/>
    <n v="11"/>
    <s v="B"/>
    <s v="E"/>
    <m/>
    <m/>
  </r>
  <r>
    <n v="125"/>
    <n v="1.7307999999999999"/>
    <x v="1"/>
    <x v="1"/>
    <x v="13"/>
    <n v="669"/>
    <n v="7"/>
    <n v="20"/>
    <n v="1"/>
    <n v="5"/>
    <n v="17"/>
    <n v="1"/>
    <n v="12"/>
    <n v="1"/>
    <n v="1"/>
    <s v="B"/>
    <n v="12"/>
    <s v="B"/>
    <s v="E"/>
    <m/>
    <m/>
  </r>
  <r>
    <n v="126"/>
    <n v="2.7781099999999999"/>
    <x v="1"/>
    <x v="2"/>
    <x v="0"/>
    <n v="990"/>
    <n v="9"/>
    <n v="19"/>
    <n v="0"/>
    <n v="8"/>
    <n v="8"/>
    <n v="0"/>
    <n v="7"/>
    <n v="1"/>
    <n v="1"/>
    <s v="A"/>
    <n v="1"/>
    <s v="B"/>
    <s v="H"/>
    <m/>
    <m/>
  </r>
  <r>
    <n v="127"/>
    <n v="3.0924499999999999"/>
    <x v="1"/>
    <x v="2"/>
    <x v="1"/>
    <n v="991"/>
    <n v="9"/>
    <n v="19"/>
    <n v="1"/>
    <n v="6"/>
    <n v="18"/>
    <n v="0"/>
    <n v="4"/>
    <n v="1"/>
    <n v="1"/>
    <s v="A"/>
    <n v="2"/>
    <s v="B"/>
    <s v="H"/>
    <m/>
    <m/>
  </r>
  <r>
    <n v="128"/>
    <n v="4.1539999999999999"/>
    <x v="1"/>
    <x v="2"/>
    <x v="2"/>
    <n v="582"/>
    <n v="8"/>
    <n v="23"/>
    <n v="2"/>
    <n v="6"/>
    <n v="30"/>
    <n v="1"/>
    <n v="1"/>
    <n v="1"/>
    <n v="1"/>
    <s v="B"/>
    <n v="1"/>
    <s v="B"/>
    <s v="G"/>
    <m/>
    <m/>
  </r>
  <r>
    <n v="129"/>
    <n v="5.0269700000000004"/>
    <x v="1"/>
    <x v="2"/>
    <x v="3"/>
    <n v="583"/>
    <n v="8"/>
    <n v="23"/>
    <n v="2"/>
    <n v="7"/>
    <n v="31"/>
    <n v="1"/>
    <n v="2"/>
    <n v="1"/>
    <n v="1"/>
    <s v="B"/>
    <n v="2"/>
    <s v="B"/>
    <s v="G"/>
    <m/>
    <m/>
  </r>
  <r>
    <n v="130"/>
    <n v="5.7016"/>
    <x v="1"/>
    <x v="2"/>
    <x v="4"/>
    <n v="650"/>
    <n v="8"/>
    <n v="23"/>
    <n v="2"/>
    <n v="8"/>
    <n v="32"/>
    <n v="1"/>
    <n v="3"/>
    <n v="1"/>
    <n v="1"/>
    <s v="B"/>
    <n v="3"/>
    <s v="B"/>
    <s v="G"/>
    <m/>
    <m/>
  </r>
  <r>
    <n v="131"/>
    <n v="6.3827499999999997"/>
    <x v="1"/>
    <x v="2"/>
    <x v="5"/>
    <n v="651"/>
    <n v="8"/>
    <n v="23"/>
    <n v="2"/>
    <n v="0"/>
    <n v="24"/>
    <n v="1"/>
    <n v="4"/>
    <n v="10"/>
    <n v="1"/>
    <s v="B"/>
    <n v="4"/>
    <s v="B"/>
    <s v="G"/>
    <m/>
    <m/>
  </r>
  <r>
    <n v="132"/>
    <n v="7.1604400000000004"/>
    <x v="1"/>
    <x v="2"/>
    <x v="6"/>
    <n v="614"/>
    <n v="8"/>
    <n v="23"/>
    <n v="2"/>
    <n v="1"/>
    <n v="25"/>
    <n v="1"/>
    <n v="5"/>
    <n v="10"/>
    <n v="1"/>
    <s v="B"/>
    <n v="5"/>
    <s v="B"/>
    <s v="G"/>
    <m/>
    <m/>
  </r>
  <r>
    <n v="133"/>
    <n v="7.5527199999999999"/>
    <x v="1"/>
    <x v="2"/>
    <x v="7"/>
    <n v="615"/>
    <n v="8"/>
    <n v="23"/>
    <n v="2"/>
    <n v="2"/>
    <n v="26"/>
    <n v="1"/>
    <n v="6"/>
    <n v="10"/>
    <n v="1"/>
    <s v="B"/>
    <n v="6"/>
    <s v="B"/>
    <s v="G"/>
    <m/>
    <m/>
  </r>
  <r>
    <n v="134"/>
    <n v="6.12662"/>
    <x v="1"/>
    <x v="2"/>
    <x v="8"/>
    <n v="706"/>
    <n v="8"/>
    <n v="23"/>
    <n v="1"/>
    <n v="2"/>
    <n v="14"/>
    <n v="1"/>
    <n v="7"/>
    <n v="10"/>
    <n v="1"/>
    <s v="B"/>
    <n v="7"/>
    <s v="B"/>
    <s v="G"/>
    <m/>
    <m/>
  </r>
  <r>
    <n v="135"/>
    <n v="4.79352"/>
    <x v="1"/>
    <x v="2"/>
    <x v="9"/>
    <n v="707"/>
    <n v="8"/>
    <n v="23"/>
    <n v="1"/>
    <n v="1"/>
    <n v="13"/>
    <n v="1"/>
    <n v="8"/>
    <n v="1"/>
    <n v="1"/>
    <s v="B"/>
    <n v="8"/>
    <s v="B"/>
    <s v="G"/>
    <m/>
    <m/>
  </r>
  <r>
    <n v="136"/>
    <n v="5.98346"/>
    <x v="1"/>
    <x v="2"/>
    <x v="10"/>
    <n v="652"/>
    <n v="8"/>
    <n v="23"/>
    <n v="1"/>
    <n v="0"/>
    <n v="12"/>
    <n v="1"/>
    <n v="9"/>
    <n v="1"/>
    <n v="1"/>
    <s v="B"/>
    <n v="9"/>
    <s v="B"/>
    <s v="G"/>
    <m/>
    <m/>
  </r>
  <r>
    <n v="137"/>
    <n v="2.6921499999999998"/>
    <x v="1"/>
    <x v="2"/>
    <x v="11"/>
    <n v="653"/>
    <n v="8"/>
    <n v="23"/>
    <n v="1"/>
    <n v="3"/>
    <n v="15"/>
    <n v="1"/>
    <n v="10"/>
    <n v="1"/>
    <n v="1"/>
    <s v="B"/>
    <n v="10"/>
    <s v="B"/>
    <s v="G"/>
    <m/>
    <m/>
  </r>
  <r>
    <n v="138"/>
    <n v="2.8757600000000001"/>
    <x v="1"/>
    <x v="2"/>
    <x v="12"/>
    <n v="712"/>
    <n v="8"/>
    <n v="23"/>
    <n v="1"/>
    <n v="4"/>
    <n v="16"/>
    <n v="1"/>
    <n v="11"/>
    <n v="1"/>
    <n v="1"/>
    <s v="B"/>
    <n v="11"/>
    <s v="B"/>
    <s v="G"/>
    <m/>
    <m/>
  </r>
  <r>
    <n v="139"/>
    <n v="1.9934499999999999"/>
    <x v="1"/>
    <x v="2"/>
    <x v="13"/>
    <n v="713"/>
    <n v="8"/>
    <n v="23"/>
    <n v="1"/>
    <n v="5"/>
    <n v="17"/>
    <n v="1"/>
    <n v="12"/>
    <n v="1"/>
    <n v="1"/>
    <s v="B"/>
    <n v="12"/>
    <s v="B"/>
    <s v="G"/>
    <m/>
    <m/>
  </r>
  <r>
    <n v="140"/>
    <n v="2.88578"/>
    <x v="1"/>
    <x v="3"/>
    <x v="0"/>
    <n v="682"/>
    <n v="10"/>
    <n v="15"/>
    <n v="0"/>
    <n v="0"/>
    <n v="0"/>
    <n v="0"/>
    <n v="10"/>
    <n v="1"/>
    <n v="1"/>
    <s v="A"/>
    <n v="1"/>
    <s v="B"/>
    <s v="K"/>
    <m/>
    <m/>
  </r>
  <r>
    <n v="141"/>
    <n v="3.4485199999999998"/>
    <x v="1"/>
    <x v="3"/>
    <x v="1"/>
    <n v="683"/>
    <n v="10"/>
    <n v="15"/>
    <n v="0"/>
    <n v="1"/>
    <n v="1"/>
    <n v="0"/>
    <n v="11"/>
    <n v="1"/>
    <n v="1"/>
    <s v="A"/>
    <n v="2"/>
    <s v="B"/>
    <s v="K"/>
    <m/>
    <m/>
  </r>
  <r>
    <n v="142"/>
    <n v="3.9079299999999999"/>
    <x v="1"/>
    <x v="3"/>
    <x v="2"/>
    <n v="562"/>
    <n v="9"/>
    <n v="19"/>
    <n v="2"/>
    <n v="6"/>
    <n v="30"/>
    <n v="1"/>
    <n v="1"/>
    <n v="1"/>
    <n v="1"/>
    <s v="B"/>
    <n v="1"/>
    <s v="B"/>
    <s v="J"/>
    <m/>
    <m/>
  </r>
  <r>
    <n v="143"/>
    <n v="5.2967399999999998"/>
    <x v="1"/>
    <x v="3"/>
    <x v="3"/>
    <n v="563"/>
    <n v="9"/>
    <n v="19"/>
    <n v="2"/>
    <n v="7"/>
    <n v="31"/>
    <n v="1"/>
    <n v="2"/>
    <n v="1"/>
    <n v="1"/>
    <s v="B"/>
    <n v="2"/>
    <s v="B"/>
    <s v="J"/>
    <m/>
    <m/>
  </r>
  <r>
    <n v="144"/>
    <n v="4.9830100000000002"/>
    <x v="1"/>
    <x v="3"/>
    <x v="4"/>
    <n v="600"/>
    <n v="9"/>
    <n v="19"/>
    <n v="2"/>
    <n v="8"/>
    <n v="32"/>
    <n v="1"/>
    <n v="3"/>
    <n v="10"/>
    <n v="1"/>
    <s v="B"/>
    <n v="3"/>
    <s v="B"/>
    <s v="J"/>
    <m/>
    <m/>
  </r>
  <r>
    <n v="145"/>
    <n v="7.1390500000000001"/>
    <x v="1"/>
    <x v="3"/>
    <x v="5"/>
    <n v="601"/>
    <n v="9"/>
    <n v="19"/>
    <n v="2"/>
    <n v="0"/>
    <n v="24"/>
    <n v="1"/>
    <n v="4"/>
    <n v="10"/>
    <n v="1"/>
    <s v="B"/>
    <n v="4"/>
    <s v="B"/>
    <s v="J"/>
    <m/>
    <m/>
  </r>
  <r>
    <n v="146"/>
    <n v="9.5169700000000006"/>
    <x v="1"/>
    <x v="3"/>
    <x v="6"/>
    <n v="596"/>
    <n v="9"/>
    <n v="19"/>
    <n v="2"/>
    <n v="1"/>
    <n v="25"/>
    <n v="1"/>
    <n v="5"/>
    <n v="10"/>
    <n v="1"/>
    <s v="B"/>
    <n v="5"/>
    <s v="B"/>
    <s v="J"/>
    <m/>
    <m/>
  </r>
  <r>
    <n v="147"/>
    <n v="11.692600000000001"/>
    <x v="1"/>
    <x v="3"/>
    <x v="7"/>
    <n v="597"/>
    <n v="9"/>
    <n v="19"/>
    <n v="2"/>
    <n v="2"/>
    <n v="26"/>
    <n v="1"/>
    <n v="6"/>
    <n v="10"/>
    <n v="1"/>
    <s v="B"/>
    <n v="6"/>
    <s v="B"/>
    <s v="J"/>
    <m/>
    <m/>
  </r>
  <r>
    <n v="148"/>
    <n v="10.6678"/>
    <x v="1"/>
    <x v="3"/>
    <x v="8"/>
    <n v="532"/>
    <n v="9"/>
    <n v="19"/>
    <n v="1"/>
    <n v="2"/>
    <n v="14"/>
    <n v="1"/>
    <n v="7"/>
    <n v="10"/>
    <n v="1"/>
    <s v="B"/>
    <n v="7"/>
    <s v="B"/>
    <s v="J"/>
    <m/>
    <m/>
  </r>
  <r>
    <n v="149"/>
    <n v="8.1055600000000005"/>
    <x v="1"/>
    <x v="3"/>
    <x v="9"/>
    <n v="533"/>
    <n v="9"/>
    <n v="19"/>
    <n v="1"/>
    <n v="1"/>
    <n v="13"/>
    <n v="1"/>
    <n v="8"/>
    <n v="10"/>
    <n v="1"/>
    <s v="B"/>
    <n v="8"/>
    <s v="B"/>
    <s v="J"/>
    <m/>
    <m/>
  </r>
  <r>
    <n v="150"/>
    <n v="4.9555800000000003"/>
    <x v="1"/>
    <x v="3"/>
    <x v="10"/>
    <n v="56"/>
    <n v="9"/>
    <n v="19"/>
    <n v="1"/>
    <n v="0"/>
    <n v="12"/>
    <n v="1"/>
    <n v="9"/>
    <n v="10"/>
    <n v="1"/>
    <s v="B"/>
    <n v="9"/>
    <s v="B"/>
    <s v="J"/>
    <m/>
    <m/>
  </r>
  <r>
    <n v="151"/>
    <n v="4.0716900000000003"/>
    <x v="1"/>
    <x v="3"/>
    <x v="11"/>
    <n v="57"/>
    <n v="9"/>
    <n v="19"/>
    <n v="1"/>
    <n v="3"/>
    <n v="15"/>
    <n v="1"/>
    <n v="10"/>
    <n v="1"/>
    <n v="1"/>
    <s v="B"/>
    <n v="10"/>
    <s v="B"/>
    <s v="J"/>
    <m/>
    <m/>
  </r>
  <r>
    <n v="152"/>
    <n v="2.6224500000000002"/>
    <x v="1"/>
    <x v="3"/>
    <x v="12"/>
    <n v="794"/>
    <n v="9"/>
    <n v="19"/>
    <n v="1"/>
    <n v="4"/>
    <n v="16"/>
    <n v="1"/>
    <n v="11"/>
    <n v="1"/>
    <n v="1"/>
    <s v="B"/>
    <n v="11"/>
    <s v="B"/>
    <s v="J"/>
    <m/>
    <m/>
  </r>
  <r>
    <n v="153"/>
    <n v="2.2436600000000002"/>
    <x v="1"/>
    <x v="3"/>
    <x v="13"/>
    <n v="795"/>
    <n v="9"/>
    <n v="19"/>
    <n v="1"/>
    <n v="5"/>
    <n v="17"/>
    <n v="1"/>
    <n v="12"/>
    <n v="1"/>
    <n v="1"/>
    <s v="B"/>
    <n v="12"/>
    <s v="B"/>
    <s v="J"/>
    <m/>
    <m/>
  </r>
  <r>
    <n v="154"/>
    <n v="3.0081000000000002"/>
    <x v="1"/>
    <x v="4"/>
    <x v="0"/>
    <n v="796"/>
    <n v="9"/>
    <n v="19"/>
    <n v="0"/>
    <n v="4"/>
    <n v="4"/>
    <n v="0"/>
    <n v="2"/>
    <n v="1"/>
    <n v="1"/>
    <s v="A"/>
    <n v="1"/>
    <s v="B"/>
    <s v="L"/>
    <m/>
    <m/>
  </r>
  <r>
    <n v="155"/>
    <n v="4.4991099999999999"/>
    <x v="1"/>
    <x v="4"/>
    <x v="1"/>
    <n v="797"/>
    <n v="9"/>
    <n v="19"/>
    <n v="0"/>
    <n v="5"/>
    <n v="5"/>
    <n v="0"/>
    <n v="3"/>
    <n v="1"/>
    <n v="1"/>
    <s v="A"/>
    <n v="2"/>
    <s v="B"/>
    <s v="L"/>
    <m/>
    <m/>
  </r>
  <r>
    <n v="156"/>
    <n v="5.0313100000000004"/>
    <x v="1"/>
    <x v="4"/>
    <x v="2"/>
    <n v="698"/>
    <n v="6"/>
    <n v="18"/>
    <n v="0"/>
    <n v="2"/>
    <n v="2"/>
    <n v="0"/>
    <n v="12"/>
    <n v="1"/>
    <n v="1"/>
    <s v="B"/>
    <n v="1"/>
    <s v="B"/>
    <s v="L"/>
    <m/>
    <m/>
  </r>
  <r>
    <n v="157"/>
    <n v="6.2058"/>
    <x v="1"/>
    <x v="4"/>
    <x v="3"/>
    <n v="699"/>
    <n v="6"/>
    <n v="18"/>
    <n v="0"/>
    <n v="3"/>
    <n v="3"/>
    <n v="0"/>
    <n v="1"/>
    <n v="10"/>
    <n v="1"/>
    <s v="B"/>
    <n v="2"/>
    <s v="B"/>
    <s v="L"/>
    <m/>
    <m/>
  </r>
  <r>
    <n v="158"/>
    <n v="9.1373499999999996"/>
    <x v="1"/>
    <x v="4"/>
    <x v="4"/>
    <n v="644"/>
    <n v="6"/>
    <n v="18"/>
    <n v="0"/>
    <n v="4"/>
    <n v="4"/>
    <n v="0"/>
    <n v="2"/>
    <n v="10"/>
    <n v="1"/>
    <s v="B"/>
    <n v="3"/>
    <s v="B"/>
    <s v="L"/>
    <m/>
    <m/>
  </r>
  <r>
    <n v="159"/>
    <n v="20.036100000000001"/>
    <x v="1"/>
    <x v="4"/>
    <x v="5"/>
    <n v="645"/>
    <n v="6"/>
    <n v="18"/>
    <n v="0"/>
    <n v="5"/>
    <n v="5"/>
    <n v="0"/>
    <n v="3"/>
    <n v="10"/>
    <n v="1"/>
    <s v="B"/>
    <n v="4"/>
    <s v="B"/>
    <s v="L"/>
    <m/>
    <m/>
  </r>
  <r>
    <n v="160"/>
    <n v="23.991900000000001"/>
    <x v="1"/>
    <x v="4"/>
    <x v="6"/>
    <n v="680"/>
    <n v="10"/>
    <n v="15"/>
    <n v="0"/>
    <n v="5"/>
    <n v="5"/>
    <n v="0"/>
    <n v="3"/>
    <n v="10"/>
    <n v="1"/>
    <s v="B"/>
    <n v="5"/>
    <s v="B"/>
    <s v="L"/>
    <m/>
    <m/>
  </r>
  <r>
    <n v="161"/>
    <n v="23.993500000000001"/>
    <x v="1"/>
    <x v="4"/>
    <x v="7"/>
    <n v="681"/>
    <n v="10"/>
    <n v="15"/>
    <n v="0"/>
    <n v="4"/>
    <n v="4"/>
    <n v="0"/>
    <n v="2"/>
    <n v="10"/>
    <n v="1"/>
    <s v="B"/>
    <n v="6"/>
    <s v="B"/>
    <s v="L"/>
    <m/>
    <m/>
  </r>
  <r>
    <n v="162"/>
    <n v="12.463100000000001"/>
    <x v="1"/>
    <x v="4"/>
    <x v="8"/>
    <n v="592"/>
    <n v="6"/>
    <n v="18"/>
    <n v="0"/>
    <n v="6"/>
    <n v="6"/>
    <n v="0"/>
    <n v="9"/>
    <n v="10"/>
    <n v="1"/>
    <s v="B"/>
    <n v="7"/>
    <s v="B"/>
    <s v="L"/>
    <m/>
    <m/>
  </r>
  <r>
    <n v="163"/>
    <n v="6.0969300000000004"/>
    <x v="1"/>
    <x v="4"/>
    <x v="9"/>
    <n v="593"/>
    <n v="6"/>
    <n v="18"/>
    <n v="0"/>
    <n v="0"/>
    <n v="0"/>
    <n v="0"/>
    <n v="10"/>
    <n v="10"/>
    <n v="1"/>
    <s v="B"/>
    <n v="8"/>
    <s v="B"/>
    <s v="L"/>
    <m/>
    <m/>
  </r>
  <r>
    <n v="164"/>
    <n v="5.1483499999999998"/>
    <x v="1"/>
    <x v="4"/>
    <x v="10"/>
    <n v="676"/>
    <n v="6"/>
    <n v="18"/>
    <n v="0"/>
    <n v="1"/>
    <n v="1"/>
    <n v="0"/>
    <n v="11"/>
    <n v="10"/>
    <n v="1"/>
    <s v="B"/>
    <n v="9"/>
    <s v="B"/>
    <s v="L"/>
    <m/>
    <m/>
  </r>
  <r>
    <n v="165"/>
    <n v="4.9410100000000003"/>
    <x v="1"/>
    <x v="4"/>
    <x v="11"/>
    <n v="677"/>
    <n v="7"/>
    <n v="20"/>
    <n v="0"/>
    <n v="0"/>
    <n v="0"/>
    <n v="0"/>
    <n v="10"/>
    <n v="1"/>
    <n v="1"/>
    <s v="B"/>
    <n v="10"/>
    <s v="B"/>
    <s v="L"/>
    <m/>
    <m/>
  </r>
  <r>
    <n v="166"/>
    <n v="3.84517"/>
    <x v="1"/>
    <x v="4"/>
    <x v="12"/>
    <n v="710"/>
    <n v="7"/>
    <n v="20"/>
    <n v="0"/>
    <n v="1"/>
    <n v="1"/>
    <n v="0"/>
    <n v="11"/>
    <n v="1"/>
    <n v="1"/>
    <s v="B"/>
    <n v="11"/>
    <s v="B"/>
    <s v="M"/>
    <m/>
    <m/>
  </r>
  <r>
    <n v="167"/>
    <n v="2.7259000000000002"/>
    <x v="1"/>
    <x v="4"/>
    <x v="13"/>
    <n v="711"/>
    <n v="7"/>
    <n v="20"/>
    <n v="0"/>
    <n v="2"/>
    <n v="2"/>
    <n v="0"/>
    <n v="12"/>
    <n v="1"/>
    <n v="1"/>
    <s v="B"/>
    <n v="12"/>
    <s v="B"/>
    <s v="M"/>
    <m/>
    <m/>
  </r>
  <r>
    <n v="168"/>
    <n v="2.7020900000000001"/>
    <x v="1"/>
    <x v="5"/>
    <x v="0"/>
    <n v="610"/>
    <n v="11"/>
    <n v="27"/>
    <n v="0"/>
    <n v="3"/>
    <n v="3"/>
    <n v="0"/>
    <n v="1"/>
    <n v="1"/>
    <n v="1"/>
    <s v="A"/>
    <n v="1"/>
    <s v="C"/>
    <s v="B"/>
    <m/>
    <m/>
  </r>
  <r>
    <n v="169"/>
    <n v="3.7016399999999998"/>
    <x v="1"/>
    <x v="5"/>
    <x v="1"/>
    <n v="611"/>
    <n v="11"/>
    <n v="27"/>
    <n v="0"/>
    <n v="4"/>
    <n v="4"/>
    <n v="0"/>
    <n v="2"/>
    <n v="1"/>
    <n v="1"/>
    <s v="A"/>
    <n v="2"/>
    <s v="C"/>
    <s v="B"/>
    <m/>
    <m/>
  </r>
  <r>
    <n v="170"/>
    <n v="3.91222"/>
    <x v="1"/>
    <x v="5"/>
    <x v="2"/>
    <n v="570"/>
    <n v="7"/>
    <n v="20"/>
    <n v="0"/>
    <n v="5"/>
    <n v="5"/>
    <n v="0"/>
    <n v="3"/>
    <n v="1"/>
    <n v="1"/>
    <s v="B"/>
    <n v="1"/>
    <s v="C"/>
    <s v="A"/>
    <m/>
    <m/>
  </r>
  <r>
    <n v="171"/>
    <n v="4.1578499999999998"/>
    <x v="1"/>
    <x v="5"/>
    <x v="3"/>
    <n v="571"/>
    <n v="7"/>
    <n v="20"/>
    <n v="0"/>
    <n v="6"/>
    <n v="6"/>
    <n v="0"/>
    <n v="9"/>
    <n v="1"/>
    <n v="1"/>
    <s v="B"/>
    <n v="2"/>
    <s v="C"/>
    <s v="A"/>
    <m/>
    <m/>
  </r>
  <r>
    <n v="172"/>
    <n v="6.6726700000000001"/>
    <x v="1"/>
    <x v="5"/>
    <x v="4"/>
    <n v="752"/>
    <n v="7"/>
    <n v="20"/>
    <n v="0"/>
    <n v="7"/>
    <n v="7"/>
    <n v="0"/>
    <n v="8"/>
    <n v="10"/>
    <n v="1"/>
    <s v="B"/>
    <n v="3"/>
    <s v="C"/>
    <s v="A"/>
    <m/>
    <m/>
  </r>
  <r>
    <n v="173"/>
    <n v="12.776999999999999"/>
    <x v="1"/>
    <x v="5"/>
    <x v="5"/>
    <n v="753"/>
    <n v="11"/>
    <n v="27"/>
    <n v="1"/>
    <n v="1"/>
    <n v="13"/>
    <n v="1"/>
    <n v="8"/>
    <n v="10"/>
    <n v="1"/>
    <s v="B"/>
    <n v="4"/>
    <s v="C"/>
    <s v="A"/>
    <m/>
    <m/>
  </r>
  <r>
    <n v="174"/>
    <n v="18.878499999999999"/>
    <x v="1"/>
    <x v="5"/>
    <x v="6"/>
    <n v="734"/>
    <n v="11"/>
    <n v="27"/>
    <n v="0"/>
    <n v="0"/>
    <n v="0"/>
    <n v="0"/>
    <n v="10"/>
    <n v="10"/>
    <n v="1"/>
    <s v="B"/>
    <n v="5"/>
    <s v="C"/>
    <s v="A"/>
    <m/>
    <m/>
  </r>
  <r>
    <n v="175"/>
    <n v="17.915500000000002"/>
    <x v="1"/>
    <x v="5"/>
    <x v="7"/>
    <n v="735"/>
    <n v="11"/>
    <n v="27"/>
    <n v="2"/>
    <n v="2"/>
    <n v="26"/>
    <n v="1"/>
    <n v="6"/>
    <n v="10"/>
    <n v="1"/>
    <s v="B"/>
    <n v="6"/>
    <s v="C"/>
    <s v="A"/>
    <m/>
    <m/>
  </r>
  <r>
    <n v="176"/>
    <n v="17.956299999999999"/>
    <x v="1"/>
    <x v="5"/>
    <x v="8"/>
    <n v="744"/>
    <n v="11"/>
    <n v="27"/>
    <n v="1"/>
    <n v="2"/>
    <n v="14"/>
    <n v="1"/>
    <n v="7"/>
    <n v="10"/>
    <n v="1"/>
    <s v="B"/>
    <n v="7"/>
    <s v="C"/>
    <s v="A"/>
    <m/>
    <m/>
  </r>
  <r>
    <n v="177"/>
    <n v="7.6998300000000004"/>
    <x v="1"/>
    <x v="5"/>
    <x v="9"/>
    <n v="745"/>
    <n v="7"/>
    <n v="20"/>
    <n v="0"/>
    <n v="8"/>
    <n v="8"/>
    <n v="0"/>
    <n v="7"/>
    <n v="10"/>
    <n v="1"/>
    <s v="B"/>
    <n v="8"/>
    <s v="C"/>
    <s v="A"/>
    <m/>
    <m/>
  </r>
  <r>
    <n v="178"/>
    <n v="5.1996200000000004"/>
    <x v="1"/>
    <x v="5"/>
    <x v="10"/>
    <n v="590"/>
    <n v="11"/>
    <n v="27"/>
    <n v="1"/>
    <n v="0"/>
    <n v="12"/>
    <n v="1"/>
    <n v="9"/>
    <n v="10"/>
    <n v="1"/>
    <s v="B"/>
    <n v="9"/>
    <s v="C"/>
    <s v="A"/>
    <m/>
    <m/>
  </r>
  <r>
    <n v="179"/>
    <n v="3.9599199999999999"/>
    <x v="1"/>
    <x v="5"/>
    <x v="11"/>
    <n v="591"/>
    <n v="7"/>
    <n v="20"/>
    <n v="1"/>
    <n v="7"/>
    <n v="19"/>
    <n v="0"/>
    <n v="5"/>
    <n v="1"/>
    <n v="1"/>
    <s v="B"/>
    <n v="10"/>
    <s v="C"/>
    <s v="A"/>
    <m/>
    <m/>
  </r>
  <r>
    <n v="180"/>
    <n v="3.5162599999999999"/>
    <x v="1"/>
    <x v="5"/>
    <x v="12"/>
    <n v="602"/>
    <n v="11"/>
    <n v="27"/>
    <n v="0"/>
    <n v="1"/>
    <n v="1"/>
    <n v="0"/>
    <n v="11"/>
    <n v="1"/>
    <n v="1"/>
    <s v="B"/>
    <n v="11"/>
    <s v="C"/>
    <s v="A"/>
    <m/>
    <m/>
  </r>
  <r>
    <n v="181"/>
    <n v="2.8493499999999998"/>
    <x v="1"/>
    <x v="5"/>
    <x v="13"/>
    <n v="603"/>
    <n v="11"/>
    <n v="27"/>
    <n v="0"/>
    <n v="2"/>
    <n v="2"/>
    <n v="0"/>
    <n v="12"/>
    <n v="1"/>
    <n v="1"/>
    <s v="B"/>
    <n v="12"/>
    <s v="C"/>
    <s v="A"/>
    <s v="(0a6,1)(004,1)"/>
    <m/>
  </r>
  <r>
    <n v="182"/>
    <n v="2.08691"/>
    <x v="1"/>
    <x v="6"/>
    <x v="0"/>
    <n v="616"/>
    <n v="10"/>
    <n v="15"/>
    <n v="0"/>
    <n v="2"/>
    <n v="2"/>
    <n v="0"/>
    <n v="12"/>
    <n v="1"/>
    <n v="1"/>
    <s v="A"/>
    <n v="1"/>
    <s v="C"/>
    <s v="D"/>
    <m/>
    <m/>
  </r>
  <r>
    <n v="183"/>
    <n v="2.84091"/>
    <x v="1"/>
    <x v="6"/>
    <x v="1"/>
    <n v="617"/>
    <n v="10"/>
    <n v="15"/>
    <n v="0"/>
    <n v="3"/>
    <n v="3"/>
    <n v="0"/>
    <n v="1"/>
    <n v="1"/>
    <n v="1"/>
    <s v="A"/>
    <n v="2"/>
    <s v="C"/>
    <s v="D"/>
    <m/>
    <m/>
  </r>
  <r>
    <n v="184"/>
    <n v="3.5691099999999998"/>
    <x v="1"/>
    <x v="6"/>
    <x v="2"/>
    <n v="310"/>
    <n v="10"/>
    <n v="15"/>
    <n v="2"/>
    <n v="6"/>
    <n v="30"/>
    <n v="1"/>
    <n v="1"/>
    <n v="1"/>
    <n v="1"/>
    <s v="B"/>
    <n v="1"/>
    <s v="C"/>
    <s v="C"/>
    <m/>
    <m/>
  </r>
  <r>
    <n v="185"/>
    <n v="3.21096"/>
    <x v="1"/>
    <x v="6"/>
    <x v="3"/>
    <n v="311"/>
    <n v="10"/>
    <n v="15"/>
    <n v="2"/>
    <n v="7"/>
    <n v="31"/>
    <n v="1"/>
    <n v="2"/>
    <n v="1"/>
    <n v="1"/>
    <s v="B"/>
    <n v="2"/>
    <s v="C"/>
    <s v="C"/>
    <m/>
    <m/>
  </r>
  <r>
    <n v="186"/>
    <n v="3.9692599999999998"/>
    <x v="1"/>
    <x v="6"/>
    <x v="4"/>
    <n v="634"/>
    <n v="10"/>
    <n v="15"/>
    <n v="2"/>
    <n v="8"/>
    <n v="32"/>
    <n v="1"/>
    <n v="3"/>
    <n v="10"/>
    <n v="1"/>
    <s v="B"/>
    <n v="3"/>
    <s v="C"/>
    <s v="C"/>
    <m/>
    <m/>
  </r>
  <r>
    <n v="187"/>
    <n v="5.3341900000000004"/>
    <x v="1"/>
    <x v="6"/>
    <x v="5"/>
    <n v="635"/>
    <n v="10"/>
    <n v="15"/>
    <n v="2"/>
    <n v="0"/>
    <n v="24"/>
    <n v="1"/>
    <n v="4"/>
    <n v="10"/>
    <n v="1"/>
    <s v="B"/>
    <n v="4"/>
    <s v="C"/>
    <s v="C"/>
    <m/>
    <m/>
  </r>
  <r>
    <n v="188"/>
    <n v="4.7212699999999996"/>
    <x v="1"/>
    <x v="6"/>
    <x v="6"/>
    <n v="632"/>
    <n v="10"/>
    <n v="15"/>
    <n v="2"/>
    <n v="1"/>
    <n v="25"/>
    <n v="1"/>
    <n v="5"/>
    <n v="10"/>
    <n v="1"/>
    <s v="B"/>
    <n v="5"/>
    <s v="C"/>
    <s v="C"/>
    <m/>
    <m/>
  </r>
  <r>
    <n v="189"/>
    <n v="5.5682400000000003"/>
    <x v="1"/>
    <x v="6"/>
    <x v="7"/>
    <n v="633"/>
    <n v="10"/>
    <n v="15"/>
    <n v="2"/>
    <n v="2"/>
    <n v="26"/>
    <n v="1"/>
    <n v="6"/>
    <n v="10"/>
    <n v="1"/>
    <s v="B"/>
    <n v="6"/>
    <s v="C"/>
    <s v="C"/>
    <m/>
    <m/>
  </r>
  <r>
    <n v="190"/>
    <n v="3.9353600000000002"/>
    <x v="1"/>
    <x v="6"/>
    <x v="8"/>
    <n v="770"/>
    <n v="10"/>
    <n v="15"/>
    <n v="1"/>
    <n v="2"/>
    <n v="14"/>
    <n v="1"/>
    <n v="7"/>
    <n v="10"/>
    <n v="1"/>
    <s v="B"/>
    <n v="7"/>
    <s v="C"/>
    <s v="C"/>
    <m/>
    <m/>
  </r>
  <r>
    <n v="191"/>
    <n v="3.9656799999999999"/>
    <x v="1"/>
    <x v="6"/>
    <x v="9"/>
    <n v="771"/>
    <n v="10"/>
    <n v="15"/>
    <n v="1"/>
    <n v="1"/>
    <n v="13"/>
    <n v="1"/>
    <n v="8"/>
    <n v="10"/>
    <n v="1"/>
    <s v="B"/>
    <n v="8"/>
    <s v="C"/>
    <s v="C"/>
    <m/>
    <m/>
  </r>
  <r>
    <n v="192"/>
    <n v="3.0960299999999998"/>
    <x v="1"/>
    <x v="6"/>
    <x v="10"/>
    <n v="1004"/>
    <n v="10"/>
    <n v="15"/>
    <n v="1"/>
    <n v="0"/>
    <n v="12"/>
    <n v="1"/>
    <n v="9"/>
    <n v="1"/>
    <n v="1"/>
    <s v="B"/>
    <n v="9"/>
    <s v="C"/>
    <s v="C"/>
    <m/>
    <m/>
  </r>
  <r>
    <n v="193"/>
    <n v="1.68442"/>
    <x v="1"/>
    <x v="6"/>
    <x v="11"/>
    <n v="1005"/>
    <n v="10"/>
    <n v="15"/>
    <n v="1"/>
    <n v="3"/>
    <n v="15"/>
    <n v="1"/>
    <n v="10"/>
    <n v="1"/>
    <n v="1"/>
    <s v="B"/>
    <n v="10"/>
    <s v="C"/>
    <s v="C"/>
    <s v="(0a2,1)(07f,2)"/>
    <m/>
  </r>
  <r>
    <n v="194"/>
    <n v="2.39872"/>
    <x v="1"/>
    <x v="6"/>
    <x v="12"/>
    <n v="584"/>
    <n v="10"/>
    <n v="15"/>
    <n v="1"/>
    <n v="4"/>
    <n v="16"/>
    <n v="1"/>
    <n v="11"/>
    <n v="1"/>
    <n v="1"/>
    <s v="B"/>
    <n v="11"/>
    <s v="C"/>
    <s v="C"/>
    <m/>
    <m/>
  </r>
  <r>
    <n v="195"/>
    <n v="1.93245"/>
    <x v="1"/>
    <x v="6"/>
    <x v="13"/>
    <n v="585"/>
    <n v="10"/>
    <n v="15"/>
    <n v="1"/>
    <n v="5"/>
    <n v="17"/>
    <n v="1"/>
    <n v="12"/>
    <n v="1"/>
    <n v="1"/>
    <s v="B"/>
    <n v="12"/>
    <s v="C"/>
    <s v="C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88">
  <r>
    <n v="196"/>
    <n v="0"/>
    <x v="0"/>
    <x v="0"/>
    <x v="0"/>
    <n v="100"/>
    <n v="2"/>
    <n v="8"/>
    <n v="0"/>
    <n v="3"/>
    <n v="3"/>
    <n v="0"/>
    <n v="1"/>
    <n v="1"/>
    <n v="0"/>
    <s v="A"/>
    <n v="1"/>
    <s v="A1"/>
    <s v="A"/>
    <m/>
    <m/>
  </r>
  <r>
    <n v="197"/>
    <n v="2.9248799999999999"/>
    <x v="0"/>
    <x v="0"/>
    <x v="1"/>
    <n v="101"/>
    <n v="2"/>
    <n v="8"/>
    <n v="0"/>
    <n v="4"/>
    <n v="4"/>
    <n v="0"/>
    <n v="2"/>
    <n v="1"/>
    <n v="1"/>
    <s v="A"/>
    <n v="2"/>
    <s v="A1"/>
    <s v="A"/>
    <m/>
    <m/>
  </r>
  <r>
    <n v="198"/>
    <n v="3.1940499999999998"/>
    <x v="0"/>
    <x v="0"/>
    <x v="2"/>
    <n v="150"/>
    <n v="2"/>
    <n v="8"/>
    <n v="0"/>
    <n v="5"/>
    <n v="5"/>
    <n v="0"/>
    <n v="3"/>
    <n v="1"/>
    <n v="1"/>
    <s v="A"/>
    <n v="3"/>
    <s v="A1"/>
    <s v="A"/>
    <m/>
    <m/>
  </r>
  <r>
    <n v="199"/>
    <n v="3.0581299999999998"/>
    <x v="0"/>
    <x v="0"/>
    <x v="3"/>
    <n v="151"/>
    <n v="2"/>
    <n v="8"/>
    <n v="1"/>
    <n v="6"/>
    <n v="18"/>
    <n v="0"/>
    <n v="4"/>
    <n v="1"/>
    <n v="1"/>
    <s v="A"/>
    <n v="4"/>
    <s v="A1"/>
    <s v="A"/>
    <m/>
    <m/>
  </r>
  <r>
    <n v="200"/>
    <n v="3.3210000000000002"/>
    <x v="0"/>
    <x v="0"/>
    <x v="4"/>
    <n v="76"/>
    <n v="1"/>
    <n v="9"/>
    <n v="0"/>
    <n v="3"/>
    <n v="3"/>
    <n v="0"/>
    <n v="1"/>
    <n v="1"/>
    <n v="1"/>
    <s v="B"/>
    <n v="1"/>
    <s v="A1"/>
    <s v="B"/>
    <m/>
    <m/>
  </r>
  <r>
    <n v="201"/>
    <n v="4.5578799999999999"/>
    <x v="0"/>
    <x v="0"/>
    <x v="5"/>
    <n v="77"/>
    <n v="1"/>
    <n v="9"/>
    <n v="0"/>
    <n v="4"/>
    <n v="4"/>
    <n v="0"/>
    <n v="2"/>
    <n v="10"/>
    <n v="1"/>
    <s v="B"/>
    <n v="2"/>
    <s v="A1"/>
    <s v="B"/>
    <m/>
    <m/>
  </r>
  <r>
    <n v="202"/>
    <n v="4.6077599999999999"/>
    <x v="0"/>
    <x v="0"/>
    <x v="6"/>
    <n v="116"/>
    <n v="1"/>
    <n v="9"/>
    <n v="0"/>
    <n v="5"/>
    <n v="5"/>
    <n v="0"/>
    <n v="3"/>
    <n v="10"/>
    <n v="1"/>
    <s v="B"/>
    <n v="3"/>
    <s v="A1"/>
    <s v="B"/>
    <m/>
    <m/>
  </r>
  <r>
    <n v="203"/>
    <n v="5.2920699999999998"/>
    <x v="0"/>
    <x v="0"/>
    <x v="7"/>
    <n v="117"/>
    <n v="1"/>
    <n v="9"/>
    <n v="1"/>
    <n v="6"/>
    <n v="18"/>
    <n v="0"/>
    <n v="4"/>
    <n v="10"/>
    <n v="1"/>
    <s v="B"/>
    <n v="4"/>
    <s v="A1"/>
    <s v="B"/>
    <m/>
    <m/>
  </r>
  <r>
    <n v="204"/>
    <n v="5.2206400000000004"/>
    <x v="0"/>
    <x v="0"/>
    <x v="8"/>
    <n v="88"/>
    <n v="1"/>
    <n v="9"/>
    <n v="1"/>
    <n v="7"/>
    <n v="19"/>
    <n v="0"/>
    <n v="5"/>
    <n v="10"/>
    <n v="1"/>
    <s v="B"/>
    <n v="5"/>
    <s v="A1"/>
    <s v="B"/>
    <m/>
    <m/>
  </r>
  <r>
    <n v="205"/>
    <n v="4.5712900000000003"/>
    <x v="0"/>
    <x v="0"/>
    <x v="9"/>
    <n v="89"/>
    <n v="1"/>
    <n v="9"/>
    <n v="1"/>
    <n v="8"/>
    <n v="20"/>
    <n v="0"/>
    <n v="6"/>
    <n v="10"/>
    <n v="1"/>
    <s v="B"/>
    <n v="6"/>
    <s v="A1"/>
    <s v="B"/>
    <m/>
    <m/>
  </r>
  <r>
    <n v="206"/>
    <n v="4.6010900000000001"/>
    <x v="0"/>
    <x v="0"/>
    <x v="10"/>
    <n v="996"/>
    <n v="1"/>
    <n v="9"/>
    <n v="0"/>
    <n v="8"/>
    <n v="8"/>
    <n v="0"/>
    <n v="7"/>
    <n v="10"/>
    <n v="1"/>
    <s v="B"/>
    <n v="7"/>
    <s v="A1"/>
    <s v="B"/>
    <m/>
    <m/>
  </r>
  <r>
    <n v="207"/>
    <n v="3.2452800000000002"/>
    <x v="0"/>
    <x v="0"/>
    <x v="11"/>
    <n v="997"/>
    <n v="1"/>
    <n v="9"/>
    <n v="0"/>
    <n v="7"/>
    <n v="7"/>
    <n v="0"/>
    <n v="8"/>
    <n v="1"/>
    <n v="1"/>
    <s v="B"/>
    <n v="8"/>
    <s v="A1"/>
    <s v="B"/>
    <m/>
    <m/>
  </r>
  <r>
    <n v="208"/>
    <n v="2.9159199999999998"/>
    <x v="0"/>
    <x v="0"/>
    <x v="12"/>
    <n v="166"/>
    <n v="1"/>
    <n v="9"/>
    <n v="0"/>
    <n v="6"/>
    <n v="6"/>
    <n v="0"/>
    <n v="9"/>
    <n v="1"/>
    <n v="1"/>
    <s v="B"/>
    <n v="9"/>
    <s v="A1"/>
    <s v="B"/>
    <m/>
    <m/>
  </r>
  <r>
    <n v="209"/>
    <n v="2.5942699999999999"/>
    <x v="0"/>
    <x v="0"/>
    <x v="13"/>
    <n v="167"/>
    <n v="1"/>
    <n v="9"/>
    <n v="0"/>
    <n v="0"/>
    <n v="0"/>
    <n v="0"/>
    <n v="10"/>
    <n v="1"/>
    <n v="1"/>
    <s v="B"/>
    <n v="10"/>
    <s v="A1"/>
    <s v="B"/>
    <m/>
    <m/>
  </r>
  <r>
    <n v="210"/>
    <n v="2.6889400000000001"/>
    <x v="0"/>
    <x v="0"/>
    <x v="14"/>
    <n v="60"/>
    <n v="1"/>
    <n v="9"/>
    <n v="0"/>
    <n v="1"/>
    <n v="1"/>
    <n v="0"/>
    <n v="11"/>
    <n v="1"/>
    <n v="1"/>
    <s v="B"/>
    <n v="11"/>
    <s v="A1"/>
    <s v="B"/>
    <m/>
    <m/>
  </r>
  <r>
    <n v="211"/>
    <n v="0"/>
    <x v="0"/>
    <x v="0"/>
    <x v="15"/>
    <n v="61"/>
    <n v="1"/>
    <n v="9"/>
    <n v="0"/>
    <n v="2"/>
    <n v="2"/>
    <n v="0"/>
    <n v="12"/>
    <n v="1"/>
    <n v="0"/>
    <s v="B"/>
    <n v="12"/>
    <s v="A1"/>
    <s v="B"/>
    <m/>
    <m/>
  </r>
  <r>
    <n v="212"/>
    <n v="0"/>
    <x v="0"/>
    <x v="1"/>
    <x v="0"/>
    <n v="196"/>
    <n v="4"/>
    <n v="11"/>
    <n v="0"/>
    <n v="5"/>
    <n v="5"/>
    <n v="0"/>
    <n v="3"/>
    <n v="1"/>
    <n v="0"/>
    <s v="A"/>
    <n v="1"/>
    <s v="A1"/>
    <s v="C"/>
    <m/>
    <m/>
  </r>
  <r>
    <n v="213"/>
    <n v="3.2724099999999998"/>
    <x v="0"/>
    <x v="1"/>
    <x v="1"/>
    <n v="197"/>
    <n v="4"/>
    <n v="11"/>
    <n v="1"/>
    <n v="6"/>
    <n v="18"/>
    <n v="0"/>
    <n v="4"/>
    <n v="1"/>
    <n v="1"/>
    <s v="A"/>
    <n v="2"/>
    <s v="A1"/>
    <s v="C"/>
    <m/>
    <m/>
  </r>
  <r>
    <n v="214"/>
    <n v="3.1661299999999999"/>
    <x v="0"/>
    <x v="1"/>
    <x v="2"/>
    <n v="120"/>
    <n v="4"/>
    <n v="11"/>
    <n v="1"/>
    <n v="7"/>
    <n v="19"/>
    <n v="0"/>
    <n v="5"/>
    <n v="1"/>
    <n v="1"/>
    <s v="A"/>
    <n v="3"/>
    <s v="A1"/>
    <s v="C"/>
    <m/>
    <m/>
  </r>
  <r>
    <n v="215"/>
    <n v="3.12236"/>
    <x v="0"/>
    <x v="1"/>
    <x v="3"/>
    <n v="121"/>
    <n v="4"/>
    <n v="11"/>
    <n v="1"/>
    <n v="8"/>
    <n v="20"/>
    <n v="0"/>
    <n v="6"/>
    <n v="1"/>
    <n v="1"/>
    <s v="A"/>
    <n v="4"/>
    <s v="A1"/>
    <s v="C"/>
    <m/>
    <m/>
  </r>
  <r>
    <n v="216"/>
    <n v="4.0333800000000002"/>
    <x v="0"/>
    <x v="1"/>
    <x v="4"/>
    <n v="258"/>
    <n v="2"/>
    <n v="8"/>
    <n v="1"/>
    <n v="7"/>
    <n v="19"/>
    <n v="0"/>
    <n v="5"/>
    <n v="1"/>
    <n v="1"/>
    <s v="B"/>
    <n v="1"/>
    <s v="A1"/>
    <s v="D"/>
    <m/>
    <m/>
  </r>
  <r>
    <n v="217"/>
    <n v="4.7494399999999999"/>
    <x v="0"/>
    <x v="1"/>
    <x v="5"/>
    <n v="259"/>
    <n v="2"/>
    <n v="8"/>
    <n v="1"/>
    <n v="8"/>
    <n v="20"/>
    <n v="0"/>
    <n v="6"/>
    <n v="10"/>
    <n v="1"/>
    <s v="B"/>
    <n v="2"/>
    <s v="A1"/>
    <s v="D"/>
    <m/>
    <m/>
  </r>
  <r>
    <n v="218"/>
    <n v="6.6343199999999998"/>
    <x v="0"/>
    <x v="1"/>
    <x v="6"/>
    <n v="234"/>
    <n v="2"/>
    <n v="8"/>
    <n v="0"/>
    <n v="8"/>
    <n v="8"/>
    <n v="0"/>
    <n v="7"/>
    <n v="10"/>
    <n v="1"/>
    <s v="B"/>
    <n v="3"/>
    <s v="A1"/>
    <s v="D"/>
    <m/>
    <m/>
  </r>
  <r>
    <n v="219"/>
    <n v="5.6491600000000002"/>
    <x v="0"/>
    <x v="1"/>
    <x v="7"/>
    <n v="235"/>
    <n v="2"/>
    <n v="8"/>
    <n v="0"/>
    <n v="7"/>
    <n v="7"/>
    <n v="0"/>
    <n v="8"/>
    <n v="10"/>
    <n v="1"/>
    <s v="B"/>
    <n v="4"/>
    <s v="A1"/>
    <s v="D"/>
    <m/>
    <m/>
  </r>
  <r>
    <n v="220"/>
    <n v="8.6785800000000002"/>
    <x v="0"/>
    <x v="1"/>
    <x v="8"/>
    <n v="246"/>
    <n v="9"/>
    <n v="22"/>
    <n v="0"/>
    <n v="8"/>
    <n v="8"/>
    <n v="0"/>
    <n v="7"/>
    <n v="10"/>
    <n v="1"/>
    <s v="B"/>
    <n v="5"/>
    <s v="A1"/>
    <s v="D"/>
    <m/>
    <m/>
  </r>
  <r>
    <n v="221"/>
    <n v="6.8952299999999997"/>
    <x v="0"/>
    <x v="1"/>
    <x v="9"/>
    <n v="247"/>
    <n v="9"/>
    <n v="22"/>
    <n v="0"/>
    <n v="7"/>
    <n v="7"/>
    <n v="0"/>
    <n v="8"/>
    <n v="10"/>
    <n v="1"/>
    <s v="B"/>
    <n v="6"/>
    <s v="A1"/>
    <s v="D"/>
    <m/>
    <m/>
  </r>
  <r>
    <n v="222"/>
    <n v="5.5714100000000002"/>
    <x v="0"/>
    <x v="1"/>
    <x v="10"/>
    <n v="212"/>
    <n v="2"/>
    <n v="8"/>
    <n v="0"/>
    <n v="1"/>
    <n v="1"/>
    <n v="0"/>
    <n v="11"/>
    <n v="10"/>
    <n v="1"/>
    <s v="B"/>
    <n v="7"/>
    <s v="A1"/>
    <s v="D"/>
    <m/>
    <m/>
  </r>
  <r>
    <n v="223"/>
    <n v="4.5532899999999996"/>
    <x v="0"/>
    <x v="1"/>
    <x v="11"/>
    <n v="213"/>
    <n v="3"/>
    <n v="6"/>
    <n v="0"/>
    <n v="3"/>
    <n v="3"/>
    <n v="0"/>
    <n v="1"/>
    <n v="10"/>
    <n v="1"/>
    <s v="B"/>
    <n v="8"/>
    <s v="A1"/>
    <s v="D"/>
    <m/>
    <m/>
  </r>
  <r>
    <n v="224"/>
    <n v="4.4101699999999999"/>
    <x v="0"/>
    <x v="1"/>
    <x v="12"/>
    <n v="220"/>
    <n v="3"/>
    <n v="6"/>
    <n v="0"/>
    <n v="4"/>
    <n v="4"/>
    <n v="0"/>
    <n v="2"/>
    <n v="1"/>
    <n v="1"/>
    <s v="B"/>
    <n v="9"/>
    <s v="A1"/>
    <s v="D"/>
    <m/>
    <m/>
  </r>
  <r>
    <n v="225"/>
    <n v="3.4584999999999999"/>
    <x v="0"/>
    <x v="1"/>
    <x v="13"/>
    <n v="221"/>
    <n v="3"/>
    <n v="6"/>
    <n v="0"/>
    <n v="5"/>
    <n v="5"/>
    <n v="0"/>
    <n v="3"/>
    <n v="1"/>
    <n v="1"/>
    <s v="B"/>
    <n v="10"/>
    <s v="A1"/>
    <s v="D"/>
    <m/>
    <m/>
  </r>
  <r>
    <n v="226"/>
    <n v="3.21224"/>
    <x v="0"/>
    <x v="1"/>
    <x v="14"/>
    <n v="172"/>
    <n v="4"/>
    <n v="11"/>
    <n v="0"/>
    <n v="3"/>
    <n v="3"/>
    <n v="0"/>
    <n v="1"/>
    <n v="1"/>
    <n v="1"/>
    <s v="B"/>
    <n v="11"/>
    <s v="A1"/>
    <s v="D"/>
    <m/>
    <m/>
  </r>
  <r>
    <n v="227"/>
    <n v="2.6132599999999999"/>
    <x v="0"/>
    <x v="1"/>
    <x v="15"/>
    <n v="173"/>
    <n v="4"/>
    <n v="11"/>
    <n v="0"/>
    <n v="4"/>
    <n v="4"/>
    <n v="0"/>
    <n v="2"/>
    <n v="1"/>
    <n v="1"/>
    <s v="B"/>
    <n v="12"/>
    <s v="A1"/>
    <s v="D"/>
    <m/>
    <m/>
  </r>
  <r>
    <n v="228"/>
    <n v="0"/>
    <x v="0"/>
    <x v="2"/>
    <x v="0"/>
    <n v="354"/>
    <n v="4"/>
    <n v="11"/>
    <n v="0"/>
    <n v="8"/>
    <n v="8"/>
    <n v="0"/>
    <n v="7"/>
    <n v="1"/>
    <n v="0"/>
    <s v="A"/>
    <n v="1"/>
    <s v="A1"/>
    <s v="E"/>
    <m/>
    <m/>
  </r>
  <r>
    <n v="229"/>
    <n v="3.5199099999999999"/>
    <x v="0"/>
    <x v="2"/>
    <x v="1"/>
    <n v="355"/>
    <n v="5"/>
    <n v="12"/>
    <n v="0"/>
    <n v="3"/>
    <n v="3"/>
    <n v="0"/>
    <n v="1"/>
    <n v="1"/>
    <n v="1"/>
    <s v="A"/>
    <n v="2"/>
    <s v="A1"/>
    <s v="E"/>
    <m/>
    <m/>
  </r>
  <r>
    <n v="230"/>
    <n v="3.8872900000000001"/>
    <x v="0"/>
    <x v="2"/>
    <x v="2"/>
    <n v="240"/>
    <n v="5"/>
    <n v="12"/>
    <n v="0"/>
    <n v="4"/>
    <n v="4"/>
    <n v="0"/>
    <n v="2"/>
    <n v="1"/>
    <n v="1"/>
    <s v="A"/>
    <n v="3"/>
    <s v="A1"/>
    <s v="E"/>
    <m/>
    <m/>
  </r>
  <r>
    <n v="231"/>
    <n v="5.4010199999999999"/>
    <x v="0"/>
    <x v="2"/>
    <x v="3"/>
    <n v="241"/>
    <n v="5"/>
    <n v="12"/>
    <n v="0"/>
    <n v="5"/>
    <n v="5"/>
    <n v="0"/>
    <n v="3"/>
    <n v="1"/>
    <n v="1"/>
    <s v="A"/>
    <n v="4"/>
    <s v="A1"/>
    <s v="E"/>
    <m/>
    <m/>
  </r>
  <r>
    <n v="232"/>
    <n v="5.2074999999999996"/>
    <x v="0"/>
    <x v="2"/>
    <x v="4"/>
    <n v="182"/>
    <n v="1"/>
    <n v="9"/>
    <n v="2"/>
    <n v="6"/>
    <n v="30"/>
    <n v="1"/>
    <n v="1"/>
    <n v="10"/>
    <n v="1"/>
    <s v="B"/>
    <n v="1"/>
    <s v="A1"/>
    <s v="F"/>
    <m/>
    <m/>
  </r>
  <r>
    <n v="233"/>
    <n v="6.6342800000000004"/>
    <x v="0"/>
    <x v="2"/>
    <x v="5"/>
    <n v="183"/>
    <n v="1"/>
    <n v="9"/>
    <n v="2"/>
    <n v="7"/>
    <n v="31"/>
    <n v="1"/>
    <n v="2"/>
    <n v="10"/>
    <n v="1"/>
    <s v="B"/>
    <n v="2"/>
    <s v="A1"/>
    <s v="F"/>
    <m/>
    <m/>
  </r>
  <r>
    <n v="234"/>
    <n v="7.6674300000000004"/>
    <x v="0"/>
    <x v="2"/>
    <x v="6"/>
    <n v="290"/>
    <n v="1"/>
    <n v="9"/>
    <n v="2"/>
    <n v="8"/>
    <n v="32"/>
    <n v="1"/>
    <n v="3"/>
    <n v="10"/>
    <n v="1"/>
    <s v="B"/>
    <n v="3"/>
    <s v="A1"/>
    <s v="F"/>
    <m/>
    <m/>
  </r>
  <r>
    <n v="235"/>
    <n v="9.7491099999999999"/>
    <x v="0"/>
    <x v="2"/>
    <x v="7"/>
    <n v="291"/>
    <n v="1"/>
    <n v="9"/>
    <n v="2"/>
    <n v="0"/>
    <n v="24"/>
    <n v="1"/>
    <n v="4"/>
    <n v="10"/>
    <n v="1"/>
    <s v="B"/>
    <n v="4"/>
    <s v="A1"/>
    <s v="F"/>
    <m/>
    <m/>
  </r>
  <r>
    <n v="236"/>
    <n v="8.5544899999999995"/>
    <x v="0"/>
    <x v="2"/>
    <x v="8"/>
    <n v="332"/>
    <n v="1"/>
    <n v="9"/>
    <n v="2"/>
    <n v="1"/>
    <n v="25"/>
    <n v="1"/>
    <n v="5"/>
    <n v="10"/>
    <n v="1"/>
    <s v="B"/>
    <n v="5"/>
    <s v="A1"/>
    <s v="F"/>
    <m/>
    <m/>
  </r>
  <r>
    <n v="237"/>
    <n v="7.0351499999999998"/>
    <x v="0"/>
    <x v="2"/>
    <x v="9"/>
    <n v="333"/>
    <n v="1"/>
    <n v="9"/>
    <n v="2"/>
    <n v="2"/>
    <n v="26"/>
    <n v="1"/>
    <n v="6"/>
    <n v="10"/>
    <n v="1"/>
    <s v="B"/>
    <n v="6"/>
    <s v="A1"/>
    <s v="F"/>
    <m/>
    <m/>
  </r>
  <r>
    <n v="238"/>
    <n v="5.4577499999999999"/>
    <x v="0"/>
    <x v="2"/>
    <x v="10"/>
    <n v="352"/>
    <n v="1"/>
    <n v="9"/>
    <n v="1"/>
    <n v="2"/>
    <n v="14"/>
    <n v="1"/>
    <n v="7"/>
    <n v="10"/>
    <n v="1"/>
    <s v="B"/>
    <n v="7"/>
    <s v="A1"/>
    <s v="F"/>
    <m/>
    <m/>
  </r>
  <r>
    <n v="239"/>
    <n v="5.1879799999999996"/>
    <x v="0"/>
    <x v="2"/>
    <x v="11"/>
    <n v="353"/>
    <n v="1"/>
    <n v="9"/>
    <n v="1"/>
    <n v="1"/>
    <n v="13"/>
    <n v="1"/>
    <n v="8"/>
    <n v="10"/>
    <n v="1"/>
    <s v="B"/>
    <n v="8"/>
    <s v="A1"/>
    <s v="F"/>
    <m/>
    <m/>
  </r>
  <r>
    <n v="240"/>
    <n v="3.6386500000000002"/>
    <x v="0"/>
    <x v="2"/>
    <x v="12"/>
    <n v="316"/>
    <n v="1"/>
    <n v="9"/>
    <n v="1"/>
    <n v="0"/>
    <n v="12"/>
    <n v="1"/>
    <n v="9"/>
    <n v="1"/>
    <n v="1"/>
    <s v="B"/>
    <n v="9"/>
    <s v="A1"/>
    <s v="F"/>
    <m/>
    <m/>
  </r>
  <r>
    <n v="241"/>
    <n v="3.56304"/>
    <x v="0"/>
    <x v="2"/>
    <x v="13"/>
    <n v="317"/>
    <n v="1"/>
    <n v="9"/>
    <n v="1"/>
    <n v="3"/>
    <n v="15"/>
    <n v="1"/>
    <n v="10"/>
    <n v="1"/>
    <n v="1"/>
    <s v="B"/>
    <n v="10"/>
    <s v="A1"/>
    <s v="F"/>
    <m/>
    <m/>
  </r>
  <r>
    <n v="242"/>
    <n v="3.46834"/>
    <x v="0"/>
    <x v="2"/>
    <x v="14"/>
    <n v="298"/>
    <n v="1"/>
    <n v="9"/>
    <n v="1"/>
    <n v="4"/>
    <n v="16"/>
    <n v="1"/>
    <n v="11"/>
    <n v="1"/>
    <n v="1"/>
    <s v="B"/>
    <n v="11"/>
    <s v="A1"/>
    <s v="F"/>
    <m/>
    <m/>
  </r>
  <r>
    <n v="243"/>
    <n v="0"/>
    <x v="0"/>
    <x v="2"/>
    <x v="15"/>
    <n v="299"/>
    <n v="1"/>
    <n v="9"/>
    <n v="1"/>
    <n v="5"/>
    <n v="17"/>
    <n v="1"/>
    <n v="12"/>
    <n v="1"/>
    <n v="0"/>
    <s v="B"/>
    <n v="12"/>
    <s v="A1"/>
    <s v="F"/>
    <m/>
    <m/>
  </r>
  <r>
    <n v="244"/>
    <n v="0"/>
    <x v="0"/>
    <x v="3"/>
    <x v="0"/>
    <n v="272"/>
    <n v="5"/>
    <n v="12"/>
    <n v="1"/>
    <n v="6"/>
    <n v="18"/>
    <n v="0"/>
    <n v="4"/>
    <n v="1"/>
    <n v="0"/>
    <s v="A"/>
    <n v="1"/>
    <s v="A1"/>
    <s v="G"/>
    <m/>
    <m/>
  </r>
  <r>
    <n v="245"/>
    <n v="4.101"/>
    <x v="0"/>
    <x v="3"/>
    <x v="1"/>
    <n v="273"/>
    <n v="5"/>
    <n v="12"/>
    <n v="1"/>
    <n v="7"/>
    <n v="19"/>
    <n v="0"/>
    <n v="5"/>
    <n v="1"/>
    <n v="1"/>
    <s v="A"/>
    <n v="2"/>
    <s v="A1"/>
    <s v="G"/>
    <m/>
    <m/>
  </r>
  <r>
    <n v="246"/>
    <n v="4.3253300000000001"/>
    <x v="0"/>
    <x v="3"/>
    <x v="2"/>
    <n v="348"/>
    <n v="5"/>
    <n v="12"/>
    <n v="1"/>
    <n v="8"/>
    <n v="20"/>
    <n v="0"/>
    <n v="6"/>
    <n v="1"/>
    <n v="1"/>
    <s v="A"/>
    <n v="3"/>
    <s v="A1"/>
    <s v="G"/>
    <m/>
    <m/>
  </r>
  <r>
    <n v="247"/>
    <n v="4.4884500000000003"/>
    <x v="0"/>
    <x v="3"/>
    <x v="3"/>
    <n v="349"/>
    <n v="5"/>
    <n v="12"/>
    <n v="0"/>
    <n v="8"/>
    <n v="8"/>
    <n v="0"/>
    <n v="7"/>
    <n v="1"/>
    <n v="1"/>
    <s v="A"/>
    <n v="4"/>
    <s v="A1"/>
    <s v="G"/>
    <m/>
    <m/>
  </r>
  <r>
    <n v="248"/>
    <n v="4.9335800000000001"/>
    <x v="0"/>
    <x v="3"/>
    <x v="4"/>
    <n v="284"/>
    <n v="2"/>
    <n v="8"/>
    <n v="2"/>
    <n v="6"/>
    <n v="30"/>
    <n v="1"/>
    <n v="1"/>
    <n v="10"/>
    <n v="1"/>
    <s v="B"/>
    <n v="1"/>
    <s v="A1"/>
    <s v="H"/>
    <m/>
    <m/>
  </r>
  <r>
    <n v="249"/>
    <n v="6.4353400000000001"/>
    <x v="0"/>
    <x v="3"/>
    <x v="5"/>
    <n v="285"/>
    <n v="2"/>
    <n v="8"/>
    <n v="2"/>
    <n v="7"/>
    <n v="31"/>
    <n v="1"/>
    <n v="2"/>
    <n v="10"/>
    <n v="1"/>
    <s v="B"/>
    <n v="2"/>
    <s v="A1"/>
    <s v="H"/>
    <m/>
    <m/>
  </r>
  <r>
    <n v="250"/>
    <n v="9.7331299999999992"/>
    <x v="0"/>
    <x v="3"/>
    <x v="6"/>
    <n v="318"/>
    <n v="2"/>
    <n v="8"/>
    <n v="2"/>
    <n v="8"/>
    <n v="32"/>
    <n v="1"/>
    <n v="3"/>
    <n v="10"/>
    <n v="1"/>
    <s v="B"/>
    <n v="3"/>
    <s v="A1"/>
    <s v="H"/>
    <m/>
    <m/>
  </r>
  <r>
    <n v="251"/>
    <n v="10.6617"/>
    <x v="0"/>
    <x v="3"/>
    <x v="7"/>
    <n v="319"/>
    <n v="2"/>
    <n v="8"/>
    <n v="2"/>
    <n v="0"/>
    <n v="24"/>
    <n v="1"/>
    <n v="4"/>
    <n v="10"/>
    <n v="1"/>
    <s v="B"/>
    <n v="4"/>
    <s v="A1"/>
    <s v="H"/>
    <m/>
    <m/>
  </r>
  <r>
    <n v="252"/>
    <n v="10.5428"/>
    <x v="0"/>
    <x v="3"/>
    <x v="8"/>
    <n v="368"/>
    <n v="2"/>
    <n v="8"/>
    <n v="2"/>
    <n v="1"/>
    <n v="25"/>
    <n v="1"/>
    <n v="5"/>
    <n v="10"/>
    <n v="1"/>
    <s v="B"/>
    <n v="5"/>
    <s v="A1"/>
    <s v="H"/>
    <m/>
    <m/>
  </r>
  <r>
    <n v="253"/>
    <n v="11.0139"/>
    <x v="0"/>
    <x v="3"/>
    <x v="9"/>
    <n v="369"/>
    <n v="2"/>
    <n v="8"/>
    <n v="2"/>
    <n v="2"/>
    <n v="26"/>
    <n v="1"/>
    <n v="6"/>
    <n v="10"/>
    <n v="1"/>
    <s v="B"/>
    <n v="6"/>
    <s v="A1"/>
    <s v="H"/>
    <m/>
    <m/>
  </r>
  <r>
    <n v="254"/>
    <n v="6.1034800000000002"/>
    <x v="0"/>
    <x v="3"/>
    <x v="10"/>
    <n v="248"/>
    <n v="2"/>
    <n v="8"/>
    <n v="1"/>
    <n v="2"/>
    <n v="14"/>
    <n v="1"/>
    <n v="7"/>
    <n v="10"/>
    <n v="1"/>
    <s v="B"/>
    <n v="7"/>
    <s v="A1"/>
    <s v="H"/>
    <m/>
    <m/>
  </r>
  <r>
    <n v="255"/>
    <n v="4.03247"/>
    <x v="0"/>
    <x v="3"/>
    <x v="11"/>
    <n v="249"/>
    <n v="2"/>
    <n v="8"/>
    <n v="1"/>
    <n v="1"/>
    <n v="13"/>
    <n v="1"/>
    <n v="8"/>
    <n v="10"/>
    <n v="1"/>
    <s v="B"/>
    <n v="8"/>
    <s v="A1"/>
    <s v="H"/>
    <s v="094,4"/>
    <m/>
  </r>
  <r>
    <n v="256"/>
    <n v="4.8622699999999996"/>
    <x v="0"/>
    <x v="3"/>
    <x v="12"/>
    <n v="144"/>
    <n v="2"/>
    <n v="8"/>
    <n v="1"/>
    <n v="0"/>
    <n v="12"/>
    <n v="1"/>
    <n v="9"/>
    <n v="10"/>
    <n v="1"/>
    <s v="B"/>
    <n v="9"/>
    <s v="A1"/>
    <s v="H"/>
    <m/>
    <m/>
  </r>
  <r>
    <n v="257"/>
    <n v="3.8467099999999999"/>
    <x v="0"/>
    <x v="3"/>
    <x v="13"/>
    <n v="145"/>
    <n v="2"/>
    <n v="8"/>
    <n v="1"/>
    <n v="3"/>
    <n v="15"/>
    <n v="1"/>
    <n v="10"/>
    <n v="1"/>
    <n v="1"/>
    <s v="B"/>
    <n v="10"/>
    <s v="A1"/>
    <s v="H"/>
    <m/>
    <m/>
  </r>
  <r>
    <n v="258"/>
    <n v="3.7237499999999999"/>
    <x v="0"/>
    <x v="3"/>
    <x v="14"/>
    <n v="378"/>
    <n v="2"/>
    <n v="8"/>
    <n v="1"/>
    <n v="4"/>
    <n v="16"/>
    <n v="1"/>
    <n v="11"/>
    <n v="1"/>
    <n v="1"/>
    <s v="B"/>
    <n v="11"/>
    <s v="A1"/>
    <s v="H"/>
    <m/>
    <m/>
  </r>
  <r>
    <n v="259"/>
    <n v="0"/>
    <x v="0"/>
    <x v="3"/>
    <x v="15"/>
    <n v="379"/>
    <n v="2"/>
    <n v="8"/>
    <n v="1"/>
    <n v="5"/>
    <n v="17"/>
    <n v="1"/>
    <n v="12"/>
    <n v="1"/>
    <n v="0"/>
    <s v="B"/>
    <n v="12"/>
    <s v="A1"/>
    <s v="H"/>
    <m/>
    <m/>
  </r>
  <r>
    <n v="260"/>
    <n v="4.08148"/>
    <x v="0"/>
    <x v="4"/>
    <x v="0"/>
    <n v="732"/>
    <n v="5"/>
    <n v="12"/>
    <n v="0"/>
    <n v="7"/>
    <n v="7"/>
    <n v="0"/>
    <n v="8"/>
    <n v="1"/>
    <n v="1"/>
    <s v="A"/>
    <n v="1"/>
    <s v="A1"/>
    <s v="J"/>
    <m/>
    <m/>
  </r>
  <r>
    <n v="261"/>
    <n v="4.0383100000000001"/>
    <x v="0"/>
    <x v="4"/>
    <x v="1"/>
    <n v="733"/>
    <n v="5"/>
    <n v="12"/>
    <n v="0"/>
    <n v="6"/>
    <n v="6"/>
    <n v="0"/>
    <n v="9"/>
    <n v="1"/>
    <n v="1"/>
    <s v="A"/>
    <n v="2"/>
    <s v="A1"/>
    <s v="J"/>
    <m/>
    <m/>
  </r>
  <r>
    <n v="262"/>
    <n v="4.0237699999999998"/>
    <x v="0"/>
    <x v="4"/>
    <x v="2"/>
    <n v="302"/>
    <n v="5"/>
    <n v="12"/>
    <n v="0"/>
    <n v="0"/>
    <n v="0"/>
    <n v="0"/>
    <n v="10"/>
    <n v="1"/>
    <n v="1"/>
    <s v="A"/>
    <n v="3"/>
    <s v="A1"/>
    <s v="J"/>
    <m/>
    <m/>
  </r>
  <r>
    <n v="263"/>
    <n v="4.8730799999999999"/>
    <x v="0"/>
    <x v="4"/>
    <x v="3"/>
    <n v="303"/>
    <n v="5"/>
    <n v="12"/>
    <n v="0"/>
    <n v="1"/>
    <n v="1"/>
    <n v="0"/>
    <n v="11"/>
    <n v="10"/>
    <n v="1"/>
    <s v="A"/>
    <n v="4"/>
    <s v="A1"/>
    <s v="J"/>
    <m/>
    <m/>
  </r>
  <r>
    <n v="264"/>
    <n v="6.5368599999999999"/>
    <x v="0"/>
    <x v="4"/>
    <x v="4"/>
    <n v="776"/>
    <n v="3"/>
    <n v="6"/>
    <n v="2"/>
    <n v="6"/>
    <n v="30"/>
    <n v="1"/>
    <n v="1"/>
    <n v="10"/>
    <n v="1"/>
    <s v="B"/>
    <n v="1"/>
    <s v="A1"/>
    <s v="K"/>
    <m/>
    <m/>
  </r>
  <r>
    <n v="265"/>
    <n v="8.3171599999999994"/>
    <x v="0"/>
    <x v="4"/>
    <x v="5"/>
    <n v="777"/>
    <n v="3"/>
    <n v="6"/>
    <n v="2"/>
    <n v="7"/>
    <n v="31"/>
    <n v="1"/>
    <n v="2"/>
    <n v="10"/>
    <n v="1"/>
    <s v="B"/>
    <n v="2"/>
    <s v="A1"/>
    <s v="K"/>
    <m/>
    <m/>
  </r>
  <r>
    <n v="266"/>
    <n v="11.585699999999999"/>
    <x v="0"/>
    <x v="4"/>
    <x v="6"/>
    <n v="982"/>
    <n v="3"/>
    <n v="6"/>
    <n v="2"/>
    <n v="8"/>
    <n v="32"/>
    <n v="1"/>
    <n v="3"/>
    <n v="10"/>
    <n v="1"/>
    <s v="B"/>
    <n v="3"/>
    <s v="A1"/>
    <s v="K"/>
    <m/>
    <m/>
  </r>
  <r>
    <n v="267"/>
    <n v="12.184200000000001"/>
    <x v="0"/>
    <x v="4"/>
    <x v="7"/>
    <n v="983"/>
    <n v="3"/>
    <n v="6"/>
    <n v="2"/>
    <n v="0"/>
    <n v="24"/>
    <n v="1"/>
    <n v="4"/>
    <n v="10"/>
    <n v="1"/>
    <s v="B"/>
    <n v="4"/>
    <s v="A1"/>
    <s v="K"/>
    <m/>
    <m/>
  </r>
  <r>
    <n v="268"/>
    <n v="12.895300000000001"/>
    <x v="0"/>
    <x v="4"/>
    <x v="8"/>
    <n v="538"/>
    <n v="3"/>
    <n v="6"/>
    <n v="2"/>
    <n v="1"/>
    <n v="25"/>
    <n v="1"/>
    <n v="5"/>
    <n v="10"/>
    <n v="1"/>
    <s v="B"/>
    <n v="5"/>
    <s v="A1"/>
    <s v="K"/>
    <m/>
    <m/>
  </r>
  <r>
    <n v="269"/>
    <n v="8.2514599999999998"/>
    <x v="0"/>
    <x v="4"/>
    <x v="9"/>
    <n v="539"/>
    <n v="3"/>
    <n v="6"/>
    <n v="2"/>
    <n v="2"/>
    <n v="26"/>
    <n v="1"/>
    <n v="6"/>
    <n v="10"/>
    <n v="1"/>
    <s v="B"/>
    <n v="6"/>
    <s v="A1"/>
    <s v="K"/>
    <m/>
    <m/>
  </r>
  <r>
    <n v="270"/>
    <n v="6.6259899999999998"/>
    <x v="0"/>
    <x v="4"/>
    <x v="10"/>
    <n v="766"/>
    <n v="3"/>
    <n v="6"/>
    <n v="1"/>
    <n v="2"/>
    <n v="14"/>
    <n v="1"/>
    <n v="7"/>
    <n v="10"/>
    <n v="1"/>
    <s v="B"/>
    <n v="7"/>
    <s v="A1"/>
    <s v="K"/>
    <m/>
    <m/>
  </r>
  <r>
    <n v="271"/>
    <n v="4.4600900000000001"/>
    <x v="0"/>
    <x v="4"/>
    <x v="11"/>
    <n v="767"/>
    <n v="3"/>
    <n v="6"/>
    <n v="1"/>
    <n v="1"/>
    <n v="13"/>
    <n v="1"/>
    <n v="8"/>
    <n v="10"/>
    <n v="1"/>
    <s v="B"/>
    <n v="8"/>
    <s v="A1"/>
    <s v="K"/>
    <m/>
    <m/>
  </r>
  <r>
    <n v="272"/>
    <n v="4.07376"/>
    <x v="0"/>
    <x v="4"/>
    <x v="12"/>
    <n v="1006"/>
    <n v="3"/>
    <n v="6"/>
    <n v="1"/>
    <n v="0"/>
    <n v="12"/>
    <n v="1"/>
    <n v="9"/>
    <n v="10"/>
    <n v="1"/>
    <s v="B"/>
    <n v="9"/>
    <s v="A1"/>
    <s v="K"/>
    <m/>
    <m/>
  </r>
  <r>
    <n v="273"/>
    <n v="4.3997700000000002"/>
    <x v="0"/>
    <x v="4"/>
    <x v="13"/>
    <n v="1007"/>
    <n v="3"/>
    <n v="6"/>
    <n v="1"/>
    <n v="3"/>
    <n v="15"/>
    <n v="1"/>
    <n v="10"/>
    <n v="1"/>
    <n v="1"/>
    <s v="B"/>
    <n v="10"/>
    <s v="A1"/>
    <s v="K"/>
    <m/>
    <m/>
  </r>
  <r>
    <n v="274"/>
    <n v="3.6325500000000002"/>
    <x v="0"/>
    <x v="4"/>
    <x v="14"/>
    <n v="620"/>
    <n v="3"/>
    <n v="6"/>
    <n v="1"/>
    <n v="4"/>
    <n v="16"/>
    <n v="1"/>
    <n v="11"/>
    <n v="1"/>
    <n v="1"/>
    <s v="B"/>
    <n v="11"/>
    <s v="A1"/>
    <s v="K"/>
    <m/>
    <m/>
  </r>
  <r>
    <n v="275"/>
    <n v="0"/>
    <x v="0"/>
    <x v="4"/>
    <x v="15"/>
    <n v="621"/>
    <n v="3"/>
    <n v="6"/>
    <n v="1"/>
    <n v="5"/>
    <n v="17"/>
    <n v="1"/>
    <n v="12"/>
    <n v="1"/>
    <n v="0"/>
    <s v="B"/>
    <n v="12"/>
    <s v="A1"/>
    <s v="K"/>
    <m/>
    <m/>
  </r>
  <r>
    <n v="276"/>
    <n v="3.6365799999999999"/>
    <x v="0"/>
    <x v="5"/>
    <x v="0"/>
    <n v="324"/>
    <n v="5"/>
    <n v="12"/>
    <n v="0"/>
    <n v="2"/>
    <n v="2"/>
    <n v="0"/>
    <n v="12"/>
    <n v="1"/>
    <n v="1"/>
    <s v="A"/>
    <n v="1"/>
    <s v="A2"/>
    <s v="A"/>
    <m/>
    <m/>
  </r>
  <r>
    <n v="277"/>
    <n v="5.0974899999999996"/>
    <x v="0"/>
    <x v="5"/>
    <x v="1"/>
    <n v="325"/>
    <n v="6"/>
    <n v="4"/>
    <n v="0"/>
    <n v="3"/>
    <n v="3"/>
    <n v="0"/>
    <n v="1"/>
    <n v="1"/>
    <n v="1"/>
    <s v="A"/>
    <n v="2"/>
    <s v="A2"/>
    <s v="A"/>
    <m/>
    <m/>
  </r>
  <r>
    <n v="278"/>
    <n v="4.3470300000000002"/>
    <x v="0"/>
    <x v="5"/>
    <x v="2"/>
    <n v="522"/>
    <n v="6"/>
    <n v="4"/>
    <n v="0"/>
    <n v="4"/>
    <n v="4"/>
    <n v="0"/>
    <n v="2"/>
    <n v="1"/>
    <n v="1"/>
    <s v="A"/>
    <n v="3"/>
    <s v="A2"/>
    <s v="A"/>
    <m/>
    <m/>
  </r>
  <r>
    <n v="279"/>
    <n v="5.4098300000000004"/>
    <x v="0"/>
    <x v="5"/>
    <x v="3"/>
    <n v="523"/>
    <n v="6"/>
    <n v="4"/>
    <n v="0"/>
    <n v="5"/>
    <n v="5"/>
    <n v="0"/>
    <n v="3"/>
    <n v="1"/>
    <n v="1"/>
    <s v="A"/>
    <n v="4"/>
    <s v="A2"/>
    <s v="A"/>
    <m/>
    <m/>
  </r>
  <r>
    <n v="280"/>
    <n v="4.9627400000000002"/>
    <x v="0"/>
    <x v="5"/>
    <x v="4"/>
    <n v="768"/>
    <n v="4"/>
    <n v="11"/>
    <n v="2"/>
    <n v="6"/>
    <n v="30"/>
    <n v="1"/>
    <n v="1"/>
    <n v="10"/>
    <n v="1"/>
    <s v="B"/>
    <n v="1"/>
    <s v="A2"/>
    <s v="B"/>
    <m/>
    <m/>
  </r>
  <r>
    <n v="281"/>
    <n v="6.9058999999999999"/>
    <x v="0"/>
    <x v="5"/>
    <x v="5"/>
    <n v="769"/>
    <n v="4"/>
    <n v="11"/>
    <n v="2"/>
    <n v="7"/>
    <n v="31"/>
    <n v="1"/>
    <n v="2"/>
    <n v="10"/>
    <n v="1"/>
    <s v="B"/>
    <n v="2"/>
    <s v="A2"/>
    <s v="B"/>
    <m/>
    <m/>
  </r>
  <r>
    <n v="282"/>
    <n v="7.0156700000000001"/>
    <x v="0"/>
    <x v="5"/>
    <x v="6"/>
    <n v="606"/>
    <n v="4"/>
    <n v="11"/>
    <n v="2"/>
    <n v="8"/>
    <n v="32"/>
    <n v="1"/>
    <n v="3"/>
    <n v="10"/>
    <n v="1"/>
    <s v="B"/>
    <n v="3"/>
    <s v="A2"/>
    <s v="B"/>
    <m/>
    <m/>
  </r>
  <r>
    <n v="283"/>
    <n v="11.0587"/>
    <x v="0"/>
    <x v="5"/>
    <x v="7"/>
    <n v="607"/>
    <n v="4"/>
    <n v="11"/>
    <n v="2"/>
    <n v="0"/>
    <n v="24"/>
    <n v="1"/>
    <n v="4"/>
    <n v="10"/>
    <n v="1"/>
    <s v="B"/>
    <n v="4"/>
    <s v="A2"/>
    <s v="B"/>
    <m/>
    <m/>
  </r>
  <r>
    <n v="284"/>
    <n v="13.3725"/>
    <x v="0"/>
    <x v="5"/>
    <x v="8"/>
    <n v="686"/>
    <n v="4"/>
    <n v="11"/>
    <n v="2"/>
    <n v="1"/>
    <n v="25"/>
    <n v="1"/>
    <n v="5"/>
    <n v="10"/>
    <n v="1"/>
    <s v="B"/>
    <n v="5"/>
    <s v="A2"/>
    <s v="B"/>
    <m/>
    <m/>
  </r>
  <r>
    <n v="285"/>
    <n v="9.9676399999999994"/>
    <x v="0"/>
    <x v="5"/>
    <x v="9"/>
    <n v="687"/>
    <n v="4"/>
    <n v="11"/>
    <n v="2"/>
    <n v="2"/>
    <n v="26"/>
    <n v="1"/>
    <n v="6"/>
    <n v="10"/>
    <n v="1"/>
    <s v="B"/>
    <n v="6"/>
    <s v="A2"/>
    <s v="B"/>
    <m/>
    <m/>
  </r>
  <r>
    <n v="286"/>
    <n v="7.5402100000000001"/>
    <x v="0"/>
    <x v="5"/>
    <x v="10"/>
    <n v="986"/>
    <n v="4"/>
    <n v="11"/>
    <n v="1"/>
    <n v="2"/>
    <n v="14"/>
    <n v="1"/>
    <n v="7"/>
    <n v="10"/>
    <n v="1"/>
    <s v="B"/>
    <n v="7"/>
    <s v="A2"/>
    <s v="B"/>
    <m/>
    <m/>
  </r>
  <r>
    <n v="287"/>
    <n v="5.0172499999999998"/>
    <x v="0"/>
    <x v="5"/>
    <x v="11"/>
    <n v="987"/>
    <n v="4"/>
    <n v="11"/>
    <n v="1"/>
    <n v="1"/>
    <n v="13"/>
    <n v="1"/>
    <n v="8"/>
    <n v="10"/>
    <n v="1"/>
    <s v="B"/>
    <n v="8"/>
    <s v="A2"/>
    <s v="B"/>
    <m/>
    <m/>
  </r>
  <r>
    <n v="288"/>
    <n v="4.8294199999999998"/>
    <x v="0"/>
    <x v="5"/>
    <x v="12"/>
    <n v="718"/>
    <n v="4"/>
    <n v="11"/>
    <n v="1"/>
    <n v="0"/>
    <n v="12"/>
    <n v="1"/>
    <n v="9"/>
    <n v="10"/>
    <n v="1"/>
    <s v="B"/>
    <n v="9"/>
    <s v="A2"/>
    <s v="B"/>
    <m/>
    <m/>
  </r>
  <r>
    <n v="289"/>
    <n v="3.6760999999999999"/>
    <x v="0"/>
    <x v="5"/>
    <x v="13"/>
    <n v="719"/>
    <n v="4"/>
    <n v="11"/>
    <n v="1"/>
    <n v="3"/>
    <n v="15"/>
    <n v="1"/>
    <n v="10"/>
    <n v="1"/>
    <n v="1"/>
    <s v="B"/>
    <n v="10"/>
    <s v="A2"/>
    <s v="B"/>
    <m/>
    <m/>
  </r>
  <r>
    <n v="290"/>
    <n v="4.2389900000000003"/>
    <x v="0"/>
    <x v="5"/>
    <x v="14"/>
    <n v="788"/>
    <n v="4"/>
    <n v="11"/>
    <n v="1"/>
    <n v="4"/>
    <n v="16"/>
    <n v="1"/>
    <n v="11"/>
    <n v="1"/>
    <n v="1"/>
    <s v="B"/>
    <n v="11"/>
    <s v="A2"/>
    <s v="B"/>
    <m/>
    <m/>
  </r>
  <r>
    <n v="291"/>
    <n v="3.8674300000000001"/>
    <x v="0"/>
    <x v="5"/>
    <x v="15"/>
    <n v="789"/>
    <n v="4"/>
    <n v="11"/>
    <n v="1"/>
    <n v="5"/>
    <n v="17"/>
    <n v="1"/>
    <n v="12"/>
    <n v="1"/>
    <n v="1"/>
    <s v="B"/>
    <n v="12"/>
    <s v="A2"/>
    <s v="B"/>
    <m/>
    <m/>
  </r>
  <r>
    <n v="292"/>
    <n v="3.7040500000000001"/>
    <x v="0"/>
    <x v="6"/>
    <x v="0"/>
    <n v="736"/>
    <n v="6"/>
    <n v="4"/>
    <n v="1"/>
    <n v="6"/>
    <n v="18"/>
    <n v="0"/>
    <n v="4"/>
    <n v="1"/>
    <n v="1"/>
    <s v="A"/>
    <n v="1"/>
    <s v="A2"/>
    <s v="C"/>
    <m/>
    <m/>
  </r>
  <r>
    <n v="293"/>
    <n v="3.4721000000000002"/>
    <x v="0"/>
    <x v="6"/>
    <x v="1"/>
    <n v="737"/>
    <n v="6"/>
    <n v="4"/>
    <n v="1"/>
    <n v="7"/>
    <n v="19"/>
    <n v="0"/>
    <n v="5"/>
    <n v="1"/>
    <n v="1"/>
    <s v="A"/>
    <n v="2"/>
    <s v="A2"/>
    <s v="C"/>
    <m/>
    <m/>
  </r>
  <r>
    <n v="294"/>
    <n v="4.2761699999999996"/>
    <x v="0"/>
    <x v="6"/>
    <x v="2"/>
    <n v="608"/>
    <n v="6"/>
    <n v="4"/>
    <n v="1"/>
    <n v="8"/>
    <n v="20"/>
    <n v="0"/>
    <n v="6"/>
    <n v="1"/>
    <n v="1"/>
    <s v="A"/>
    <n v="3"/>
    <s v="A2"/>
    <s v="C"/>
    <m/>
    <m/>
  </r>
  <r>
    <n v="295"/>
    <n v="4.2817499999999997"/>
    <x v="0"/>
    <x v="6"/>
    <x v="3"/>
    <n v="609"/>
    <n v="6"/>
    <n v="4"/>
    <n v="0"/>
    <n v="8"/>
    <n v="8"/>
    <n v="0"/>
    <n v="7"/>
    <n v="1"/>
    <n v="1"/>
    <s v="A"/>
    <n v="4"/>
    <s v="A2"/>
    <s v="C"/>
    <m/>
    <m/>
  </r>
  <r>
    <n v="296"/>
    <n v="5.5823700000000001"/>
    <x v="0"/>
    <x v="6"/>
    <x v="4"/>
    <n v="738"/>
    <n v="5"/>
    <n v="12"/>
    <n v="2"/>
    <n v="6"/>
    <n v="30"/>
    <n v="1"/>
    <n v="1"/>
    <n v="10"/>
    <n v="1"/>
    <s v="B"/>
    <n v="1"/>
    <s v="A2"/>
    <s v="D"/>
    <m/>
    <m/>
  </r>
  <r>
    <n v="297"/>
    <n v="6.7552099999999999"/>
    <x v="0"/>
    <x v="6"/>
    <x v="5"/>
    <n v="739"/>
    <n v="5"/>
    <n v="12"/>
    <n v="2"/>
    <n v="7"/>
    <n v="31"/>
    <n v="1"/>
    <n v="2"/>
    <n v="10"/>
    <n v="1"/>
    <s v="B"/>
    <n v="2"/>
    <s v="A2"/>
    <s v="D"/>
    <m/>
    <m/>
  </r>
  <r>
    <n v="298"/>
    <n v="9.4299900000000001"/>
    <x v="0"/>
    <x v="6"/>
    <x v="6"/>
    <n v="966"/>
    <n v="5"/>
    <n v="12"/>
    <n v="2"/>
    <n v="8"/>
    <n v="32"/>
    <n v="1"/>
    <n v="3"/>
    <n v="10"/>
    <n v="1"/>
    <s v="B"/>
    <n v="3"/>
    <s v="A2"/>
    <s v="D"/>
    <m/>
    <m/>
  </r>
  <r>
    <n v="299"/>
    <n v="9.2113399999999999"/>
    <x v="0"/>
    <x v="6"/>
    <x v="7"/>
    <n v="967"/>
    <n v="5"/>
    <n v="12"/>
    <n v="2"/>
    <n v="0"/>
    <n v="24"/>
    <n v="1"/>
    <n v="4"/>
    <n v="10"/>
    <n v="1"/>
    <s v="B"/>
    <n v="4"/>
    <s v="A2"/>
    <s v="D"/>
    <m/>
    <m/>
  </r>
  <r>
    <n v="300"/>
    <n v="9.7467699999999997"/>
    <x v="0"/>
    <x v="6"/>
    <x v="8"/>
    <n v="648"/>
    <n v="5"/>
    <n v="12"/>
    <n v="2"/>
    <n v="1"/>
    <n v="25"/>
    <n v="1"/>
    <n v="5"/>
    <n v="10"/>
    <n v="1"/>
    <s v="B"/>
    <n v="5"/>
    <s v="A2"/>
    <s v="D"/>
    <m/>
    <m/>
  </r>
  <r>
    <n v="301"/>
    <n v="6.1181400000000004"/>
    <x v="0"/>
    <x v="6"/>
    <x v="9"/>
    <n v="649"/>
    <n v="5"/>
    <n v="12"/>
    <n v="2"/>
    <n v="2"/>
    <n v="26"/>
    <n v="1"/>
    <n v="6"/>
    <n v="10"/>
    <n v="1"/>
    <s v="B"/>
    <n v="6"/>
    <s v="A2"/>
    <s v="D"/>
    <m/>
    <m/>
  </r>
  <r>
    <n v="302"/>
    <n v="6.1819899999999999"/>
    <x v="0"/>
    <x v="6"/>
    <x v="10"/>
    <n v="308"/>
    <n v="5"/>
    <n v="12"/>
    <n v="1"/>
    <n v="2"/>
    <n v="14"/>
    <n v="1"/>
    <n v="7"/>
    <n v="10"/>
    <n v="1"/>
    <s v="B"/>
    <n v="7"/>
    <s v="A2"/>
    <s v="D"/>
    <m/>
    <m/>
  </r>
  <r>
    <n v="303"/>
    <n v="5.0937299999999999"/>
    <x v="0"/>
    <x v="6"/>
    <x v="11"/>
    <n v="309"/>
    <n v="5"/>
    <n v="12"/>
    <n v="1"/>
    <n v="1"/>
    <n v="13"/>
    <n v="1"/>
    <n v="8"/>
    <n v="10"/>
    <n v="1"/>
    <s v="B"/>
    <n v="8"/>
    <s v="A2"/>
    <s v="D"/>
    <m/>
    <m/>
  </r>
  <r>
    <n v="304"/>
    <n v="4.5472599999999996"/>
    <x v="0"/>
    <x v="6"/>
    <x v="12"/>
    <n v="728"/>
    <n v="5"/>
    <n v="12"/>
    <n v="1"/>
    <n v="0"/>
    <n v="12"/>
    <n v="1"/>
    <n v="9"/>
    <n v="1"/>
    <n v="1"/>
    <s v="B"/>
    <n v="9"/>
    <s v="A2"/>
    <s v="D"/>
    <m/>
    <m/>
  </r>
  <r>
    <n v="305"/>
    <n v="4.3148200000000001"/>
    <x v="0"/>
    <x v="6"/>
    <x v="13"/>
    <n v="729"/>
    <n v="5"/>
    <n v="12"/>
    <n v="1"/>
    <n v="3"/>
    <n v="15"/>
    <n v="1"/>
    <n v="10"/>
    <n v="1"/>
    <n v="1"/>
    <s v="B"/>
    <n v="10"/>
    <s v="A2"/>
    <s v="D"/>
    <s v="(061,8),(0ca,8)"/>
    <m/>
  </r>
  <r>
    <n v="306"/>
    <n v="2.5321899999999999"/>
    <x v="0"/>
    <x v="6"/>
    <x v="14"/>
    <n v="548"/>
    <n v="5"/>
    <n v="12"/>
    <n v="1"/>
    <n v="4"/>
    <n v="16"/>
    <n v="1"/>
    <n v="11"/>
    <n v="1"/>
    <n v="1"/>
    <s v="B"/>
    <n v="11"/>
    <s v="A2"/>
    <s v="D"/>
    <m/>
    <m/>
  </r>
  <r>
    <n v="307"/>
    <n v="0"/>
    <x v="0"/>
    <x v="6"/>
    <x v="15"/>
    <n v="549"/>
    <n v="5"/>
    <n v="12"/>
    <n v="1"/>
    <n v="5"/>
    <n v="17"/>
    <n v="1"/>
    <n v="12"/>
    <n v="1"/>
    <n v="0"/>
    <s v="B"/>
    <n v="12"/>
    <s v="A2"/>
    <s v="D"/>
    <m/>
    <m/>
  </r>
  <r>
    <n v="308"/>
    <n v="3.20648"/>
    <x v="0"/>
    <x v="7"/>
    <x v="0"/>
    <n v="266"/>
    <n v="6"/>
    <n v="4"/>
    <n v="0"/>
    <n v="7"/>
    <n v="7"/>
    <n v="0"/>
    <n v="8"/>
    <n v="1"/>
    <n v="1"/>
    <s v="A"/>
    <n v="1"/>
    <s v="A2"/>
    <s v="E"/>
    <m/>
    <m/>
  </r>
  <r>
    <n v="309"/>
    <n v="2.6640799999999998"/>
    <x v="0"/>
    <x v="7"/>
    <x v="1"/>
    <n v="267"/>
    <n v="3"/>
    <n v="6"/>
    <n v="1"/>
    <n v="6"/>
    <n v="18"/>
    <n v="0"/>
    <n v="4"/>
    <n v="1"/>
    <n v="1"/>
    <s v="A"/>
    <n v="2"/>
    <s v="A2"/>
    <s v="E"/>
    <m/>
    <m/>
  </r>
  <r>
    <n v="310"/>
    <n v="3.57525"/>
    <x v="0"/>
    <x v="7"/>
    <x v="2"/>
    <n v="256"/>
    <n v="3"/>
    <n v="6"/>
    <n v="1"/>
    <n v="7"/>
    <n v="19"/>
    <n v="0"/>
    <n v="5"/>
    <n v="1"/>
    <n v="1"/>
    <s v="A"/>
    <n v="3"/>
    <s v="A2"/>
    <s v="E"/>
    <s v="09e,8"/>
    <m/>
  </r>
  <r>
    <n v="311"/>
    <n v="4.1947599999999996"/>
    <x v="0"/>
    <x v="7"/>
    <x v="3"/>
    <n v="257"/>
    <n v="3"/>
    <n v="6"/>
    <n v="1"/>
    <n v="8"/>
    <n v="20"/>
    <n v="0"/>
    <n v="6"/>
    <n v="1"/>
    <n v="1"/>
    <s v="A"/>
    <n v="4"/>
    <s v="A2"/>
    <s v="E"/>
    <m/>
    <m/>
  </r>
  <r>
    <n v="312"/>
    <n v="4.2220399999999998"/>
    <x v="0"/>
    <x v="7"/>
    <x v="4"/>
    <n v="176"/>
    <n v="6"/>
    <n v="4"/>
    <n v="2"/>
    <n v="6"/>
    <n v="30"/>
    <n v="1"/>
    <n v="1"/>
    <n v="1"/>
    <n v="1"/>
    <s v="B"/>
    <n v="1"/>
    <s v="A2"/>
    <s v="F"/>
    <m/>
    <m/>
  </r>
  <r>
    <n v="313"/>
    <n v="5.6461100000000002"/>
    <x v="0"/>
    <x v="7"/>
    <x v="5"/>
    <n v="177"/>
    <n v="6"/>
    <n v="4"/>
    <n v="2"/>
    <n v="7"/>
    <n v="31"/>
    <n v="1"/>
    <n v="2"/>
    <n v="10"/>
    <n v="1"/>
    <s v="B"/>
    <n v="2"/>
    <s v="A2"/>
    <s v="F"/>
    <m/>
    <m/>
  </r>
  <r>
    <n v="314"/>
    <n v="7.9061199999999996"/>
    <x v="0"/>
    <x v="7"/>
    <x v="6"/>
    <n v="264"/>
    <n v="6"/>
    <n v="4"/>
    <n v="2"/>
    <n v="8"/>
    <n v="32"/>
    <n v="1"/>
    <n v="3"/>
    <n v="10"/>
    <n v="1"/>
    <s v="B"/>
    <n v="3"/>
    <s v="A2"/>
    <s v="F"/>
    <m/>
    <m/>
  </r>
  <r>
    <n v="315"/>
    <n v="8.3540399999999995"/>
    <x v="0"/>
    <x v="7"/>
    <x v="7"/>
    <n v="265"/>
    <n v="6"/>
    <n v="4"/>
    <n v="2"/>
    <n v="0"/>
    <n v="24"/>
    <n v="1"/>
    <n v="4"/>
    <n v="10"/>
    <n v="1"/>
    <s v="B"/>
    <n v="4"/>
    <s v="A2"/>
    <s v="F"/>
    <m/>
    <m/>
  </r>
  <r>
    <n v="316"/>
    <n v="8.1246600000000004"/>
    <x v="0"/>
    <x v="7"/>
    <x v="8"/>
    <n v="222"/>
    <n v="6"/>
    <n v="4"/>
    <n v="2"/>
    <n v="1"/>
    <n v="25"/>
    <n v="1"/>
    <n v="5"/>
    <n v="10"/>
    <n v="1"/>
    <s v="B"/>
    <n v="5"/>
    <s v="A2"/>
    <s v="F"/>
    <m/>
    <m/>
  </r>
  <r>
    <n v="317"/>
    <n v="7.0173300000000003"/>
    <x v="0"/>
    <x v="7"/>
    <x v="9"/>
    <n v="223"/>
    <n v="6"/>
    <n v="4"/>
    <n v="2"/>
    <n v="2"/>
    <n v="26"/>
    <n v="1"/>
    <n v="6"/>
    <n v="10"/>
    <n v="1"/>
    <s v="B"/>
    <n v="6"/>
    <s v="A2"/>
    <s v="F"/>
    <m/>
    <m/>
  </r>
  <r>
    <n v="318"/>
    <n v="5.9354699999999996"/>
    <x v="0"/>
    <x v="7"/>
    <x v="10"/>
    <n v="556"/>
    <n v="6"/>
    <n v="4"/>
    <n v="1"/>
    <n v="2"/>
    <n v="14"/>
    <n v="1"/>
    <n v="7"/>
    <n v="10"/>
    <n v="1"/>
    <s v="B"/>
    <n v="7"/>
    <s v="A2"/>
    <s v="F"/>
    <m/>
    <m/>
  </r>
  <r>
    <n v="319"/>
    <n v="5.4550799999999997"/>
    <x v="0"/>
    <x v="7"/>
    <x v="11"/>
    <n v="557"/>
    <n v="6"/>
    <n v="4"/>
    <n v="1"/>
    <n v="1"/>
    <n v="13"/>
    <n v="1"/>
    <n v="8"/>
    <n v="10"/>
    <n v="1"/>
    <s v="B"/>
    <n v="8"/>
    <s v="A2"/>
    <s v="F"/>
    <m/>
    <m/>
  </r>
  <r>
    <n v="320"/>
    <n v="4.2395899999999997"/>
    <x v="0"/>
    <x v="7"/>
    <x v="12"/>
    <n v="250"/>
    <n v="6"/>
    <n v="4"/>
    <n v="1"/>
    <n v="0"/>
    <n v="12"/>
    <n v="1"/>
    <n v="9"/>
    <n v="1"/>
    <n v="1"/>
    <s v="B"/>
    <n v="9"/>
    <s v="A2"/>
    <s v="F"/>
    <m/>
    <m/>
  </r>
  <r>
    <n v="321"/>
    <n v="3.35378"/>
    <x v="0"/>
    <x v="7"/>
    <x v="13"/>
    <n v="251"/>
    <n v="6"/>
    <n v="4"/>
    <n v="1"/>
    <n v="3"/>
    <n v="15"/>
    <n v="1"/>
    <n v="10"/>
    <n v="1"/>
    <n v="1"/>
    <s v="B"/>
    <n v="10"/>
    <s v="A2"/>
    <s v="F"/>
    <m/>
    <m/>
  </r>
  <r>
    <n v="322"/>
    <n v="0"/>
    <x v="0"/>
    <x v="7"/>
    <x v="14"/>
    <n v="178"/>
    <n v="6"/>
    <n v="4"/>
    <n v="1"/>
    <n v="4"/>
    <n v="16"/>
    <n v="1"/>
    <n v="11"/>
    <n v="1"/>
    <n v="0"/>
    <s v="B"/>
    <n v="11"/>
    <s v="A2"/>
    <s v="F"/>
    <m/>
    <m/>
  </r>
  <r>
    <n v="323"/>
    <n v="0"/>
    <x v="0"/>
    <x v="7"/>
    <x v="15"/>
    <n v="179"/>
    <n v="6"/>
    <n v="4"/>
    <n v="1"/>
    <n v="5"/>
    <n v="17"/>
    <n v="1"/>
    <n v="12"/>
    <n v="1"/>
    <n v="0"/>
    <s v="B"/>
    <n v="12"/>
    <s v="A2"/>
    <s v="F"/>
    <m/>
    <m/>
  </r>
  <r>
    <n v="324"/>
    <n v="3.3252199999999998"/>
    <x v="0"/>
    <x v="8"/>
    <x v="0"/>
    <n v="162"/>
    <n v="7"/>
    <n v="5"/>
    <n v="1"/>
    <n v="8"/>
    <n v="20"/>
    <n v="0"/>
    <n v="6"/>
    <n v="1"/>
    <n v="1"/>
    <s v="A"/>
    <n v="1"/>
    <s v="A2"/>
    <s v="G"/>
    <m/>
    <m/>
  </r>
  <r>
    <n v="325"/>
    <n v="3.6976100000000001"/>
    <x v="0"/>
    <x v="8"/>
    <x v="1"/>
    <n v="163"/>
    <n v="7"/>
    <n v="5"/>
    <n v="0"/>
    <n v="8"/>
    <n v="8"/>
    <n v="0"/>
    <n v="7"/>
    <n v="1"/>
    <n v="1"/>
    <s v="A"/>
    <n v="2"/>
    <s v="A2"/>
    <s v="G"/>
    <m/>
    <m/>
  </r>
  <r>
    <n v="326"/>
    <n v="4.8401199999999998"/>
    <x v="0"/>
    <x v="8"/>
    <x v="2"/>
    <n v="86"/>
    <n v="7"/>
    <n v="5"/>
    <n v="0"/>
    <n v="7"/>
    <n v="7"/>
    <n v="0"/>
    <n v="8"/>
    <n v="1"/>
    <n v="1"/>
    <s v="A"/>
    <n v="3"/>
    <s v="A2"/>
    <s v="G"/>
    <m/>
    <m/>
  </r>
  <r>
    <n v="327"/>
    <n v="4.5963500000000002"/>
    <x v="0"/>
    <x v="8"/>
    <x v="3"/>
    <n v="87"/>
    <n v="7"/>
    <n v="5"/>
    <n v="0"/>
    <n v="6"/>
    <n v="6"/>
    <n v="0"/>
    <n v="9"/>
    <n v="1"/>
    <n v="1"/>
    <s v="A"/>
    <n v="4"/>
    <s v="A2"/>
    <s v="G"/>
    <m/>
    <m/>
  </r>
  <r>
    <n v="328"/>
    <n v="3.9111699999999998"/>
    <x v="0"/>
    <x v="8"/>
    <x v="4"/>
    <n v="78"/>
    <n v="8"/>
    <n v="1"/>
    <n v="0"/>
    <n v="6"/>
    <n v="6"/>
    <n v="0"/>
    <n v="9"/>
    <n v="1"/>
    <n v="1"/>
    <s v="B"/>
    <n v="1"/>
    <s v="A2"/>
    <s v="H"/>
    <m/>
    <m/>
  </r>
  <r>
    <n v="329"/>
    <n v="5.5668100000000003"/>
    <x v="0"/>
    <x v="8"/>
    <x v="5"/>
    <n v="79"/>
    <n v="10"/>
    <n v="24"/>
    <n v="0"/>
    <n v="3"/>
    <n v="3"/>
    <n v="0"/>
    <n v="1"/>
    <n v="10"/>
    <n v="1"/>
    <s v="B"/>
    <n v="2"/>
    <s v="A2"/>
    <s v="H"/>
    <m/>
    <m/>
  </r>
  <r>
    <n v="330"/>
    <n v="7.3738900000000003"/>
    <x v="0"/>
    <x v="8"/>
    <x v="6"/>
    <n v="282"/>
    <n v="8"/>
    <n v="1"/>
    <n v="0"/>
    <n v="1"/>
    <n v="1"/>
    <n v="0"/>
    <n v="11"/>
    <n v="10"/>
    <n v="1"/>
    <s v="B"/>
    <n v="3"/>
    <s v="A2"/>
    <s v="H"/>
    <m/>
    <m/>
  </r>
  <r>
    <n v="331"/>
    <n v="8.3433399999999995"/>
    <x v="0"/>
    <x v="8"/>
    <x v="7"/>
    <n v="283"/>
    <n v="6"/>
    <n v="4"/>
    <n v="0"/>
    <n v="6"/>
    <n v="6"/>
    <n v="0"/>
    <n v="9"/>
    <n v="10"/>
    <n v="1"/>
    <s v="B"/>
    <n v="4"/>
    <s v="A2"/>
    <s v="H"/>
    <m/>
    <m/>
  </r>
  <r>
    <n v="332"/>
    <n v="8.7159200000000006"/>
    <x v="0"/>
    <x v="8"/>
    <x v="8"/>
    <n v="36"/>
    <n v="6"/>
    <n v="4"/>
    <n v="0"/>
    <n v="0"/>
    <n v="0"/>
    <n v="0"/>
    <n v="10"/>
    <n v="10"/>
    <n v="1"/>
    <s v="B"/>
    <n v="5"/>
    <s v="A2"/>
    <s v="H"/>
    <m/>
    <m/>
  </r>
  <r>
    <n v="333"/>
    <n v="5.9235300000000004"/>
    <x v="0"/>
    <x v="8"/>
    <x v="9"/>
    <n v="37"/>
    <n v="6"/>
    <n v="4"/>
    <n v="0"/>
    <n v="1"/>
    <n v="1"/>
    <n v="0"/>
    <n v="11"/>
    <n v="10"/>
    <n v="1"/>
    <s v="B"/>
    <n v="6"/>
    <s v="A2"/>
    <s v="H"/>
    <m/>
    <m/>
  </r>
  <r>
    <n v="334"/>
    <n v="4.1992799999999999"/>
    <x v="0"/>
    <x v="8"/>
    <x v="10"/>
    <n v="18"/>
    <n v="6"/>
    <n v="4"/>
    <n v="0"/>
    <n v="2"/>
    <n v="2"/>
    <n v="0"/>
    <n v="12"/>
    <n v="10"/>
    <n v="1"/>
    <s v="B"/>
    <n v="7"/>
    <s v="A2"/>
    <s v="H"/>
    <m/>
    <m/>
  </r>
  <r>
    <n v="335"/>
    <n v="4.5255599999999996"/>
    <x v="0"/>
    <x v="8"/>
    <x v="11"/>
    <n v="19"/>
    <n v="7"/>
    <n v="5"/>
    <n v="0"/>
    <n v="3"/>
    <n v="3"/>
    <n v="0"/>
    <n v="1"/>
    <n v="1"/>
    <n v="1"/>
    <s v="B"/>
    <n v="8"/>
    <s v="A2"/>
    <s v="H"/>
    <m/>
    <m/>
  </r>
  <r>
    <n v="336"/>
    <n v="2.6638199999999999"/>
    <x v="0"/>
    <x v="8"/>
    <x v="12"/>
    <n v="14"/>
    <n v="7"/>
    <n v="5"/>
    <n v="0"/>
    <n v="4"/>
    <n v="4"/>
    <n v="0"/>
    <n v="2"/>
    <n v="1"/>
    <n v="1"/>
    <s v="B"/>
    <n v="9"/>
    <s v="A2"/>
    <s v="H"/>
    <m/>
    <m/>
  </r>
  <r>
    <n v="337"/>
    <n v="2.7960400000000001"/>
    <x v="0"/>
    <x v="8"/>
    <x v="13"/>
    <n v="15"/>
    <n v="7"/>
    <n v="5"/>
    <n v="0"/>
    <n v="5"/>
    <n v="5"/>
    <n v="0"/>
    <n v="3"/>
    <n v="1"/>
    <n v="1"/>
    <s v="B"/>
    <n v="10"/>
    <s v="A2"/>
    <s v="H"/>
    <m/>
    <m/>
  </r>
  <r>
    <n v="338"/>
    <n v="2.9388999999999998"/>
    <x v="0"/>
    <x v="8"/>
    <x v="14"/>
    <n v="156"/>
    <n v="7"/>
    <n v="5"/>
    <n v="1"/>
    <n v="6"/>
    <n v="18"/>
    <n v="0"/>
    <n v="4"/>
    <n v="1"/>
    <n v="1"/>
    <s v="B"/>
    <n v="11"/>
    <s v="A2"/>
    <s v="H"/>
    <m/>
    <m/>
  </r>
  <r>
    <n v="339"/>
    <n v="3.4105500000000002"/>
    <x v="0"/>
    <x v="8"/>
    <x v="15"/>
    <n v="157"/>
    <n v="7"/>
    <n v="5"/>
    <n v="1"/>
    <n v="7"/>
    <n v="19"/>
    <n v="0"/>
    <n v="5"/>
    <n v="1"/>
    <n v="1"/>
    <s v="B"/>
    <n v="12"/>
    <s v="A2"/>
    <s v="H"/>
    <m/>
    <m/>
  </r>
  <r>
    <n v="340"/>
    <n v="3.2418499999999999"/>
    <x v="1"/>
    <x v="0"/>
    <x v="0"/>
    <n v="320"/>
    <n v="8"/>
    <n v="1"/>
    <n v="0"/>
    <n v="3"/>
    <n v="3"/>
    <n v="0"/>
    <n v="1"/>
    <n v="1"/>
    <n v="1"/>
    <s v="A"/>
    <n v="1"/>
    <s v="C1"/>
    <s v="A"/>
    <m/>
    <m/>
  </r>
  <r>
    <n v="341"/>
    <n v="4.1972100000000001"/>
    <x v="1"/>
    <x v="0"/>
    <x v="1"/>
    <n v="321"/>
    <n v="8"/>
    <n v="1"/>
    <n v="0"/>
    <n v="4"/>
    <n v="4"/>
    <n v="0"/>
    <n v="2"/>
    <n v="1"/>
    <n v="1"/>
    <s v="A"/>
    <n v="2"/>
    <s v="C1"/>
    <s v="A"/>
    <m/>
    <m/>
  </r>
  <r>
    <n v="342"/>
    <n v="3.49132"/>
    <x v="1"/>
    <x v="0"/>
    <x v="2"/>
    <n v="342"/>
    <n v="8"/>
    <n v="1"/>
    <n v="0"/>
    <n v="5"/>
    <n v="5"/>
    <n v="0"/>
    <n v="3"/>
    <n v="1"/>
    <n v="1"/>
    <s v="A"/>
    <n v="3"/>
    <s v="C1"/>
    <s v="A"/>
    <m/>
    <m/>
  </r>
  <r>
    <n v="343"/>
    <n v="4.0964799999999997"/>
    <x v="1"/>
    <x v="0"/>
    <x v="3"/>
    <n v="343"/>
    <n v="8"/>
    <n v="1"/>
    <n v="1"/>
    <n v="6"/>
    <n v="18"/>
    <n v="0"/>
    <n v="4"/>
    <n v="1"/>
    <n v="1"/>
    <s v="A"/>
    <n v="4"/>
    <s v="C1"/>
    <s v="A"/>
    <m/>
    <m/>
  </r>
  <r>
    <n v="344"/>
    <n v="5.3272199999999996"/>
    <x v="1"/>
    <x v="0"/>
    <x v="4"/>
    <n v="704"/>
    <n v="7"/>
    <n v="5"/>
    <n v="2"/>
    <n v="6"/>
    <n v="30"/>
    <n v="1"/>
    <n v="1"/>
    <n v="1"/>
    <n v="1"/>
    <s v="B"/>
    <n v="1"/>
    <s v="C1"/>
    <s v="B"/>
    <m/>
    <m/>
  </r>
  <r>
    <n v="345"/>
    <n v="5.90571"/>
    <x v="1"/>
    <x v="0"/>
    <x v="5"/>
    <n v="705"/>
    <n v="7"/>
    <n v="5"/>
    <n v="2"/>
    <n v="7"/>
    <n v="31"/>
    <n v="1"/>
    <n v="2"/>
    <n v="10"/>
    <n v="1"/>
    <s v="B"/>
    <n v="2"/>
    <s v="C1"/>
    <s v="B"/>
    <m/>
    <m/>
  </r>
  <r>
    <n v="346"/>
    <n v="7.3170099999999998"/>
    <x v="1"/>
    <x v="0"/>
    <x v="6"/>
    <n v="334"/>
    <n v="7"/>
    <n v="5"/>
    <n v="2"/>
    <n v="8"/>
    <n v="32"/>
    <n v="1"/>
    <n v="3"/>
    <n v="10"/>
    <n v="1"/>
    <s v="B"/>
    <n v="3"/>
    <s v="C1"/>
    <s v="B"/>
    <m/>
    <m/>
  </r>
  <r>
    <n v="347"/>
    <n v="7.5993599999999999"/>
    <x v="1"/>
    <x v="0"/>
    <x v="7"/>
    <n v="335"/>
    <n v="7"/>
    <n v="5"/>
    <n v="2"/>
    <n v="0"/>
    <n v="24"/>
    <n v="1"/>
    <n v="4"/>
    <n v="10"/>
    <n v="1"/>
    <s v="B"/>
    <n v="4"/>
    <s v="C1"/>
    <s v="B"/>
    <m/>
    <m/>
  </r>
  <r>
    <n v="348"/>
    <n v="7.6823499999999996"/>
    <x v="1"/>
    <x v="0"/>
    <x v="8"/>
    <n v="232"/>
    <n v="7"/>
    <n v="5"/>
    <n v="2"/>
    <n v="1"/>
    <n v="25"/>
    <n v="1"/>
    <n v="5"/>
    <n v="10"/>
    <n v="1"/>
    <s v="B"/>
    <n v="5"/>
    <s v="C1"/>
    <s v="B"/>
    <m/>
    <m/>
  </r>
  <r>
    <n v="349"/>
    <n v="6.2846099999999998"/>
    <x v="1"/>
    <x v="0"/>
    <x v="9"/>
    <n v="233"/>
    <n v="7"/>
    <n v="5"/>
    <n v="2"/>
    <n v="2"/>
    <n v="26"/>
    <n v="1"/>
    <n v="6"/>
    <n v="10"/>
    <n v="1"/>
    <s v="B"/>
    <n v="6"/>
    <s v="C1"/>
    <s v="B"/>
    <m/>
    <m/>
  </r>
  <r>
    <n v="350"/>
    <n v="4.3901700000000003"/>
    <x v="1"/>
    <x v="0"/>
    <x v="10"/>
    <n v="366"/>
    <n v="7"/>
    <n v="5"/>
    <n v="1"/>
    <n v="2"/>
    <n v="14"/>
    <n v="1"/>
    <n v="7"/>
    <n v="10"/>
    <n v="1"/>
    <s v="B"/>
    <n v="7"/>
    <s v="C1"/>
    <s v="B"/>
    <m/>
    <m/>
  </r>
  <r>
    <n v="351"/>
    <n v="4.0376000000000003"/>
    <x v="1"/>
    <x v="0"/>
    <x v="11"/>
    <n v="367"/>
    <n v="7"/>
    <n v="5"/>
    <n v="1"/>
    <n v="1"/>
    <n v="13"/>
    <n v="1"/>
    <n v="8"/>
    <n v="1"/>
    <n v="1"/>
    <s v="B"/>
    <n v="8"/>
    <s v="C1"/>
    <s v="B"/>
    <m/>
    <m/>
  </r>
  <r>
    <n v="352"/>
    <n v="3.8620800000000002"/>
    <x v="1"/>
    <x v="0"/>
    <x v="12"/>
    <n v="206"/>
    <n v="7"/>
    <n v="5"/>
    <n v="1"/>
    <n v="0"/>
    <n v="12"/>
    <n v="1"/>
    <n v="9"/>
    <n v="1"/>
    <n v="1"/>
    <s v="B"/>
    <n v="9"/>
    <s v="C1"/>
    <s v="B"/>
    <m/>
    <m/>
  </r>
  <r>
    <n v="353"/>
    <n v="3.3723900000000002"/>
    <x v="1"/>
    <x v="0"/>
    <x v="13"/>
    <n v="207"/>
    <n v="7"/>
    <n v="5"/>
    <n v="1"/>
    <n v="3"/>
    <n v="15"/>
    <n v="1"/>
    <n v="10"/>
    <n v="1"/>
    <n v="1"/>
    <s v="B"/>
    <n v="10"/>
    <s v="C1"/>
    <s v="B"/>
    <m/>
    <m/>
  </r>
  <r>
    <n v="354"/>
    <n v="2.8832499999999999"/>
    <x v="1"/>
    <x v="0"/>
    <x v="14"/>
    <n v="372"/>
    <n v="7"/>
    <n v="5"/>
    <n v="1"/>
    <n v="4"/>
    <n v="16"/>
    <n v="1"/>
    <n v="11"/>
    <n v="1"/>
    <n v="1"/>
    <s v="B"/>
    <n v="11"/>
    <s v="C1"/>
    <s v="B"/>
    <m/>
    <m/>
  </r>
  <r>
    <n v="355"/>
    <n v="3.2292299999999998"/>
    <x v="1"/>
    <x v="0"/>
    <x v="15"/>
    <n v="373"/>
    <n v="7"/>
    <n v="5"/>
    <n v="1"/>
    <n v="5"/>
    <n v="17"/>
    <n v="1"/>
    <n v="12"/>
    <n v="1"/>
    <n v="1"/>
    <s v="B"/>
    <n v="12"/>
    <s v="C1"/>
    <s v="B"/>
    <m/>
    <m/>
  </r>
  <r>
    <n v="356"/>
    <n v="3.0921099999999999"/>
    <x v="1"/>
    <x v="1"/>
    <x v="0"/>
    <n v="574"/>
    <n v="8"/>
    <n v="1"/>
    <n v="1"/>
    <n v="7"/>
    <n v="19"/>
    <n v="0"/>
    <n v="5"/>
    <n v="1"/>
    <n v="1"/>
    <s v="A"/>
    <n v="1"/>
    <s v="C1"/>
    <s v="C"/>
    <m/>
    <m/>
  </r>
  <r>
    <n v="357"/>
    <n v="3.01518"/>
    <x v="1"/>
    <x v="1"/>
    <x v="1"/>
    <n v="575"/>
    <n v="8"/>
    <n v="1"/>
    <n v="1"/>
    <n v="8"/>
    <n v="20"/>
    <n v="0"/>
    <n v="6"/>
    <n v="1"/>
    <n v="1"/>
    <s v="A"/>
    <n v="2"/>
    <s v="C1"/>
    <s v="C"/>
    <m/>
    <m/>
  </r>
  <r>
    <n v="358"/>
    <n v="3.64649"/>
    <x v="1"/>
    <x v="1"/>
    <x v="2"/>
    <n v="126"/>
    <n v="8"/>
    <n v="1"/>
    <n v="0"/>
    <n v="8"/>
    <n v="8"/>
    <n v="0"/>
    <n v="7"/>
    <n v="1"/>
    <n v="1"/>
    <s v="A"/>
    <n v="3"/>
    <s v="C1"/>
    <s v="C"/>
    <m/>
    <m/>
  </r>
  <r>
    <n v="359"/>
    <n v="4.1724199999999998"/>
    <x v="1"/>
    <x v="1"/>
    <x v="3"/>
    <n v="127"/>
    <n v="8"/>
    <n v="1"/>
    <n v="0"/>
    <n v="7"/>
    <n v="7"/>
    <n v="0"/>
    <n v="8"/>
    <n v="1"/>
    <n v="1"/>
    <s v="A"/>
    <n v="4"/>
    <s v="C1"/>
    <s v="C"/>
    <m/>
    <m/>
  </r>
  <r>
    <n v="360"/>
    <n v="4.6409900000000004"/>
    <x v="1"/>
    <x v="1"/>
    <x v="4"/>
    <n v="382"/>
    <n v="8"/>
    <n v="1"/>
    <n v="2"/>
    <n v="6"/>
    <n v="30"/>
    <n v="1"/>
    <n v="1"/>
    <n v="1"/>
    <n v="1"/>
    <s v="B"/>
    <n v="1"/>
    <s v="C1"/>
    <s v="D"/>
    <m/>
    <m/>
  </r>
  <r>
    <n v="361"/>
    <n v="5.7502000000000004"/>
    <x v="1"/>
    <x v="1"/>
    <x v="5"/>
    <n v="383"/>
    <n v="8"/>
    <n v="1"/>
    <n v="2"/>
    <n v="7"/>
    <n v="31"/>
    <n v="1"/>
    <n v="2"/>
    <n v="10"/>
    <n v="1"/>
    <s v="B"/>
    <n v="2"/>
    <s v="C1"/>
    <s v="D"/>
    <m/>
    <m/>
  </r>
  <r>
    <n v="362"/>
    <n v="6.6693899999999999"/>
    <x v="1"/>
    <x v="1"/>
    <x v="6"/>
    <n v="130"/>
    <n v="8"/>
    <n v="1"/>
    <n v="2"/>
    <n v="8"/>
    <n v="32"/>
    <n v="1"/>
    <n v="3"/>
    <n v="10"/>
    <n v="1"/>
    <s v="B"/>
    <n v="3"/>
    <s v="C1"/>
    <s v="D"/>
    <m/>
    <m/>
  </r>
  <r>
    <n v="363"/>
    <n v="9.1669199999999993"/>
    <x v="1"/>
    <x v="1"/>
    <x v="7"/>
    <n v="131"/>
    <n v="8"/>
    <n v="1"/>
    <n v="2"/>
    <n v="0"/>
    <n v="24"/>
    <n v="1"/>
    <n v="4"/>
    <n v="10"/>
    <n v="1"/>
    <s v="B"/>
    <n v="4"/>
    <s v="C1"/>
    <s v="D"/>
    <m/>
    <m/>
  </r>
  <r>
    <n v="364"/>
    <n v="8.5940499999999993"/>
    <x v="1"/>
    <x v="1"/>
    <x v="8"/>
    <n v="54"/>
    <n v="8"/>
    <n v="1"/>
    <n v="2"/>
    <n v="1"/>
    <n v="25"/>
    <n v="1"/>
    <n v="5"/>
    <n v="10"/>
    <n v="1"/>
    <s v="B"/>
    <n v="5"/>
    <s v="C1"/>
    <s v="D"/>
    <m/>
    <m/>
  </r>
  <r>
    <n v="365"/>
    <n v="6.9444299999999997"/>
    <x v="1"/>
    <x v="1"/>
    <x v="9"/>
    <n v="55"/>
    <n v="8"/>
    <n v="1"/>
    <n v="2"/>
    <n v="2"/>
    <n v="26"/>
    <n v="1"/>
    <n v="6"/>
    <n v="10"/>
    <n v="1"/>
    <s v="B"/>
    <n v="6"/>
    <s v="C1"/>
    <s v="D"/>
    <m/>
    <m/>
  </r>
  <r>
    <n v="366"/>
    <n v="5.2827999999999999"/>
    <x v="1"/>
    <x v="1"/>
    <x v="10"/>
    <n v="34"/>
    <n v="8"/>
    <n v="1"/>
    <n v="1"/>
    <n v="2"/>
    <n v="14"/>
    <n v="1"/>
    <n v="7"/>
    <n v="10"/>
    <n v="1"/>
    <s v="B"/>
    <n v="7"/>
    <s v="C1"/>
    <s v="D"/>
    <m/>
    <m/>
  </r>
  <r>
    <n v="367"/>
    <n v="4.4721000000000002"/>
    <x v="1"/>
    <x v="1"/>
    <x v="11"/>
    <n v="35"/>
    <n v="8"/>
    <n v="1"/>
    <n v="1"/>
    <n v="1"/>
    <n v="13"/>
    <n v="1"/>
    <n v="8"/>
    <n v="10"/>
    <n v="1"/>
    <s v="B"/>
    <n v="8"/>
    <s v="C1"/>
    <s v="D"/>
    <m/>
    <m/>
  </r>
  <r>
    <n v="368"/>
    <n v="4.6871700000000001"/>
    <x v="1"/>
    <x v="1"/>
    <x v="12"/>
    <n v="254"/>
    <n v="8"/>
    <n v="1"/>
    <n v="1"/>
    <n v="0"/>
    <n v="12"/>
    <n v="1"/>
    <n v="9"/>
    <n v="1"/>
    <n v="1"/>
    <s v="B"/>
    <n v="9"/>
    <s v="C1"/>
    <s v="D"/>
    <m/>
    <m/>
  </r>
  <r>
    <n v="369"/>
    <n v="3.3159900000000002"/>
    <x v="1"/>
    <x v="1"/>
    <x v="13"/>
    <n v="255"/>
    <n v="8"/>
    <n v="1"/>
    <n v="1"/>
    <n v="3"/>
    <n v="15"/>
    <n v="1"/>
    <n v="10"/>
    <n v="1"/>
    <n v="1"/>
    <s v="B"/>
    <n v="10"/>
    <s v="C1"/>
    <s v="D"/>
    <m/>
    <m/>
  </r>
  <r>
    <n v="370"/>
    <n v="3.3615699999999999"/>
    <x v="1"/>
    <x v="1"/>
    <x v="14"/>
    <n v="314"/>
    <n v="8"/>
    <n v="1"/>
    <n v="1"/>
    <n v="4"/>
    <n v="16"/>
    <n v="1"/>
    <n v="11"/>
    <n v="1"/>
    <n v="1"/>
    <s v="B"/>
    <n v="11"/>
    <s v="C1"/>
    <s v="D"/>
    <m/>
    <m/>
  </r>
  <r>
    <n v="371"/>
    <n v="3.3654899999999999"/>
    <x v="1"/>
    <x v="1"/>
    <x v="15"/>
    <n v="315"/>
    <n v="8"/>
    <n v="1"/>
    <n v="1"/>
    <n v="5"/>
    <n v="17"/>
    <n v="1"/>
    <n v="12"/>
    <n v="1"/>
    <n v="1"/>
    <s v="B"/>
    <n v="12"/>
    <s v="C1"/>
    <s v="D"/>
    <m/>
    <m/>
  </r>
  <r>
    <n v="372"/>
    <n v="0"/>
    <x v="1"/>
    <x v="2"/>
    <x v="0"/>
    <n v="238"/>
    <n v="8"/>
    <n v="1"/>
    <n v="0"/>
    <n v="0"/>
    <n v="0"/>
    <n v="0"/>
    <n v="10"/>
    <n v="1"/>
    <n v="0"/>
    <s v="A"/>
    <n v="1"/>
    <s v="C1"/>
    <s v="E"/>
    <m/>
    <m/>
  </r>
  <r>
    <n v="373"/>
    <n v="3.6753399999999998"/>
    <x v="1"/>
    <x v="2"/>
    <x v="1"/>
    <n v="239"/>
    <n v="10"/>
    <n v="24"/>
    <n v="0"/>
    <n v="4"/>
    <n v="4"/>
    <n v="0"/>
    <n v="2"/>
    <n v="1"/>
    <n v="1"/>
    <s v="A"/>
    <n v="2"/>
    <s v="C1"/>
    <s v="E"/>
    <m/>
    <m/>
  </r>
  <r>
    <n v="374"/>
    <n v="3.85432"/>
    <x v="1"/>
    <x v="2"/>
    <x v="2"/>
    <n v="170"/>
    <n v="10"/>
    <n v="24"/>
    <n v="0"/>
    <n v="5"/>
    <n v="5"/>
    <n v="0"/>
    <n v="3"/>
    <n v="1"/>
    <n v="1"/>
    <s v="A"/>
    <n v="3"/>
    <s v="C1"/>
    <s v="E"/>
    <m/>
    <m/>
  </r>
  <r>
    <n v="375"/>
    <n v="3.6093799999999998"/>
    <x v="1"/>
    <x v="2"/>
    <x v="3"/>
    <n v="171"/>
    <n v="10"/>
    <n v="24"/>
    <n v="1"/>
    <n v="6"/>
    <n v="18"/>
    <n v="0"/>
    <n v="4"/>
    <n v="1"/>
    <n v="1"/>
    <s v="A"/>
    <n v="4"/>
    <s v="C1"/>
    <s v="E"/>
    <m/>
    <m/>
  </r>
  <r>
    <n v="376"/>
    <n v="4.3110600000000003"/>
    <x v="1"/>
    <x v="2"/>
    <x v="4"/>
    <n v="148"/>
    <n v="9"/>
    <n v="22"/>
    <n v="2"/>
    <n v="6"/>
    <n v="30"/>
    <n v="1"/>
    <n v="1"/>
    <n v="10"/>
    <n v="1"/>
    <s v="B"/>
    <n v="1"/>
    <s v="C1"/>
    <s v="F"/>
    <m/>
    <m/>
  </r>
  <r>
    <n v="377"/>
    <n v="6.3106"/>
    <x v="1"/>
    <x v="2"/>
    <x v="5"/>
    <n v="149"/>
    <n v="9"/>
    <n v="22"/>
    <n v="2"/>
    <n v="7"/>
    <n v="31"/>
    <n v="1"/>
    <n v="2"/>
    <n v="10"/>
    <n v="1"/>
    <s v="B"/>
    <n v="2"/>
    <s v="C1"/>
    <s v="F"/>
    <m/>
    <m/>
  </r>
  <r>
    <n v="378"/>
    <n v="9.0044500000000003"/>
    <x v="1"/>
    <x v="2"/>
    <x v="6"/>
    <n v="74"/>
    <n v="9"/>
    <n v="22"/>
    <n v="2"/>
    <n v="8"/>
    <n v="32"/>
    <n v="1"/>
    <n v="3"/>
    <n v="10"/>
    <n v="1"/>
    <s v="B"/>
    <n v="3"/>
    <s v="C1"/>
    <s v="F"/>
    <m/>
    <m/>
  </r>
  <r>
    <n v="379"/>
    <n v="9.5224299999999999"/>
    <x v="1"/>
    <x v="2"/>
    <x v="7"/>
    <n v="75"/>
    <n v="9"/>
    <n v="22"/>
    <n v="2"/>
    <n v="0"/>
    <n v="24"/>
    <n v="1"/>
    <n v="4"/>
    <n v="10"/>
    <n v="1"/>
    <s v="B"/>
    <n v="4"/>
    <s v="C1"/>
    <s v="F"/>
    <m/>
    <m/>
  </r>
  <r>
    <n v="380"/>
    <n v="8.70608"/>
    <x v="1"/>
    <x v="2"/>
    <x v="8"/>
    <n v="128"/>
    <n v="9"/>
    <n v="22"/>
    <n v="2"/>
    <n v="1"/>
    <n v="25"/>
    <n v="1"/>
    <n v="5"/>
    <n v="10"/>
    <n v="1"/>
    <s v="B"/>
    <n v="5"/>
    <s v="C1"/>
    <s v="F"/>
    <m/>
    <m/>
  </r>
  <r>
    <n v="381"/>
    <n v="7.3506499999999999"/>
    <x v="1"/>
    <x v="2"/>
    <x v="9"/>
    <n v="129"/>
    <n v="9"/>
    <n v="22"/>
    <n v="2"/>
    <n v="2"/>
    <n v="26"/>
    <n v="1"/>
    <n v="6"/>
    <n v="10"/>
    <n v="1"/>
    <s v="B"/>
    <n v="6"/>
    <s v="C1"/>
    <s v="F"/>
    <m/>
    <m/>
  </r>
  <r>
    <n v="382"/>
    <n v="5.0569600000000001"/>
    <x v="1"/>
    <x v="2"/>
    <x v="10"/>
    <n v="278"/>
    <n v="9"/>
    <n v="22"/>
    <n v="1"/>
    <n v="2"/>
    <n v="14"/>
    <n v="1"/>
    <n v="7"/>
    <n v="10"/>
    <n v="1"/>
    <s v="B"/>
    <n v="7"/>
    <s v="C1"/>
    <s v="F"/>
    <m/>
    <m/>
  </r>
  <r>
    <n v="383"/>
    <n v="4.5648099999999996"/>
    <x v="1"/>
    <x v="2"/>
    <x v="11"/>
    <n v="279"/>
    <n v="9"/>
    <n v="22"/>
    <n v="1"/>
    <n v="1"/>
    <n v="13"/>
    <n v="1"/>
    <n v="8"/>
    <n v="10"/>
    <n v="1"/>
    <s v="B"/>
    <n v="8"/>
    <s v="C1"/>
    <s v="F"/>
    <m/>
    <m/>
  </r>
  <r>
    <n v="384"/>
    <n v="3.5221300000000002"/>
    <x v="1"/>
    <x v="2"/>
    <x v="12"/>
    <n v="224"/>
    <n v="9"/>
    <n v="22"/>
    <n v="1"/>
    <n v="0"/>
    <n v="12"/>
    <n v="1"/>
    <n v="9"/>
    <n v="1"/>
    <n v="1"/>
    <s v="B"/>
    <n v="9"/>
    <s v="C1"/>
    <s v="F"/>
    <m/>
    <m/>
  </r>
  <r>
    <n v="385"/>
    <n v="3.5158"/>
    <x v="1"/>
    <x v="2"/>
    <x v="13"/>
    <n v="225"/>
    <n v="9"/>
    <n v="22"/>
    <n v="1"/>
    <n v="3"/>
    <n v="15"/>
    <n v="1"/>
    <n v="10"/>
    <n v="1"/>
    <n v="1"/>
    <s v="B"/>
    <n v="10"/>
    <s v="C1"/>
    <s v="F"/>
    <m/>
    <m/>
  </r>
  <r>
    <n v="386"/>
    <n v="3.4068200000000002"/>
    <x v="1"/>
    <x v="2"/>
    <x v="14"/>
    <n v="192"/>
    <n v="9"/>
    <n v="22"/>
    <n v="1"/>
    <n v="4"/>
    <n v="16"/>
    <n v="1"/>
    <n v="11"/>
    <n v="1"/>
    <n v="1"/>
    <s v="B"/>
    <n v="11"/>
    <s v="C1"/>
    <s v="F"/>
    <m/>
    <m/>
  </r>
  <r>
    <n v="387"/>
    <n v="1.5238700000000001"/>
    <x v="1"/>
    <x v="2"/>
    <x v="15"/>
    <n v="193"/>
    <n v="9"/>
    <n v="22"/>
    <n v="1"/>
    <n v="5"/>
    <n v="17"/>
    <n v="1"/>
    <n v="12"/>
    <n v="1"/>
    <n v="1"/>
    <s v="B"/>
    <n v="12"/>
    <s v="C1"/>
    <s v="F"/>
    <m/>
    <m/>
  </r>
  <r>
    <n v="388"/>
    <n v="0"/>
    <x v="1"/>
    <x v="3"/>
    <x v="0"/>
    <n v="964"/>
    <n v="11"/>
    <n v="7"/>
    <n v="0"/>
    <n v="3"/>
    <n v="3"/>
    <n v="0"/>
    <n v="1"/>
    <n v="1"/>
    <n v="0"/>
    <s v="A"/>
    <n v="1"/>
    <s v="C1"/>
    <s v="G"/>
    <m/>
    <m/>
  </r>
  <r>
    <n v="389"/>
    <n v="3.5044300000000002"/>
    <x v="1"/>
    <x v="3"/>
    <x v="1"/>
    <n v="965"/>
    <n v="11"/>
    <n v="7"/>
    <n v="0"/>
    <n v="4"/>
    <n v="4"/>
    <n v="0"/>
    <n v="2"/>
    <n v="1"/>
    <n v="1"/>
    <s v="A"/>
    <n v="2"/>
    <s v="C1"/>
    <s v="G"/>
    <m/>
    <m/>
  </r>
  <r>
    <n v="390"/>
    <n v="3.9484599999999999"/>
    <x v="1"/>
    <x v="3"/>
    <x v="2"/>
    <n v="202"/>
    <n v="11"/>
    <n v="7"/>
    <n v="0"/>
    <n v="5"/>
    <n v="5"/>
    <n v="0"/>
    <n v="3"/>
    <n v="1"/>
    <n v="1"/>
    <s v="A"/>
    <n v="3"/>
    <s v="C1"/>
    <s v="G"/>
    <m/>
    <m/>
  </r>
  <r>
    <n v="391"/>
    <n v="4.5163700000000002"/>
    <x v="1"/>
    <x v="3"/>
    <x v="3"/>
    <n v="203"/>
    <n v="11"/>
    <n v="7"/>
    <n v="1"/>
    <n v="6"/>
    <n v="18"/>
    <n v="0"/>
    <n v="4"/>
    <n v="1"/>
    <n v="1"/>
    <s v="A"/>
    <n v="4"/>
    <s v="C1"/>
    <s v="G"/>
    <m/>
    <m/>
  </r>
  <r>
    <n v="392"/>
    <n v="4.1187399999999998"/>
    <x v="1"/>
    <x v="3"/>
    <x v="4"/>
    <n v="558"/>
    <n v="10"/>
    <n v="24"/>
    <n v="2"/>
    <n v="6"/>
    <n v="30"/>
    <n v="1"/>
    <n v="1"/>
    <n v="10"/>
    <n v="1"/>
    <s v="B"/>
    <n v="1"/>
    <s v="C1"/>
    <s v="H"/>
    <m/>
    <m/>
  </r>
  <r>
    <n v="393"/>
    <n v="5.9869700000000003"/>
    <x v="1"/>
    <x v="3"/>
    <x v="5"/>
    <n v="559"/>
    <n v="10"/>
    <n v="24"/>
    <n v="2"/>
    <n v="7"/>
    <n v="31"/>
    <n v="1"/>
    <n v="2"/>
    <n v="10"/>
    <n v="1"/>
    <s v="B"/>
    <n v="2"/>
    <s v="C1"/>
    <s v="H"/>
    <m/>
    <m/>
  </r>
  <r>
    <n v="394"/>
    <n v="8.7939000000000007"/>
    <x v="1"/>
    <x v="3"/>
    <x v="6"/>
    <n v="280"/>
    <n v="10"/>
    <n v="24"/>
    <n v="2"/>
    <n v="8"/>
    <n v="32"/>
    <n v="1"/>
    <n v="3"/>
    <n v="10"/>
    <n v="1"/>
    <s v="B"/>
    <n v="3"/>
    <s v="C1"/>
    <s v="H"/>
    <m/>
    <m/>
  </r>
  <r>
    <n v="395"/>
    <n v="10.538"/>
    <x v="1"/>
    <x v="3"/>
    <x v="7"/>
    <n v="281"/>
    <n v="10"/>
    <n v="24"/>
    <n v="2"/>
    <n v="0"/>
    <n v="24"/>
    <n v="1"/>
    <n v="4"/>
    <n v="10"/>
    <n v="1"/>
    <s v="B"/>
    <n v="4"/>
    <s v="C1"/>
    <s v="H"/>
    <m/>
    <m/>
  </r>
  <r>
    <n v="396"/>
    <n v="11.307700000000001"/>
    <x v="1"/>
    <x v="3"/>
    <x v="8"/>
    <n v="304"/>
    <n v="10"/>
    <n v="24"/>
    <n v="2"/>
    <n v="1"/>
    <n v="25"/>
    <n v="1"/>
    <n v="5"/>
    <n v="10"/>
    <n v="1"/>
    <s v="B"/>
    <n v="5"/>
    <s v="C1"/>
    <s v="H"/>
    <m/>
    <m/>
  </r>
  <r>
    <n v="397"/>
    <n v="9.6303999999999998"/>
    <x v="1"/>
    <x v="3"/>
    <x v="9"/>
    <n v="305"/>
    <n v="10"/>
    <n v="24"/>
    <n v="2"/>
    <n v="2"/>
    <n v="26"/>
    <n v="1"/>
    <n v="6"/>
    <n v="10"/>
    <n v="1"/>
    <s v="B"/>
    <n v="6"/>
    <s v="C1"/>
    <s v="H"/>
    <s v="0ad,2"/>
    <m/>
  </r>
  <r>
    <n v="398"/>
    <n v="6.4926000000000004"/>
    <x v="1"/>
    <x v="3"/>
    <x v="10"/>
    <n v="236"/>
    <n v="10"/>
    <n v="24"/>
    <n v="1"/>
    <n v="2"/>
    <n v="14"/>
    <n v="1"/>
    <n v="7"/>
    <n v="10"/>
    <n v="1"/>
    <s v="B"/>
    <n v="7"/>
    <s v="C1"/>
    <s v="H"/>
    <m/>
    <m/>
  </r>
  <r>
    <n v="399"/>
    <n v="4.1300100000000004"/>
    <x v="1"/>
    <x v="3"/>
    <x v="11"/>
    <n v="237"/>
    <n v="10"/>
    <n v="24"/>
    <n v="1"/>
    <n v="1"/>
    <n v="13"/>
    <n v="1"/>
    <n v="8"/>
    <n v="10"/>
    <n v="1"/>
    <s v="B"/>
    <n v="8"/>
    <s v="C1"/>
    <s v="H"/>
    <m/>
    <m/>
  </r>
  <r>
    <n v="400"/>
    <n v="4.4970100000000004"/>
    <x v="1"/>
    <x v="3"/>
    <x v="12"/>
    <n v="380"/>
    <n v="10"/>
    <n v="24"/>
    <n v="1"/>
    <n v="0"/>
    <n v="12"/>
    <n v="1"/>
    <n v="9"/>
    <n v="10"/>
    <n v="1"/>
    <s v="B"/>
    <n v="9"/>
    <s v="C1"/>
    <s v="H"/>
    <m/>
    <m/>
  </r>
  <r>
    <n v="401"/>
    <n v="3.7652299999999999"/>
    <x v="1"/>
    <x v="3"/>
    <x v="13"/>
    <n v="381"/>
    <n v="10"/>
    <n v="24"/>
    <n v="1"/>
    <n v="3"/>
    <n v="15"/>
    <n v="1"/>
    <n v="10"/>
    <n v="1"/>
    <n v="1"/>
    <s v="B"/>
    <n v="10"/>
    <s v="C1"/>
    <s v="H"/>
    <m/>
    <m/>
  </r>
  <r>
    <n v="402"/>
    <n v="2.7781099999999999"/>
    <x v="1"/>
    <x v="3"/>
    <x v="14"/>
    <n v="756"/>
    <n v="10"/>
    <n v="24"/>
    <n v="1"/>
    <n v="4"/>
    <n v="16"/>
    <n v="1"/>
    <n v="11"/>
    <n v="1"/>
    <n v="1"/>
    <s v="B"/>
    <n v="11"/>
    <s v="C1"/>
    <s v="H"/>
    <m/>
    <m/>
  </r>
  <r>
    <n v="403"/>
    <n v="3.2220399999999998"/>
    <x v="1"/>
    <x v="3"/>
    <x v="15"/>
    <n v="757"/>
    <n v="10"/>
    <n v="24"/>
    <n v="1"/>
    <n v="5"/>
    <n v="17"/>
    <n v="1"/>
    <n v="12"/>
    <n v="1"/>
    <n v="1"/>
    <s v="B"/>
    <n v="12"/>
    <s v="C1"/>
    <s v="H"/>
    <m/>
    <m/>
  </r>
  <r>
    <n v="404"/>
    <n v="0"/>
    <x v="1"/>
    <x v="4"/>
    <x v="0"/>
    <n v="98"/>
    <n v="11"/>
    <n v="7"/>
    <n v="1"/>
    <n v="7"/>
    <n v="19"/>
    <n v="0"/>
    <n v="5"/>
    <n v="1"/>
    <n v="0"/>
    <s v="A"/>
    <n v="1"/>
    <s v="C1"/>
    <s v="J"/>
    <m/>
    <m/>
  </r>
  <r>
    <n v="405"/>
    <n v="3.1262799999999999"/>
    <x v="1"/>
    <x v="4"/>
    <x v="1"/>
    <n v="99"/>
    <n v="11"/>
    <n v="7"/>
    <n v="1"/>
    <n v="8"/>
    <n v="20"/>
    <n v="0"/>
    <n v="6"/>
    <n v="1"/>
    <n v="1"/>
    <s v="A"/>
    <n v="2"/>
    <s v="C1"/>
    <s v="J"/>
    <m/>
    <m/>
  </r>
  <r>
    <n v="406"/>
    <n v="3.38855"/>
    <x v="1"/>
    <x v="4"/>
    <x v="2"/>
    <n v="188"/>
    <n v="11"/>
    <n v="7"/>
    <n v="0"/>
    <n v="8"/>
    <n v="8"/>
    <n v="0"/>
    <n v="7"/>
    <n v="1"/>
    <n v="1"/>
    <s v="A"/>
    <n v="3"/>
    <s v="C1"/>
    <s v="J"/>
    <m/>
    <m/>
  </r>
  <r>
    <n v="407"/>
    <n v="4.5892299999999997"/>
    <x v="1"/>
    <x v="4"/>
    <x v="3"/>
    <n v="189"/>
    <n v="11"/>
    <n v="7"/>
    <n v="0"/>
    <n v="7"/>
    <n v="7"/>
    <n v="0"/>
    <n v="8"/>
    <n v="10"/>
    <n v="1"/>
    <s v="A"/>
    <n v="4"/>
    <s v="C1"/>
    <s v="J"/>
    <m/>
    <m/>
  </r>
  <r>
    <n v="408"/>
    <n v="6.4593299999999996"/>
    <x v="1"/>
    <x v="4"/>
    <x v="4"/>
    <n v="186"/>
    <n v="11"/>
    <n v="7"/>
    <n v="2"/>
    <n v="6"/>
    <n v="30"/>
    <n v="1"/>
    <n v="1"/>
    <n v="10"/>
    <n v="1"/>
    <s v="B"/>
    <n v="1"/>
    <s v="C1"/>
    <s v="K"/>
    <m/>
    <m/>
  </r>
  <r>
    <n v="409"/>
    <n v="6.3858699999999997"/>
    <x v="1"/>
    <x v="4"/>
    <x v="5"/>
    <n v="187"/>
    <n v="11"/>
    <n v="7"/>
    <n v="2"/>
    <n v="7"/>
    <n v="31"/>
    <n v="1"/>
    <n v="2"/>
    <n v="10"/>
    <n v="1"/>
    <s v="B"/>
    <n v="2"/>
    <s v="C1"/>
    <s v="K"/>
    <m/>
    <m/>
  </r>
  <r>
    <n v="410"/>
    <n v="10.8931"/>
    <x v="1"/>
    <x v="4"/>
    <x v="6"/>
    <n v="244"/>
    <n v="11"/>
    <n v="7"/>
    <n v="2"/>
    <n v="8"/>
    <n v="32"/>
    <n v="1"/>
    <n v="3"/>
    <n v="10"/>
    <n v="1"/>
    <s v="B"/>
    <n v="3"/>
    <s v="C1"/>
    <s v="K"/>
    <m/>
    <m/>
  </r>
  <r>
    <n v="411"/>
    <n v="10.3399"/>
    <x v="1"/>
    <x v="4"/>
    <x v="7"/>
    <n v="245"/>
    <n v="11"/>
    <n v="7"/>
    <n v="2"/>
    <n v="0"/>
    <n v="24"/>
    <n v="1"/>
    <n v="4"/>
    <n v="10"/>
    <n v="1"/>
    <s v="B"/>
    <n v="4"/>
    <s v="C1"/>
    <s v="K"/>
    <m/>
    <m/>
  </r>
  <r>
    <n v="412"/>
    <n v="11.204700000000001"/>
    <x v="1"/>
    <x v="4"/>
    <x v="8"/>
    <n v="260"/>
    <n v="11"/>
    <n v="7"/>
    <n v="2"/>
    <n v="1"/>
    <n v="25"/>
    <n v="1"/>
    <n v="5"/>
    <n v="10"/>
    <n v="1"/>
    <s v="B"/>
    <n v="5"/>
    <s v="C1"/>
    <s v="K"/>
    <m/>
    <m/>
  </r>
  <r>
    <n v="413"/>
    <n v="9.1481999999999992"/>
    <x v="1"/>
    <x v="4"/>
    <x v="9"/>
    <n v="261"/>
    <n v="11"/>
    <n v="7"/>
    <n v="2"/>
    <n v="2"/>
    <n v="26"/>
    <n v="1"/>
    <n v="6"/>
    <n v="10"/>
    <n v="1"/>
    <s v="B"/>
    <n v="6"/>
    <s v="C1"/>
    <s v="K"/>
    <m/>
    <m/>
  </r>
  <r>
    <n v="414"/>
    <n v="4.3643200000000002"/>
    <x v="1"/>
    <x v="4"/>
    <x v="10"/>
    <n v="194"/>
    <n v="11"/>
    <n v="7"/>
    <n v="1"/>
    <n v="2"/>
    <n v="14"/>
    <n v="1"/>
    <n v="7"/>
    <n v="10"/>
    <n v="1"/>
    <s v="B"/>
    <n v="7"/>
    <s v="C1"/>
    <s v="K"/>
    <m/>
    <m/>
  </r>
  <r>
    <n v="415"/>
    <n v="4.8574900000000003"/>
    <x v="1"/>
    <x v="4"/>
    <x v="11"/>
    <n v="195"/>
    <n v="11"/>
    <n v="7"/>
    <n v="1"/>
    <n v="1"/>
    <n v="13"/>
    <n v="1"/>
    <n v="8"/>
    <n v="10"/>
    <n v="1"/>
    <s v="B"/>
    <n v="8"/>
    <s v="C1"/>
    <s v="K"/>
    <m/>
    <m/>
  </r>
  <r>
    <n v="416"/>
    <n v="3.9460500000000001"/>
    <x v="1"/>
    <x v="4"/>
    <x v="12"/>
    <n v="190"/>
    <n v="11"/>
    <n v="7"/>
    <n v="1"/>
    <n v="0"/>
    <n v="12"/>
    <n v="1"/>
    <n v="9"/>
    <n v="10"/>
    <n v="1"/>
    <s v="B"/>
    <n v="9"/>
    <s v="C1"/>
    <s v="K"/>
    <m/>
    <m/>
  </r>
  <r>
    <n v="417"/>
    <n v="3.4113000000000002"/>
    <x v="1"/>
    <x v="4"/>
    <x v="13"/>
    <n v="191"/>
    <n v="11"/>
    <n v="7"/>
    <n v="1"/>
    <n v="3"/>
    <n v="15"/>
    <n v="1"/>
    <n v="10"/>
    <n v="1"/>
    <n v="1"/>
    <s v="B"/>
    <n v="10"/>
    <s v="C1"/>
    <s v="K"/>
    <m/>
    <m/>
  </r>
  <r>
    <n v="418"/>
    <n v="3.4926400000000002"/>
    <x v="1"/>
    <x v="4"/>
    <x v="14"/>
    <n v="364"/>
    <n v="11"/>
    <n v="7"/>
    <n v="1"/>
    <n v="4"/>
    <n v="16"/>
    <n v="1"/>
    <n v="11"/>
    <n v="0"/>
    <n v="1"/>
    <s v="B"/>
    <n v="11"/>
    <s v="C1"/>
    <s v="K"/>
    <m/>
    <m/>
  </r>
  <r>
    <n v="419"/>
    <n v="0"/>
    <x v="1"/>
    <x v="4"/>
    <x v="15"/>
    <n v="365"/>
    <n v="11"/>
    <n v="7"/>
    <n v="1"/>
    <n v="5"/>
    <n v="17"/>
    <n v="1"/>
    <n v="12"/>
    <n v="1"/>
    <n v="0"/>
    <s v="B"/>
    <n v="12"/>
    <s v="C1"/>
    <s v="K"/>
    <m/>
    <m/>
  </r>
  <r>
    <n v="420"/>
    <n v="0"/>
    <x v="1"/>
    <x v="5"/>
    <x v="0"/>
    <n v="772"/>
    <n v="12"/>
    <n v="2"/>
    <n v="0"/>
    <n v="3"/>
    <n v="3"/>
    <n v="0"/>
    <n v="1"/>
    <n v="1"/>
    <n v="0"/>
    <s v="A"/>
    <n v="1"/>
    <s v="C2"/>
    <s v="A"/>
    <m/>
    <m/>
  </r>
  <r>
    <n v="421"/>
    <n v="3.8203100000000001"/>
    <x v="1"/>
    <x v="5"/>
    <x v="1"/>
    <n v="773"/>
    <n v="12"/>
    <n v="2"/>
    <n v="0"/>
    <n v="4"/>
    <n v="4"/>
    <n v="0"/>
    <n v="2"/>
    <n v="1"/>
    <n v="1"/>
    <s v="A"/>
    <n v="2"/>
    <s v="C2"/>
    <s v="A"/>
    <m/>
    <m/>
  </r>
  <r>
    <n v="422"/>
    <n v="3.9550999999999998"/>
    <x v="1"/>
    <x v="5"/>
    <x v="2"/>
    <n v="296"/>
    <n v="11"/>
    <n v="7"/>
    <n v="0"/>
    <n v="6"/>
    <n v="6"/>
    <n v="0"/>
    <n v="9"/>
    <n v="1"/>
    <n v="1"/>
    <s v="A"/>
    <n v="3"/>
    <s v="C2"/>
    <s v="A"/>
    <m/>
    <m/>
  </r>
  <r>
    <n v="423"/>
    <n v="3.7693699999999999"/>
    <x v="1"/>
    <x v="5"/>
    <x v="3"/>
    <n v="297"/>
    <n v="11"/>
    <n v="7"/>
    <n v="0"/>
    <n v="0"/>
    <n v="0"/>
    <n v="0"/>
    <n v="10"/>
    <n v="1"/>
    <n v="1"/>
    <s v="A"/>
    <n v="4"/>
    <s v="C2"/>
    <s v="A"/>
    <m/>
    <m/>
  </r>
  <r>
    <n v="424"/>
    <n v="4.4905600000000003"/>
    <x v="1"/>
    <x v="5"/>
    <x v="4"/>
    <n v="360"/>
    <n v="12"/>
    <n v="2"/>
    <n v="2"/>
    <n v="6"/>
    <n v="30"/>
    <n v="1"/>
    <n v="1"/>
    <n v="10"/>
    <n v="1"/>
    <s v="B"/>
    <n v="1"/>
    <s v="C2"/>
    <s v="B"/>
    <m/>
    <m/>
  </r>
  <r>
    <n v="425"/>
    <n v="6.2593300000000003"/>
    <x v="1"/>
    <x v="5"/>
    <x v="5"/>
    <n v="361"/>
    <n v="12"/>
    <n v="2"/>
    <n v="2"/>
    <n v="7"/>
    <n v="31"/>
    <n v="1"/>
    <n v="2"/>
    <n v="10"/>
    <n v="1"/>
    <s v="B"/>
    <n v="2"/>
    <s v="C2"/>
    <s v="B"/>
    <m/>
    <m/>
  </r>
  <r>
    <n v="426"/>
    <n v="8.0499200000000002"/>
    <x v="1"/>
    <x v="5"/>
    <x v="6"/>
    <n v="376"/>
    <n v="12"/>
    <n v="2"/>
    <n v="2"/>
    <n v="8"/>
    <n v="32"/>
    <n v="1"/>
    <n v="3"/>
    <n v="10"/>
    <n v="1"/>
    <s v="B"/>
    <n v="3"/>
    <s v="C2"/>
    <s v="B"/>
    <m/>
    <m/>
  </r>
  <r>
    <n v="427"/>
    <n v="9.01126"/>
    <x v="1"/>
    <x v="5"/>
    <x v="7"/>
    <n v="377"/>
    <n v="12"/>
    <n v="2"/>
    <n v="2"/>
    <n v="0"/>
    <n v="24"/>
    <n v="1"/>
    <n v="4"/>
    <n v="10"/>
    <n v="1"/>
    <s v="B"/>
    <n v="4"/>
    <s v="C2"/>
    <s v="B"/>
    <m/>
    <m/>
  </r>
  <r>
    <n v="428"/>
    <n v="11.291700000000001"/>
    <x v="1"/>
    <x v="5"/>
    <x v="8"/>
    <n v="358"/>
    <n v="12"/>
    <n v="2"/>
    <n v="2"/>
    <n v="1"/>
    <n v="25"/>
    <n v="1"/>
    <n v="5"/>
    <n v="10"/>
    <n v="1"/>
    <s v="B"/>
    <n v="5"/>
    <s v="C2"/>
    <s v="B"/>
    <m/>
    <m/>
  </r>
  <r>
    <n v="429"/>
    <n v="9.3214199999999998"/>
    <x v="1"/>
    <x v="5"/>
    <x v="9"/>
    <n v="359"/>
    <n v="12"/>
    <n v="2"/>
    <n v="2"/>
    <n v="2"/>
    <n v="26"/>
    <n v="1"/>
    <n v="6"/>
    <n v="10"/>
    <n v="1"/>
    <s v="B"/>
    <n v="6"/>
    <s v="C2"/>
    <s v="B"/>
    <m/>
    <m/>
  </r>
  <r>
    <n v="430"/>
    <n v="6.5229999999999997"/>
    <x v="1"/>
    <x v="5"/>
    <x v="10"/>
    <n v="336"/>
    <n v="12"/>
    <n v="2"/>
    <n v="1"/>
    <n v="2"/>
    <n v="14"/>
    <n v="1"/>
    <n v="7"/>
    <n v="10"/>
    <n v="1"/>
    <s v="B"/>
    <n v="7"/>
    <s v="C2"/>
    <s v="B"/>
    <m/>
    <m/>
  </r>
  <r>
    <n v="431"/>
    <n v="5.1467299999999998"/>
    <x v="1"/>
    <x v="5"/>
    <x v="11"/>
    <n v="337"/>
    <n v="12"/>
    <n v="2"/>
    <n v="1"/>
    <n v="1"/>
    <n v="13"/>
    <n v="1"/>
    <n v="8"/>
    <n v="10"/>
    <n v="1"/>
    <s v="B"/>
    <n v="8"/>
    <s v="C2"/>
    <s v="B"/>
    <m/>
    <m/>
  </r>
  <r>
    <n v="432"/>
    <n v="3.4941800000000001"/>
    <x v="1"/>
    <x v="5"/>
    <x v="12"/>
    <n v="362"/>
    <n v="12"/>
    <n v="2"/>
    <n v="1"/>
    <n v="0"/>
    <n v="12"/>
    <n v="1"/>
    <n v="9"/>
    <n v="0"/>
    <n v="0"/>
    <s v="B"/>
    <n v="9"/>
    <s v="C2"/>
    <s v="B"/>
    <m/>
    <m/>
  </r>
  <r>
    <n v="433"/>
    <n v="3.6453899999999999"/>
    <x v="1"/>
    <x v="5"/>
    <x v="13"/>
    <n v="363"/>
    <n v="12"/>
    <n v="2"/>
    <n v="1"/>
    <n v="3"/>
    <n v="15"/>
    <n v="1"/>
    <n v="10"/>
    <n v="0"/>
    <n v="0"/>
    <s v="B"/>
    <n v="10"/>
    <s v="C2"/>
    <s v="B"/>
    <m/>
    <m/>
  </r>
  <r>
    <n v="434"/>
    <n v="3.8272400000000002"/>
    <x v="1"/>
    <x v="5"/>
    <x v="14"/>
    <n v="158"/>
    <n v="12"/>
    <n v="2"/>
    <n v="1"/>
    <n v="4"/>
    <n v="16"/>
    <n v="1"/>
    <n v="11"/>
    <n v="1"/>
    <n v="1"/>
    <s v="B"/>
    <n v="11"/>
    <s v="C2"/>
    <s v="B"/>
    <m/>
    <m/>
  </r>
  <r>
    <n v="435"/>
    <n v="3.51938"/>
    <x v="1"/>
    <x v="5"/>
    <x v="15"/>
    <n v="159"/>
    <n v="12"/>
    <n v="2"/>
    <n v="1"/>
    <n v="5"/>
    <n v="17"/>
    <n v="1"/>
    <n v="12"/>
    <n v="1"/>
    <n v="1"/>
    <s v="B"/>
    <n v="12"/>
    <s v="C2"/>
    <s v="B"/>
    <m/>
    <m/>
  </r>
  <r>
    <n v="436"/>
    <n v="3.44645"/>
    <x v="1"/>
    <x v="6"/>
    <x v="0"/>
    <n v="384"/>
    <n v="13"/>
    <n v="10"/>
    <n v="0"/>
    <n v="3"/>
    <n v="3"/>
    <n v="0"/>
    <n v="1"/>
    <n v="1"/>
    <n v="1"/>
    <s v="A"/>
    <n v="1"/>
    <s v="C2"/>
    <s v="C"/>
    <m/>
    <m/>
  </r>
  <r>
    <n v="437"/>
    <n v="2.9572799999999999"/>
    <x v="1"/>
    <x v="6"/>
    <x v="1"/>
    <n v="385"/>
    <n v="13"/>
    <n v="10"/>
    <n v="0"/>
    <n v="4"/>
    <n v="4"/>
    <n v="0"/>
    <n v="2"/>
    <n v="1"/>
    <n v="1"/>
    <s v="A"/>
    <n v="2"/>
    <s v="C2"/>
    <s v="C"/>
    <m/>
    <m/>
  </r>
  <r>
    <n v="438"/>
    <n v="3.9905400000000002"/>
    <x v="1"/>
    <x v="6"/>
    <x v="2"/>
    <n v="306"/>
    <n v="13"/>
    <n v="10"/>
    <n v="0"/>
    <n v="5"/>
    <n v="5"/>
    <n v="0"/>
    <n v="3"/>
    <n v="1"/>
    <n v="1"/>
    <s v="A"/>
    <n v="3"/>
    <s v="C2"/>
    <s v="C"/>
    <m/>
    <m/>
  </r>
  <r>
    <n v="439"/>
    <n v="3.9375800000000001"/>
    <x v="1"/>
    <x v="6"/>
    <x v="3"/>
    <n v="307"/>
    <n v="13"/>
    <n v="10"/>
    <n v="1"/>
    <n v="6"/>
    <n v="18"/>
    <n v="0"/>
    <n v="4"/>
    <n v="1"/>
    <n v="1"/>
    <s v="A"/>
    <n v="4"/>
    <s v="C2"/>
    <s v="C"/>
    <m/>
    <m/>
  </r>
  <r>
    <n v="440"/>
    <n v="5.0357099999999999"/>
    <x v="1"/>
    <x v="6"/>
    <x v="4"/>
    <n v="64"/>
    <n v="13"/>
    <n v="10"/>
    <n v="2"/>
    <n v="6"/>
    <n v="30"/>
    <n v="1"/>
    <n v="1"/>
    <n v="10"/>
    <n v="1"/>
    <s v="B"/>
    <n v="1"/>
    <s v="C2"/>
    <s v="D"/>
    <m/>
    <m/>
  </r>
  <r>
    <n v="441"/>
    <n v="6.3057100000000004"/>
    <x v="1"/>
    <x v="6"/>
    <x v="5"/>
    <n v="65"/>
    <n v="13"/>
    <n v="10"/>
    <n v="2"/>
    <n v="7"/>
    <n v="31"/>
    <n v="1"/>
    <n v="2"/>
    <n v="10"/>
    <n v="1"/>
    <s v="B"/>
    <n v="2"/>
    <s v="C2"/>
    <s v="D"/>
    <m/>
    <m/>
  </r>
  <r>
    <n v="442"/>
    <n v="7.8048200000000003"/>
    <x v="1"/>
    <x v="6"/>
    <x v="6"/>
    <n v="326"/>
    <n v="13"/>
    <n v="10"/>
    <n v="2"/>
    <n v="8"/>
    <n v="32"/>
    <n v="1"/>
    <n v="3"/>
    <n v="10"/>
    <n v="1"/>
    <s v="B"/>
    <n v="3"/>
    <s v="C2"/>
    <s v="D"/>
    <m/>
    <m/>
  </r>
  <r>
    <n v="443"/>
    <n v="7.7058200000000001"/>
    <x v="1"/>
    <x v="6"/>
    <x v="7"/>
    <n v="327"/>
    <n v="13"/>
    <n v="10"/>
    <n v="2"/>
    <n v="0"/>
    <n v="24"/>
    <n v="1"/>
    <n v="4"/>
    <n v="10"/>
    <n v="1"/>
    <s v="B"/>
    <n v="4"/>
    <s v="C2"/>
    <s v="D"/>
    <m/>
    <m/>
  </r>
  <r>
    <n v="444"/>
    <n v="8.18018"/>
    <x v="1"/>
    <x v="6"/>
    <x v="8"/>
    <n v="356"/>
    <n v="13"/>
    <n v="10"/>
    <n v="2"/>
    <n v="1"/>
    <n v="25"/>
    <n v="1"/>
    <n v="5"/>
    <n v="10"/>
    <n v="1"/>
    <s v="B"/>
    <n v="5"/>
    <s v="C2"/>
    <s v="D"/>
    <m/>
    <m/>
  </r>
  <r>
    <n v="445"/>
    <n v="7.2130299999999998"/>
    <x v="1"/>
    <x v="6"/>
    <x v="9"/>
    <n v="357"/>
    <n v="13"/>
    <n v="10"/>
    <n v="2"/>
    <n v="2"/>
    <n v="26"/>
    <n v="1"/>
    <n v="6"/>
    <n v="10"/>
    <n v="1"/>
    <s v="B"/>
    <n v="6"/>
    <s v="C2"/>
    <s v="D"/>
    <m/>
    <m/>
  </r>
  <r>
    <n v="446"/>
    <n v="5.5789400000000002"/>
    <x v="1"/>
    <x v="6"/>
    <x v="10"/>
    <n v="514"/>
    <n v="13"/>
    <n v="10"/>
    <n v="1"/>
    <n v="2"/>
    <n v="14"/>
    <n v="1"/>
    <n v="7"/>
    <n v="10"/>
    <n v="1"/>
    <s v="B"/>
    <n v="7"/>
    <s v="C2"/>
    <s v="D"/>
    <m/>
    <m/>
  </r>
  <r>
    <n v="447"/>
    <n v="4.4103599999999998"/>
    <x v="1"/>
    <x v="6"/>
    <x v="11"/>
    <n v="515"/>
    <n v="13"/>
    <n v="10"/>
    <n v="1"/>
    <n v="1"/>
    <n v="13"/>
    <n v="1"/>
    <n v="8"/>
    <n v="10"/>
    <n v="1"/>
    <s v="B"/>
    <n v="8"/>
    <s v="C2"/>
    <s v="D"/>
    <m/>
    <m/>
  </r>
  <r>
    <n v="448"/>
    <n v="3.8044799999999999"/>
    <x v="1"/>
    <x v="6"/>
    <x v="12"/>
    <n v="330"/>
    <n v="13"/>
    <n v="10"/>
    <n v="1"/>
    <n v="0"/>
    <n v="12"/>
    <n v="1"/>
    <n v="9"/>
    <n v="1"/>
    <n v="1"/>
    <s v="B"/>
    <n v="9"/>
    <s v="C2"/>
    <s v="D"/>
    <m/>
    <m/>
  </r>
  <r>
    <n v="449"/>
    <n v="2.9802599999999999"/>
    <x v="1"/>
    <x v="6"/>
    <x v="13"/>
    <n v="331"/>
    <n v="13"/>
    <n v="10"/>
    <n v="1"/>
    <n v="3"/>
    <n v="15"/>
    <n v="1"/>
    <n v="10"/>
    <n v="1"/>
    <n v="1"/>
    <s v="B"/>
    <n v="10"/>
    <s v="C2"/>
    <s v="D"/>
    <m/>
    <m/>
  </r>
  <r>
    <n v="450"/>
    <n v="3.3221699999999998"/>
    <x v="1"/>
    <x v="6"/>
    <x v="14"/>
    <n v="68"/>
    <n v="13"/>
    <n v="10"/>
    <n v="1"/>
    <n v="4"/>
    <n v="16"/>
    <n v="1"/>
    <n v="11"/>
    <n v="1"/>
    <n v="1"/>
    <s v="B"/>
    <n v="11"/>
    <s v="C2"/>
    <s v="D"/>
    <m/>
    <m/>
  </r>
  <r>
    <n v="451"/>
    <n v="0"/>
    <x v="1"/>
    <x v="6"/>
    <x v="15"/>
    <n v="69"/>
    <n v="13"/>
    <n v="10"/>
    <n v="1"/>
    <n v="5"/>
    <n v="17"/>
    <n v="1"/>
    <n v="12"/>
    <n v="1"/>
    <n v="0"/>
    <s v="B"/>
    <n v="12"/>
    <s v="C2"/>
    <s v="D"/>
    <m/>
    <m/>
  </r>
  <r>
    <n v="452"/>
    <n v="0"/>
    <x v="1"/>
    <x v="7"/>
    <x v="0"/>
    <n v="262"/>
    <n v="13"/>
    <n v="10"/>
    <n v="0"/>
    <n v="1"/>
    <n v="1"/>
    <n v="0"/>
    <n v="11"/>
    <n v="1"/>
    <n v="0"/>
    <s v="A"/>
    <n v="1"/>
    <s v="C2"/>
    <s v="E"/>
    <m/>
    <m/>
  </r>
  <r>
    <n v="453"/>
    <n v="3.2530800000000002"/>
    <x v="1"/>
    <x v="7"/>
    <x v="1"/>
    <n v="263"/>
    <n v="13"/>
    <n v="10"/>
    <n v="0"/>
    <n v="2"/>
    <n v="2"/>
    <n v="0"/>
    <n v="12"/>
    <n v="1"/>
    <n v="1"/>
    <s v="A"/>
    <n v="2"/>
    <s v="C2"/>
    <s v="E"/>
    <m/>
    <m/>
  </r>
  <r>
    <n v="454"/>
    <n v="3.0200399999999998"/>
    <x v="1"/>
    <x v="7"/>
    <x v="2"/>
    <n v="174"/>
    <n v="7"/>
    <n v="5"/>
    <n v="0"/>
    <n v="0"/>
    <n v="0"/>
    <n v="0"/>
    <n v="10"/>
    <n v="1"/>
    <n v="1"/>
    <s v="A"/>
    <n v="3"/>
    <s v="C2"/>
    <s v="E"/>
    <m/>
    <m/>
  </r>
  <r>
    <n v="455"/>
    <n v="3.3795099999999998"/>
    <x v="1"/>
    <x v="7"/>
    <x v="3"/>
    <n v="175"/>
    <n v="7"/>
    <n v="5"/>
    <n v="0"/>
    <n v="1"/>
    <n v="1"/>
    <n v="0"/>
    <n v="11"/>
    <n v="1"/>
    <n v="1"/>
    <s v="A"/>
    <n v="4"/>
    <s v="C2"/>
    <s v="E"/>
    <m/>
    <m/>
  </r>
  <r>
    <n v="456"/>
    <n v="3.7274099999999999"/>
    <x v="1"/>
    <x v="7"/>
    <x v="4"/>
    <n v="118"/>
    <n v="13"/>
    <n v="10"/>
    <n v="1"/>
    <n v="7"/>
    <n v="19"/>
    <n v="0"/>
    <n v="5"/>
    <n v="1"/>
    <n v="1"/>
    <s v="B"/>
    <n v="1"/>
    <s v="C2"/>
    <s v="F"/>
    <m/>
    <m/>
  </r>
  <r>
    <n v="457"/>
    <n v="4.7966100000000003"/>
    <x v="1"/>
    <x v="7"/>
    <x v="5"/>
    <n v="119"/>
    <n v="13"/>
    <n v="10"/>
    <n v="1"/>
    <n v="8"/>
    <n v="20"/>
    <n v="0"/>
    <n v="6"/>
    <n v="10"/>
    <n v="1"/>
    <s v="B"/>
    <n v="2"/>
    <s v="C2"/>
    <s v="F"/>
    <m/>
    <m/>
  </r>
  <r>
    <n v="458"/>
    <n v="5.9139999999999997"/>
    <x v="1"/>
    <x v="7"/>
    <x v="6"/>
    <n v="46"/>
    <n v="13"/>
    <n v="10"/>
    <n v="0"/>
    <n v="8"/>
    <n v="8"/>
    <n v="0"/>
    <n v="7"/>
    <n v="10"/>
    <n v="1"/>
    <s v="B"/>
    <n v="3"/>
    <s v="C2"/>
    <s v="F"/>
    <m/>
    <m/>
  </r>
  <r>
    <n v="459"/>
    <n v="5.7475199999999997"/>
    <x v="1"/>
    <x v="7"/>
    <x v="7"/>
    <n v="47"/>
    <n v="7"/>
    <n v="5"/>
    <n v="0"/>
    <n v="2"/>
    <n v="2"/>
    <n v="0"/>
    <n v="12"/>
    <n v="10"/>
    <n v="1"/>
    <s v="B"/>
    <n v="4"/>
    <s v="C2"/>
    <s v="F"/>
    <m/>
    <m/>
  </r>
  <r>
    <n v="460"/>
    <n v="6.3801800000000002"/>
    <x v="1"/>
    <x v="7"/>
    <x v="8"/>
    <n v="134"/>
    <n v="13"/>
    <n v="10"/>
    <n v="0"/>
    <n v="6"/>
    <n v="6"/>
    <n v="0"/>
    <n v="9"/>
    <n v="10"/>
    <n v="1"/>
    <s v="B"/>
    <n v="5"/>
    <s v="C2"/>
    <s v="F"/>
    <m/>
    <m/>
  </r>
  <r>
    <n v="461"/>
    <n v="5.6368400000000003"/>
    <x v="1"/>
    <x v="7"/>
    <x v="9"/>
    <n v="135"/>
    <n v="13"/>
    <n v="10"/>
    <n v="0"/>
    <n v="0"/>
    <n v="0"/>
    <n v="0"/>
    <n v="10"/>
    <n v="10"/>
    <n v="1"/>
    <s v="B"/>
    <n v="6"/>
    <s v="C2"/>
    <s v="F"/>
    <m/>
    <m/>
  </r>
  <r>
    <n v="462"/>
    <n v="4.90428"/>
    <x v="1"/>
    <x v="7"/>
    <x v="10"/>
    <n v="16"/>
    <n v="9"/>
    <n v="22"/>
    <n v="0"/>
    <n v="3"/>
    <n v="3"/>
    <n v="0"/>
    <n v="1"/>
    <n v="10"/>
    <n v="1"/>
    <s v="B"/>
    <n v="7"/>
    <s v="C2"/>
    <s v="F"/>
    <m/>
    <m/>
  </r>
  <r>
    <n v="463"/>
    <n v="4.2245200000000001"/>
    <x v="1"/>
    <x v="7"/>
    <x v="11"/>
    <n v="17"/>
    <n v="9"/>
    <n v="22"/>
    <n v="0"/>
    <n v="4"/>
    <n v="4"/>
    <n v="0"/>
    <n v="2"/>
    <n v="10"/>
    <n v="1"/>
    <s v="B"/>
    <n v="8"/>
    <s v="C2"/>
    <s v="F"/>
    <m/>
    <m/>
  </r>
  <r>
    <n v="464"/>
    <n v="3.1881300000000001"/>
    <x v="1"/>
    <x v="7"/>
    <x v="12"/>
    <n v="90"/>
    <n v="9"/>
    <n v="22"/>
    <n v="0"/>
    <n v="5"/>
    <n v="5"/>
    <n v="0"/>
    <n v="3"/>
    <n v="1"/>
    <n v="1"/>
    <s v="B"/>
    <n v="9"/>
    <s v="C2"/>
    <s v="F"/>
    <m/>
    <m/>
  </r>
  <r>
    <n v="465"/>
    <n v="3.1301899999999998"/>
    <x v="1"/>
    <x v="7"/>
    <x v="13"/>
    <n v="91"/>
    <n v="9"/>
    <n v="22"/>
    <n v="1"/>
    <n v="6"/>
    <n v="18"/>
    <n v="0"/>
    <n v="4"/>
    <n v="1"/>
    <n v="1"/>
    <s v="B"/>
    <n v="10"/>
    <s v="C2"/>
    <s v="F"/>
    <m/>
    <m/>
  </r>
  <r>
    <n v="466"/>
    <n v="3.1631900000000002"/>
    <x v="1"/>
    <x v="7"/>
    <x v="14"/>
    <n v="218"/>
    <n v="9"/>
    <n v="22"/>
    <n v="1"/>
    <n v="7"/>
    <n v="19"/>
    <n v="0"/>
    <n v="5"/>
    <n v="1"/>
    <n v="1"/>
    <s v="B"/>
    <n v="11"/>
    <s v="C2"/>
    <s v="F"/>
    <m/>
    <m/>
  </r>
  <r>
    <n v="467"/>
    <n v="0"/>
    <x v="1"/>
    <x v="7"/>
    <x v="15"/>
    <n v="219"/>
    <n v="9"/>
    <n v="22"/>
    <n v="1"/>
    <n v="8"/>
    <n v="20"/>
    <n v="0"/>
    <n v="6"/>
    <n v="1"/>
    <n v="0"/>
    <s v="B"/>
    <n v="12"/>
    <s v="C2"/>
    <s v="F"/>
    <m/>
    <m/>
  </r>
  <r>
    <n v="468"/>
    <n v="2.43458"/>
    <x v="1"/>
    <x v="8"/>
    <x v="0"/>
    <n v="104"/>
    <n v="3"/>
    <n v="6"/>
    <n v="0"/>
    <n v="1"/>
    <n v="1"/>
    <n v="0"/>
    <n v="11"/>
    <n v="1"/>
    <n v="1"/>
    <s v="A"/>
    <n v="1"/>
    <s v="C2"/>
    <s v="G"/>
    <m/>
    <m/>
  </r>
  <r>
    <n v="469"/>
    <n v="3.2625700000000002"/>
    <x v="1"/>
    <x v="8"/>
    <x v="1"/>
    <n v="105"/>
    <n v="4"/>
    <n v="11"/>
    <n v="0"/>
    <n v="1"/>
    <n v="1"/>
    <n v="0"/>
    <n v="11"/>
    <n v="1"/>
    <n v="1"/>
    <s v="A"/>
    <n v="2"/>
    <s v="C2"/>
    <s v="G"/>
    <m/>
    <m/>
  </r>
  <r>
    <n v="470"/>
    <n v="3.4049"/>
    <x v="1"/>
    <x v="8"/>
    <x v="2"/>
    <n v="12"/>
    <n v="10"/>
    <n v="24"/>
    <n v="0"/>
    <n v="6"/>
    <n v="6"/>
    <n v="0"/>
    <n v="9"/>
    <n v="1"/>
    <n v="1"/>
    <s v="A"/>
    <n v="3"/>
    <s v="C2"/>
    <s v="G"/>
    <m/>
    <m/>
  </r>
  <r>
    <n v="471"/>
    <n v="3.6787299999999998"/>
    <x v="1"/>
    <x v="8"/>
    <x v="3"/>
    <n v="13"/>
    <n v="4"/>
    <n v="11"/>
    <n v="0"/>
    <n v="7"/>
    <n v="7"/>
    <n v="0"/>
    <n v="8"/>
    <n v="1"/>
    <n v="1"/>
    <s v="A"/>
    <n v="4"/>
    <s v="C2"/>
    <s v="G"/>
    <m/>
    <m/>
  </r>
  <r>
    <n v="472"/>
    <n v="4.0117900000000004"/>
    <x v="1"/>
    <x v="8"/>
    <x v="4"/>
    <n v="92"/>
    <n v="12"/>
    <n v="2"/>
    <n v="0"/>
    <n v="5"/>
    <n v="5"/>
    <n v="0"/>
    <n v="3"/>
    <n v="1"/>
    <n v="1"/>
    <s v="B"/>
    <n v="1"/>
    <s v="C2"/>
    <s v="H"/>
    <m/>
    <m/>
  </r>
  <r>
    <n v="473"/>
    <n v="4.28721"/>
    <x v="1"/>
    <x v="8"/>
    <x v="5"/>
    <n v="93"/>
    <n v="12"/>
    <n v="2"/>
    <n v="1"/>
    <n v="6"/>
    <n v="18"/>
    <n v="0"/>
    <n v="4"/>
    <n v="10"/>
    <n v="1"/>
    <s v="B"/>
    <n v="2"/>
    <s v="C2"/>
    <s v="H"/>
    <m/>
    <m/>
  </r>
  <r>
    <n v="474"/>
    <n v="5.0444500000000003"/>
    <x v="1"/>
    <x v="8"/>
    <x v="6"/>
    <n v="102"/>
    <n v="12"/>
    <n v="2"/>
    <n v="1"/>
    <n v="7"/>
    <n v="19"/>
    <n v="0"/>
    <n v="5"/>
    <n v="10"/>
    <n v="1"/>
    <s v="B"/>
    <n v="3"/>
    <s v="C2"/>
    <s v="H"/>
    <m/>
    <m/>
  </r>
  <r>
    <n v="475"/>
    <n v="5.68405"/>
    <x v="1"/>
    <x v="8"/>
    <x v="7"/>
    <n v="103"/>
    <n v="12"/>
    <n v="2"/>
    <n v="1"/>
    <n v="8"/>
    <n v="20"/>
    <n v="0"/>
    <n v="6"/>
    <n v="10"/>
    <n v="1"/>
    <s v="B"/>
    <n v="4"/>
    <s v="C2"/>
    <s v="H"/>
    <m/>
    <m/>
  </r>
  <r>
    <n v="476"/>
    <n v="4.94564"/>
    <x v="1"/>
    <x v="8"/>
    <x v="8"/>
    <n v="80"/>
    <n v="12"/>
    <n v="2"/>
    <n v="0"/>
    <n v="8"/>
    <n v="8"/>
    <n v="0"/>
    <n v="7"/>
    <n v="10"/>
    <n v="1"/>
    <s v="B"/>
    <n v="5"/>
    <s v="C2"/>
    <s v="H"/>
    <m/>
    <m/>
  </r>
  <r>
    <n v="477"/>
    <n v="4.0202299999999997"/>
    <x v="1"/>
    <x v="8"/>
    <x v="9"/>
    <n v="81"/>
    <n v="10"/>
    <n v="24"/>
    <n v="1"/>
    <n v="7"/>
    <n v="19"/>
    <n v="0"/>
    <n v="5"/>
    <n v="10"/>
    <n v="1"/>
    <s v="B"/>
    <n v="6"/>
    <s v="C2"/>
    <s v="H"/>
    <m/>
    <m/>
  </r>
  <r>
    <n v="478"/>
    <n v="3.1477499999999998"/>
    <x v="1"/>
    <x v="8"/>
    <x v="10"/>
    <n v="370"/>
    <n v="10"/>
    <n v="24"/>
    <n v="1"/>
    <n v="8"/>
    <n v="20"/>
    <n v="0"/>
    <n v="6"/>
    <n v="10"/>
    <n v="1"/>
    <s v="B"/>
    <n v="7"/>
    <s v="C2"/>
    <s v="H"/>
    <m/>
    <m/>
  </r>
  <r>
    <n v="479"/>
    <n v="3.2384300000000001"/>
    <x v="1"/>
    <x v="8"/>
    <x v="11"/>
    <n v="371"/>
    <n v="10"/>
    <n v="24"/>
    <n v="0"/>
    <n v="8"/>
    <n v="8"/>
    <n v="0"/>
    <n v="7"/>
    <n v="1"/>
    <n v="1"/>
    <s v="B"/>
    <n v="8"/>
    <s v="C2"/>
    <s v="H"/>
    <m/>
    <m/>
  </r>
  <r>
    <n v="480"/>
    <n v="3.5027699999999999"/>
    <x v="1"/>
    <x v="8"/>
    <x v="12"/>
    <n v="106"/>
    <n v="10"/>
    <n v="24"/>
    <n v="0"/>
    <n v="7"/>
    <n v="7"/>
    <n v="0"/>
    <n v="8"/>
    <n v="1"/>
    <n v="1"/>
    <s v="B"/>
    <n v="9"/>
    <s v="C2"/>
    <s v="H"/>
    <m/>
    <m/>
  </r>
  <r>
    <n v="481"/>
    <n v="2.7271399999999999"/>
    <x v="1"/>
    <x v="8"/>
    <x v="13"/>
    <n v="107"/>
    <n v="12"/>
    <n v="2"/>
    <n v="0"/>
    <n v="7"/>
    <n v="7"/>
    <n v="0"/>
    <n v="8"/>
    <n v="1"/>
    <n v="1"/>
    <s v="B"/>
    <n v="10"/>
    <s v="C2"/>
    <s v="H"/>
    <m/>
    <m/>
  </r>
  <r>
    <n v="482"/>
    <n v="2.62087"/>
    <x v="1"/>
    <x v="8"/>
    <x v="14"/>
    <n v="152"/>
    <n v="12"/>
    <n v="2"/>
    <n v="0"/>
    <n v="6"/>
    <n v="6"/>
    <n v="0"/>
    <n v="9"/>
    <n v="1"/>
    <n v="1"/>
    <s v="B"/>
    <n v="11"/>
    <s v="C2"/>
    <s v="H"/>
    <m/>
    <m/>
  </r>
  <r>
    <n v="483"/>
    <n v="2.5163700000000002"/>
    <x v="1"/>
    <x v="8"/>
    <x v="15"/>
    <n v="153"/>
    <n v="12"/>
    <n v="2"/>
    <n v="0"/>
    <n v="0"/>
    <n v="0"/>
    <n v="0"/>
    <n v="10"/>
    <n v="1"/>
    <n v="1"/>
    <s v="B"/>
    <n v="12"/>
    <s v="C2"/>
    <s v="H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3" minRefreshableVersion="3" showCalcMbrs="0" useAutoFormatting="1" rowGrandTotals="0" colGrandTotals="0" itemPrintTitles="1" createdVersion="3" indent="0" showHeaders="0" outline="1" outlineData="1" multipleFieldFilters="0">
  <location ref="AD3:AM20" firstHeaderRow="1" firstDataRow="2" firstDataCol="1" rowPageCount="1" colPageCount="1"/>
  <pivotFields count="21">
    <pivotField showAll="0" defaultSubtotal="0"/>
    <pivotField numFmtId="2" showAll="0" defaultSubtotal="0"/>
    <pivotField axis="axisPage" showAll="0" defaultSubtotal="0">
      <items count="4">
        <item m="1" x="2"/>
        <item m="1" x="3"/>
        <item x="0"/>
        <item x="1"/>
      </items>
    </pivotField>
    <pivotField axis="axisCol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1">
    <field x="3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1">
    <pageField fld="2" item="2" hier="-1"/>
  </pageFields>
  <dataFields count="1">
    <dataField name="Sum of Weight" fld="13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3" minRefreshableVersion="3" showCalcMbrs="0" useAutoFormatting="1" rowGrandTotals="0" colGrandTotals="0" itemPrintTitles="1" createdVersion="3" indent="0" showHeaders="0" outline="1" outlineData="1" multipleFieldFilters="0">
  <location ref="S3:AB20" firstHeaderRow="1" firstDataRow="2" firstDataCol="1" rowPageCount="1" colPageCount="1"/>
  <pivotFields count="21">
    <pivotField showAll="0" defaultSubtotal="0"/>
    <pivotField numFmtId="2" showAll="0" defaultSubtotal="0"/>
    <pivotField axis="axisPage" showAll="0" defaultSubtotal="0">
      <items count="4">
        <item m="1" x="2"/>
        <item m="1" x="3"/>
        <item x="0"/>
        <item x="1"/>
      </items>
    </pivotField>
    <pivotField axis="axisCol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1">
    <field x="3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colItems>
  <pageFields count="1">
    <pageField fld="2" item="2" hier="-1"/>
  </pageFields>
  <dataFields count="1">
    <dataField name="Sum of Weight" fld="13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3" minRefreshableVersion="3" showCalcMbrs="0" useAutoFormatting="1" rowGrandTotals="0" colGrandTotals="0" itemPrintTitles="1" createdVersion="3" indent="0" showHeaders="0" outline="1" outlineData="1" multipleFieldFilters="0">
  <location ref="J3:Q18" firstHeaderRow="1" firstDataRow="2" firstDataCol="1" rowPageCount="1" colPageCount="1"/>
  <pivotFields count="21">
    <pivotField showAll="0" defaultSubtotal="0"/>
    <pivotField numFmtId="2" showAll="0" defaultSubtotal="0"/>
    <pivotField axis="axisPage" showAll="0" defaultSubtotal="0">
      <items count="4">
        <item m="1" x="2"/>
        <item m="1" x="3"/>
        <item x="0"/>
        <item x="1"/>
      </items>
    </pivotField>
    <pivotField axis="axisCol" showAll="0" defaultSubtotal="0">
      <items count="7">
        <item x="0"/>
        <item x="1"/>
        <item x="2"/>
        <item x="3"/>
        <item x="4"/>
        <item x="5"/>
        <item x="6"/>
      </items>
    </pivotField>
    <pivotField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1">
    <pageField fld="2" item="2" hier="-1"/>
  </pageFields>
  <dataFields count="1">
    <dataField name="Sum of Weight" fld="13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rowGrandTotals="0" colGrandTotals="0" itemPrintTitles="1" createdVersion="3" indent="0" showHeaders="0" outline="1" outlineData="1" multipleFieldFilters="0">
  <location ref="A3:H18" firstHeaderRow="1" firstDataRow="2" firstDataCol="1" rowPageCount="1" colPageCount="1"/>
  <pivotFields count="21">
    <pivotField showAll="0" defaultSubtotal="0"/>
    <pivotField numFmtId="2" showAll="0" defaultSubtotal="0"/>
    <pivotField axis="axisPage" showAll="0" defaultSubtotal="0">
      <items count="4">
        <item m="1" x="2"/>
        <item m="1" x="3"/>
        <item x="0"/>
        <item x="1"/>
      </items>
    </pivotField>
    <pivotField axis="axisCol" showAll="0" defaultSubtotal="0">
      <items count="7">
        <item x="0"/>
        <item x="1"/>
        <item x="2"/>
        <item x="3"/>
        <item x="4"/>
        <item x="5"/>
        <item x="6"/>
      </items>
    </pivotField>
    <pivotField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1">
    <pageField fld="2" item="2" hier="-1"/>
  </pageFields>
  <dataFields count="1">
    <dataField name="Sum of Weight" fld="13" baseField="0" baseItem="0"/>
  </dataFields>
  <pivotTableStyleInfo name="PivotStyleLight16" showRowHeaders="1" showColHeaders="1" showRowStripes="0" showColStripes="0" showLastColumn="1"/>
</pivotTableDefinition>
</file>

<file path=xl/queryTables/queryTable1.xml><?xml version="1.0" encoding="utf-8"?>
<queryTable xmlns="http://schemas.openxmlformats.org/spreadsheetml/2006/main" name="nPV1Rich1Hits" connectionId="2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nPV1Rich2Hits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L0Ids-20110622" connectionId="1" autoFormatId="16" applyNumberFormats="0" applyBorderFormats="0" applyFontFormats="1" applyPatternFormats="1" applyAlignmentFormats="0" applyWidthHeightFormats="0"/>
</file>

<file path=xl/tables/table1.xml><?xml version="1.0" encoding="utf-8"?>
<table xmlns="http://schemas.openxmlformats.org/spreadsheetml/2006/main" id="1" name="Table1" displayName="Table1" ref="AC2:AE14" totalsRowCount="1" dataDxfId="14" headerRowCellStyle="Normal 2" dataCellStyle="Normal 2">
  <autoFilter ref="AC2:AE13">
    <filterColumn colId="0"/>
    <filterColumn colId="2"/>
  </autoFilter>
  <tableColumns count="3">
    <tableColumn id="2" name="L1" totalsRowLabel="Total" dataDxfId="13" totalsRowDxfId="12" dataCellStyle="Normal 2"/>
    <tableColumn id="1" name="Words" totalsRowFunction="sum" dataDxfId="11" totalsRowDxfId="10" dataCellStyle="Normal 2">
      <calculatedColumnFormula>SUMIF($G:$G,$AC3,$B:$B)</calculatedColumnFormula>
    </tableColumn>
    <tableColumn id="3" name="Residual" dataDxfId="9" totalsRowDxfId="8" dataCellStyle="Normal 2">
      <calculatedColumnFormula>$AD3-AVERAGE($AD$3:$AD$14)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4" name="Table25" displayName="Table25" ref="Y4:AA18" totalsRowCount="1" headerRowDxfId="6" dataDxfId="5" headerRowCellStyle="Normal 2" dataCellStyle="Normal 2">
  <autoFilter ref="Y4:AA17">
    <filterColumn colId="2"/>
  </autoFilter>
  <tableColumns count="3">
    <tableColumn id="1" name="L1" totalsRowLabel="Total" dataDxfId="4" totalsRowDxfId="3" dataCellStyle="Normal 2"/>
    <tableColumn id="2" name="Words" totalsRowFunction="custom" dataDxfId="2" totalsRowDxfId="1" dataCellStyle="Normal 2">
      <calculatedColumnFormula>SUMIF($G:$G,$Y5,$B:$B)</calculatedColumnFormula>
      <totalsRowFormula>SUM($B:$B)</totalsRowFormula>
    </tableColumn>
    <tableColumn id="3" name="Residual" dataDxfId="0" dataCellStyle="Normal 2">
      <calculatedColumnFormula>$Z5-AVERAGE($Z$5:$Z$17)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ivotTable" Target="../pivotTables/pivotTable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97"/>
  <sheetViews>
    <sheetView workbookViewId="0">
      <pane ySplit="1" topLeftCell="A2" activePane="bottomLeft" state="frozen"/>
      <selection pane="bottomLeft" activeCell="AJ4" sqref="AJ4"/>
    </sheetView>
  </sheetViews>
  <sheetFormatPr defaultColWidth="9.140625" defaultRowHeight="15"/>
  <cols>
    <col min="1" max="1" width="5.5703125" style="9" customWidth="1"/>
    <col min="2" max="2" width="7.7109375" style="10" bestFit="1" customWidth="1"/>
    <col min="3" max="3" width="6" style="9" customWidth="1"/>
    <col min="4" max="4" width="7.85546875" style="9" customWidth="1"/>
    <col min="5" max="5" width="4.85546875" style="9" customWidth="1"/>
    <col min="6" max="6" width="7" style="9" bestFit="1" customWidth="1"/>
    <col min="7" max="7" width="9" style="9" customWidth="1"/>
    <col min="8" max="8" width="6.5703125" style="9" customWidth="1"/>
    <col min="9" max="9" width="7.28515625" style="9" customWidth="1"/>
    <col min="10" max="10" width="8.28515625" style="9" customWidth="1"/>
    <col min="11" max="11" width="8" style="9" bestFit="1" customWidth="1"/>
    <col min="12" max="12" width="9.5703125" style="9" customWidth="1"/>
    <col min="13" max="13" width="7.85546875" style="9" customWidth="1"/>
    <col min="14" max="14" width="7.5703125" style="9" customWidth="1"/>
    <col min="15" max="15" width="6.5703125" style="9" customWidth="1"/>
    <col min="16" max="16" width="9.5703125" style="11" customWidth="1"/>
    <col min="17" max="17" width="7.85546875" style="9" customWidth="1"/>
    <col min="18" max="18" width="9.5703125" style="9" bestFit="1" customWidth="1"/>
    <col min="19" max="19" width="8.5703125" style="9" customWidth="1"/>
    <col min="20" max="20" width="18.28515625" style="16" customWidth="1"/>
    <col min="21" max="21" width="11.7109375" style="18" customWidth="1"/>
    <col min="22" max="25" width="10.28515625" style="9" customWidth="1"/>
    <col min="26" max="26" width="9.140625" style="9"/>
    <col min="27" max="27" width="10.7109375" style="9" customWidth="1"/>
    <col min="28" max="29" width="9.140625" style="9"/>
    <col min="30" max="30" width="10.85546875" style="9" customWidth="1"/>
    <col min="31" max="16384" width="9.140625" style="9"/>
  </cols>
  <sheetData>
    <row r="1" spans="1:31" s="7" customFormat="1">
      <c r="A1" s="7" t="s">
        <v>6</v>
      </c>
      <c r="B1" s="8" t="s">
        <v>22</v>
      </c>
      <c r="C1" s="7" t="s">
        <v>13</v>
      </c>
      <c r="D1" s="7" t="s">
        <v>2</v>
      </c>
      <c r="E1" s="7" t="s">
        <v>3</v>
      </c>
      <c r="F1" s="7" t="s">
        <v>51</v>
      </c>
      <c r="G1" s="7" t="s">
        <v>10</v>
      </c>
      <c r="H1" s="7" t="s">
        <v>8</v>
      </c>
      <c r="I1" s="7" t="s">
        <v>11</v>
      </c>
      <c r="J1" s="7" t="s">
        <v>12</v>
      </c>
      <c r="K1" s="7" t="s">
        <v>52</v>
      </c>
      <c r="L1" s="7" t="s">
        <v>18</v>
      </c>
      <c r="M1" s="7" t="s">
        <v>20</v>
      </c>
      <c r="N1" s="7" t="s">
        <v>17</v>
      </c>
      <c r="O1" s="7" t="s">
        <v>49</v>
      </c>
      <c r="P1" s="7" t="s">
        <v>50</v>
      </c>
      <c r="Q1" s="7" t="s">
        <v>21</v>
      </c>
      <c r="R1" s="7" t="s">
        <v>25</v>
      </c>
      <c r="S1" s="7" t="s">
        <v>26</v>
      </c>
      <c r="T1" s="17" t="s">
        <v>44</v>
      </c>
      <c r="U1" s="13" t="s">
        <v>45</v>
      </c>
      <c r="V1" s="2"/>
    </row>
    <row r="2" spans="1:31" ht="18.75">
      <c r="A2" s="22">
        <v>0</v>
      </c>
      <c r="B2" s="23">
        <v>1.7967200000000001</v>
      </c>
      <c r="C2" s="24" t="str">
        <f t="shared" ref="C2:C33" si="0">VLOOKUP($A2,PanelId,2)</f>
        <v>U</v>
      </c>
      <c r="D2" s="22">
        <f t="shared" ref="D2:D33" si="1">MOD(QUOTIENT($A2,14),7)</f>
        <v>0</v>
      </c>
      <c r="E2" s="22">
        <f t="shared" ref="E2:E33" si="2">MOD($A2,14)</f>
        <v>0</v>
      </c>
      <c r="F2" s="49">
        <f t="shared" ref="F2:F33" si="3">VLOOKUP($A2,DbData,2)</f>
        <v>242</v>
      </c>
      <c r="G2" s="22">
        <v>1</v>
      </c>
      <c r="H2" s="22">
        <f>VLOOKUP($G2,'R1L1ID'!$A$2:$B$12,2)</f>
        <v>3</v>
      </c>
      <c r="I2" s="22">
        <f t="shared" ref="I2:I33" si="4">VLOOKUP($L2*12+$M2,L1FPGAMap,3)</f>
        <v>0</v>
      </c>
      <c r="J2" s="22">
        <f t="shared" ref="J2:J33" si="5">VLOOKUP($L2*12+$M2,L1FPGAMap,4)</f>
        <v>1</v>
      </c>
      <c r="K2" s="22">
        <f t="shared" ref="K2:K33" si="6">$I2*12+$J2</f>
        <v>1</v>
      </c>
      <c r="L2" s="25">
        <v>0</v>
      </c>
      <c r="M2" s="22">
        <v>11</v>
      </c>
      <c r="N2" s="22">
        <v>1</v>
      </c>
      <c r="O2" s="22">
        <v>1</v>
      </c>
      <c r="P2" s="24" t="str">
        <f t="shared" ref="P2:P33" si="7">IF($E2&lt;2,"A","B")</f>
        <v>A</v>
      </c>
      <c r="Q2" s="22">
        <f t="shared" ref="Q2:Q33" si="8">IF($E2&lt;2,$E2+1,$E2-1)</f>
        <v>1</v>
      </c>
      <c r="R2" s="24" t="s">
        <v>0</v>
      </c>
      <c r="S2" s="24" t="s">
        <v>27</v>
      </c>
      <c r="T2" s="24"/>
      <c r="U2" s="26"/>
      <c r="V2"/>
      <c r="AC2" s="42" t="s">
        <v>40</v>
      </c>
      <c r="AD2" s="44" t="s">
        <v>22</v>
      </c>
      <c r="AE2" s="42" t="s">
        <v>53</v>
      </c>
    </row>
    <row r="3" spans="1:31" ht="18.75">
      <c r="A3" s="22">
        <v>1</v>
      </c>
      <c r="B3" s="23">
        <v>1.87504</v>
      </c>
      <c r="C3" s="24" t="str">
        <f t="shared" si="0"/>
        <v>U</v>
      </c>
      <c r="D3" s="22">
        <f t="shared" si="1"/>
        <v>0</v>
      </c>
      <c r="E3" s="22">
        <f t="shared" si="2"/>
        <v>1</v>
      </c>
      <c r="F3" s="22">
        <f t="shared" si="3"/>
        <v>243</v>
      </c>
      <c r="G3" s="22">
        <v>1</v>
      </c>
      <c r="H3" s="22">
        <f>VLOOKUP($G3,'R1L1ID'!$A$2:$B$12,2)</f>
        <v>3</v>
      </c>
      <c r="I3" s="22">
        <f t="shared" si="4"/>
        <v>1</v>
      </c>
      <c r="J3" s="22">
        <f t="shared" si="5"/>
        <v>7</v>
      </c>
      <c r="K3" s="22">
        <f t="shared" si="6"/>
        <v>19</v>
      </c>
      <c r="L3" s="25">
        <v>0</v>
      </c>
      <c r="M3" s="22">
        <v>5</v>
      </c>
      <c r="N3" s="22">
        <v>1</v>
      </c>
      <c r="O3" s="22">
        <v>1</v>
      </c>
      <c r="P3" s="24" t="str">
        <f t="shared" si="7"/>
        <v>A</v>
      </c>
      <c r="Q3" s="22">
        <f t="shared" si="8"/>
        <v>2</v>
      </c>
      <c r="R3" s="24" t="s">
        <v>0</v>
      </c>
      <c r="S3" s="24" t="s">
        <v>27</v>
      </c>
      <c r="T3" s="24"/>
      <c r="U3" s="26"/>
      <c r="V3"/>
      <c r="AC3" s="46">
        <v>1</v>
      </c>
      <c r="AD3" s="41">
        <f t="shared" ref="AD3:AD13" si="9">SUMIF($G:$G,$AC3,$B:$B)</f>
        <v>101.68715</v>
      </c>
      <c r="AE3" s="45">
        <f>$AD3-AVERAGE($AD$3:$AD$13)</f>
        <v>7.0896009090909189</v>
      </c>
    </row>
    <row r="4" spans="1:31" ht="18.75">
      <c r="A4" s="22">
        <v>2</v>
      </c>
      <c r="B4" s="23">
        <v>2.13788</v>
      </c>
      <c r="C4" s="24" t="str">
        <f t="shared" si="0"/>
        <v>U</v>
      </c>
      <c r="D4" s="22">
        <f t="shared" si="1"/>
        <v>0</v>
      </c>
      <c r="E4" s="22">
        <f t="shared" si="2"/>
        <v>2</v>
      </c>
      <c r="F4" s="22">
        <f t="shared" si="3"/>
        <v>992</v>
      </c>
      <c r="G4" s="22">
        <v>1</v>
      </c>
      <c r="H4" s="22">
        <f>VLOOKUP($G4,'R1L1ID'!$A$2:$B$12,2)</f>
        <v>3</v>
      </c>
      <c r="I4" s="22">
        <f t="shared" si="4"/>
        <v>2</v>
      </c>
      <c r="J4" s="22">
        <f t="shared" si="5"/>
        <v>6</v>
      </c>
      <c r="K4" s="22">
        <f t="shared" si="6"/>
        <v>30</v>
      </c>
      <c r="L4" s="27">
        <v>1</v>
      </c>
      <c r="M4" s="27">
        <v>1</v>
      </c>
      <c r="N4" s="22">
        <v>1</v>
      </c>
      <c r="O4" s="22">
        <v>1</v>
      </c>
      <c r="P4" s="24" t="str">
        <f t="shared" si="7"/>
        <v>B</v>
      </c>
      <c r="Q4" s="22">
        <f t="shared" si="8"/>
        <v>1</v>
      </c>
      <c r="R4" s="24" t="s">
        <v>0</v>
      </c>
      <c r="S4" s="24" t="s">
        <v>0</v>
      </c>
      <c r="T4" s="24"/>
      <c r="U4" s="26"/>
      <c r="V4"/>
      <c r="AC4" s="46">
        <v>2</v>
      </c>
      <c r="AD4" s="41">
        <f t="shared" si="9"/>
        <v>93.240679999999998</v>
      </c>
      <c r="AE4" s="45">
        <f t="shared" ref="AE4:AE13" si="10">$AD4-AVERAGE($AD$3:$AD$13)</f>
        <v>-1.3568690909090861</v>
      </c>
    </row>
    <row r="5" spans="1:31" ht="18.75">
      <c r="A5" s="22">
        <v>3</v>
      </c>
      <c r="B5" s="23">
        <v>2.3110900000000001</v>
      </c>
      <c r="C5" s="24" t="str">
        <f t="shared" si="0"/>
        <v>U</v>
      </c>
      <c r="D5" s="22">
        <f t="shared" si="1"/>
        <v>0</v>
      </c>
      <c r="E5" s="22">
        <f t="shared" si="2"/>
        <v>3</v>
      </c>
      <c r="F5" s="22">
        <f t="shared" si="3"/>
        <v>993</v>
      </c>
      <c r="G5" s="22">
        <v>1</v>
      </c>
      <c r="H5" s="22">
        <f>VLOOKUP($G5,'R1L1ID'!$A$2:$B$12,2)</f>
        <v>3</v>
      </c>
      <c r="I5" s="22">
        <f t="shared" si="4"/>
        <v>2</v>
      </c>
      <c r="J5" s="22">
        <f t="shared" si="5"/>
        <v>7</v>
      </c>
      <c r="K5" s="22">
        <f t="shared" si="6"/>
        <v>31</v>
      </c>
      <c r="L5" s="27">
        <v>1</v>
      </c>
      <c r="M5" s="27">
        <v>2</v>
      </c>
      <c r="N5" s="22">
        <v>1</v>
      </c>
      <c r="O5" s="22">
        <v>1</v>
      </c>
      <c r="P5" s="24" t="str">
        <f t="shared" si="7"/>
        <v>B</v>
      </c>
      <c r="Q5" s="22">
        <f t="shared" si="8"/>
        <v>2</v>
      </c>
      <c r="R5" s="24" t="s">
        <v>0</v>
      </c>
      <c r="S5" s="24" t="s">
        <v>0</v>
      </c>
      <c r="T5" s="24"/>
      <c r="U5" s="26"/>
      <c r="V5"/>
      <c r="AC5" s="46">
        <v>3</v>
      </c>
      <c r="AD5" s="41">
        <f t="shared" si="9"/>
        <v>100.29265000000001</v>
      </c>
      <c r="AE5" s="45">
        <f t="shared" si="10"/>
        <v>5.6951009090909253</v>
      </c>
    </row>
    <row r="6" spans="1:31" ht="18.75">
      <c r="A6" s="22">
        <v>4</v>
      </c>
      <c r="B6" s="23">
        <v>3.3055599999999998</v>
      </c>
      <c r="C6" s="24" t="str">
        <f t="shared" si="0"/>
        <v>U</v>
      </c>
      <c r="D6" s="22">
        <f t="shared" si="1"/>
        <v>0</v>
      </c>
      <c r="E6" s="22">
        <f t="shared" si="2"/>
        <v>4</v>
      </c>
      <c r="F6" s="22">
        <f t="shared" si="3"/>
        <v>690</v>
      </c>
      <c r="G6" s="22">
        <v>1</v>
      </c>
      <c r="H6" s="22">
        <f>VLOOKUP($G6,'R1L1ID'!$A$2:$B$12,2)</f>
        <v>3</v>
      </c>
      <c r="I6" s="22">
        <f t="shared" si="4"/>
        <v>2</v>
      </c>
      <c r="J6" s="22">
        <f t="shared" si="5"/>
        <v>8</v>
      </c>
      <c r="K6" s="22">
        <f t="shared" si="6"/>
        <v>32</v>
      </c>
      <c r="L6" s="27">
        <v>1</v>
      </c>
      <c r="M6" s="27">
        <v>3</v>
      </c>
      <c r="N6" s="22">
        <v>1</v>
      </c>
      <c r="O6" s="22">
        <v>1</v>
      </c>
      <c r="P6" s="24" t="str">
        <f t="shared" si="7"/>
        <v>B</v>
      </c>
      <c r="Q6" s="22">
        <f t="shared" si="8"/>
        <v>3</v>
      </c>
      <c r="R6" s="24" t="s">
        <v>0</v>
      </c>
      <c r="S6" s="24" t="s">
        <v>0</v>
      </c>
      <c r="T6" s="24"/>
      <c r="U6" s="26"/>
      <c r="V6"/>
      <c r="AC6" s="46">
        <v>4</v>
      </c>
      <c r="AD6" s="41">
        <f t="shared" si="9"/>
        <v>91.833839999999995</v>
      </c>
      <c r="AE6" s="45">
        <f t="shared" si="10"/>
        <v>-2.7637090909090887</v>
      </c>
    </row>
    <row r="7" spans="1:31" ht="18.75">
      <c r="A7" s="22">
        <v>5</v>
      </c>
      <c r="B7" s="23">
        <v>3.5770599999999999</v>
      </c>
      <c r="C7" s="24" t="str">
        <f t="shared" si="0"/>
        <v>U</v>
      </c>
      <c r="D7" s="22">
        <f t="shared" si="1"/>
        <v>0</v>
      </c>
      <c r="E7" s="22">
        <f t="shared" si="2"/>
        <v>5</v>
      </c>
      <c r="F7" s="22">
        <f t="shared" si="3"/>
        <v>691</v>
      </c>
      <c r="G7" s="22">
        <v>1</v>
      </c>
      <c r="H7" s="22">
        <f>VLOOKUP($G7,'R1L1ID'!$A$2:$B$12,2)</f>
        <v>3</v>
      </c>
      <c r="I7" s="22">
        <f t="shared" si="4"/>
        <v>2</v>
      </c>
      <c r="J7" s="22">
        <f t="shared" si="5"/>
        <v>0</v>
      </c>
      <c r="K7" s="22">
        <f t="shared" si="6"/>
        <v>24</v>
      </c>
      <c r="L7" s="27">
        <v>1</v>
      </c>
      <c r="M7" s="27">
        <v>4</v>
      </c>
      <c r="N7" s="22">
        <v>1</v>
      </c>
      <c r="O7" s="22">
        <v>1</v>
      </c>
      <c r="P7" s="24" t="str">
        <f t="shared" si="7"/>
        <v>B</v>
      </c>
      <c r="Q7" s="22">
        <f t="shared" si="8"/>
        <v>4</v>
      </c>
      <c r="R7" s="24" t="s">
        <v>0</v>
      </c>
      <c r="S7" s="24" t="s">
        <v>0</v>
      </c>
      <c r="T7" s="24"/>
      <c r="U7" s="26"/>
      <c r="V7"/>
      <c r="AC7" s="46">
        <v>5</v>
      </c>
      <c r="AD7" s="41">
        <f t="shared" si="9"/>
        <v>99.006070000000008</v>
      </c>
      <c r="AE7" s="45">
        <f t="shared" si="10"/>
        <v>4.4085209090909245</v>
      </c>
    </row>
    <row r="8" spans="1:31" ht="18.75">
      <c r="A8" s="22">
        <v>6</v>
      </c>
      <c r="B8" s="23">
        <v>3.8130299999999999</v>
      </c>
      <c r="C8" s="24" t="str">
        <f t="shared" si="0"/>
        <v>U</v>
      </c>
      <c r="D8" s="22">
        <f t="shared" si="1"/>
        <v>0</v>
      </c>
      <c r="E8" s="22">
        <f t="shared" si="2"/>
        <v>6</v>
      </c>
      <c r="F8" s="22">
        <f t="shared" si="3"/>
        <v>764</v>
      </c>
      <c r="G8" s="22">
        <v>1</v>
      </c>
      <c r="H8" s="22">
        <f>VLOOKUP($G8,'R1L1ID'!$A$2:$B$12,2)</f>
        <v>3</v>
      </c>
      <c r="I8" s="22">
        <f t="shared" si="4"/>
        <v>2</v>
      </c>
      <c r="J8" s="22">
        <f t="shared" si="5"/>
        <v>1</v>
      </c>
      <c r="K8" s="22">
        <f t="shared" si="6"/>
        <v>25</v>
      </c>
      <c r="L8" s="27">
        <v>1</v>
      </c>
      <c r="M8" s="27">
        <v>5</v>
      </c>
      <c r="N8" s="22">
        <v>1</v>
      </c>
      <c r="O8" s="22">
        <v>1</v>
      </c>
      <c r="P8" s="24" t="str">
        <f t="shared" si="7"/>
        <v>B</v>
      </c>
      <c r="Q8" s="22">
        <f t="shared" si="8"/>
        <v>5</v>
      </c>
      <c r="R8" s="24" t="s">
        <v>0</v>
      </c>
      <c r="S8" s="24" t="s">
        <v>0</v>
      </c>
      <c r="T8" s="24"/>
      <c r="U8" s="26"/>
      <c r="V8"/>
      <c r="AC8" s="46">
        <v>6</v>
      </c>
      <c r="AD8" s="41">
        <f t="shared" si="9"/>
        <v>91.272669999999991</v>
      </c>
      <c r="AE8" s="45">
        <f t="shared" si="10"/>
        <v>-3.3248790909090928</v>
      </c>
    </row>
    <row r="9" spans="1:31" ht="18.75">
      <c r="A9" s="22">
        <v>7</v>
      </c>
      <c r="B9" s="23">
        <v>2.3307199999999999</v>
      </c>
      <c r="C9" s="24" t="str">
        <f t="shared" si="0"/>
        <v>U</v>
      </c>
      <c r="D9" s="22">
        <f t="shared" si="1"/>
        <v>0</v>
      </c>
      <c r="E9" s="22">
        <f t="shared" si="2"/>
        <v>7</v>
      </c>
      <c r="F9" s="22">
        <f t="shared" si="3"/>
        <v>765</v>
      </c>
      <c r="G9" s="22">
        <v>1</v>
      </c>
      <c r="H9" s="22">
        <f>VLOOKUP($G9,'R1L1ID'!$A$2:$B$12,2)</f>
        <v>3</v>
      </c>
      <c r="I9" s="22">
        <f t="shared" si="4"/>
        <v>2</v>
      </c>
      <c r="J9" s="22">
        <f t="shared" si="5"/>
        <v>2</v>
      </c>
      <c r="K9" s="22">
        <f t="shared" si="6"/>
        <v>26</v>
      </c>
      <c r="L9" s="27">
        <v>1</v>
      </c>
      <c r="M9" s="27">
        <v>6</v>
      </c>
      <c r="N9" s="22">
        <v>1</v>
      </c>
      <c r="O9" s="22">
        <v>1</v>
      </c>
      <c r="P9" s="24" t="str">
        <f t="shared" si="7"/>
        <v>B</v>
      </c>
      <c r="Q9" s="22">
        <f t="shared" si="8"/>
        <v>6</v>
      </c>
      <c r="R9" s="24" t="s">
        <v>0</v>
      </c>
      <c r="S9" s="24" t="s">
        <v>0</v>
      </c>
      <c r="T9" s="24"/>
      <c r="U9" s="26"/>
      <c r="V9"/>
      <c r="AC9" s="46">
        <v>7</v>
      </c>
      <c r="AD9" s="41">
        <f t="shared" si="9"/>
        <v>85.477069999999998</v>
      </c>
      <c r="AE9" s="45">
        <f t="shared" si="10"/>
        <v>-9.120479090909086</v>
      </c>
    </row>
    <row r="10" spans="1:31" ht="18.75">
      <c r="A10" s="22">
        <v>8</v>
      </c>
      <c r="B10" s="23">
        <v>3.5151599999999998</v>
      </c>
      <c r="C10" s="24" t="str">
        <f t="shared" si="0"/>
        <v>U</v>
      </c>
      <c r="D10" s="22">
        <f t="shared" si="1"/>
        <v>0</v>
      </c>
      <c r="E10" s="22">
        <f t="shared" si="2"/>
        <v>8</v>
      </c>
      <c r="F10" s="22">
        <f t="shared" si="3"/>
        <v>138</v>
      </c>
      <c r="G10" s="22">
        <v>1</v>
      </c>
      <c r="H10" s="22">
        <f>VLOOKUP($G10,'R1L1ID'!$A$2:$B$12,2)</f>
        <v>3</v>
      </c>
      <c r="I10" s="22">
        <f t="shared" si="4"/>
        <v>1</v>
      </c>
      <c r="J10" s="22">
        <f t="shared" si="5"/>
        <v>2</v>
      </c>
      <c r="K10" s="22">
        <f t="shared" si="6"/>
        <v>14</v>
      </c>
      <c r="L10" s="27">
        <v>1</v>
      </c>
      <c r="M10" s="27">
        <v>7</v>
      </c>
      <c r="N10" s="22">
        <v>1</v>
      </c>
      <c r="O10" s="22">
        <v>1</v>
      </c>
      <c r="P10" s="24" t="str">
        <f t="shared" si="7"/>
        <v>B</v>
      </c>
      <c r="Q10" s="22">
        <f t="shared" si="8"/>
        <v>7</v>
      </c>
      <c r="R10" s="24" t="s">
        <v>0</v>
      </c>
      <c r="S10" s="24" t="s">
        <v>0</v>
      </c>
      <c r="T10" s="24" t="s">
        <v>61</v>
      </c>
      <c r="U10" s="26"/>
      <c r="V10"/>
      <c r="AC10" s="46">
        <v>8</v>
      </c>
      <c r="AD10" s="41">
        <f t="shared" si="9"/>
        <v>92.023059999999987</v>
      </c>
      <c r="AE10" s="45">
        <f t="shared" si="10"/>
        <v>-2.5744890909090969</v>
      </c>
    </row>
    <row r="11" spans="1:31" ht="18.75">
      <c r="A11" s="22">
        <v>9</v>
      </c>
      <c r="B11" s="23">
        <v>3.2175199999999999</v>
      </c>
      <c r="C11" s="24" t="str">
        <f t="shared" si="0"/>
        <v>U</v>
      </c>
      <c r="D11" s="22">
        <f t="shared" si="1"/>
        <v>0</v>
      </c>
      <c r="E11" s="22">
        <f t="shared" si="2"/>
        <v>9</v>
      </c>
      <c r="F11" s="22">
        <f t="shared" si="3"/>
        <v>139</v>
      </c>
      <c r="G11" s="22">
        <v>1</v>
      </c>
      <c r="H11" s="22">
        <f>VLOOKUP($G11,'R1L1ID'!$A$2:$B$12,2)</f>
        <v>3</v>
      </c>
      <c r="I11" s="22">
        <f t="shared" si="4"/>
        <v>1</v>
      </c>
      <c r="J11" s="22">
        <f t="shared" si="5"/>
        <v>1</v>
      </c>
      <c r="K11" s="22">
        <f t="shared" si="6"/>
        <v>13</v>
      </c>
      <c r="L11" s="27">
        <v>1</v>
      </c>
      <c r="M11" s="27">
        <v>8</v>
      </c>
      <c r="N11" s="22">
        <v>1</v>
      </c>
      <c r="O11" s="22">
        <v>1</v>
      </c>
      <c r="P11" s="24" t="str">
        <f t="shared" si="7"/>
        <v>B</v>
      </c>
      <c r="Q11" s="22">
        <f t="shared" si="8"/>
        <v>8</v>
      </c>
      <c r="R11" s="24" t="s">
        <v>0</v>
      </c>
      <c r="S11" s="24" t="s">
        <v>0</v>
      </c>
      <c r="T11" s="24"/>
      <c r="U11" s="26"/>
      <c r="V11"/>
      <c r="AC11" s="46">
        <v>9</v>
      </c>
      <c r="AD11" s="41">
        <f t="shared" si="9"/>
        <v>97.610380000000006</v>
      </c>
      <c r="AE11" s="45">
        <f t="shared" si="10"/>
        <v>3.0128309090909227</v>
      </c>
    </row>
    <row r="12" spans="1:31" ht="18.75">
      <c r="A12" s="22">
        <v>10</v>
      </c>
      <c r="B12" s="23">
        <v>1.76715</v>
      </c>
      <c r="C12" s="24" t="str">
        <f t="shared" si="0"/>
        <v>U</v>
      </c>
      <c r="D12" s="22">
        <f t="shared" si="1"/>
        <v>0</v>
      </c>
      <c r="E12" s="22">
        <f t="shared" si="2"/>
        <v>10</v>
      </c>
      <c r="F12" s="22">
        <f t="shared" si="3"/>
        <v>96</v>
      </c>
      <c r="G12" s="22">
        <v>1</v>
      </c>
      <c r="H12" s="22">
        <f>VLOOKUP($G12,'R1L1ID'!$A$2:$B$12,2)</f>
        <v>3</v>
      </c>
      <c r="I12" s="22">
        <f t="shared" si="4"/>
        <v>1</v>
      </c>
      <c r="J12" s="22">
        <f t="shared" si="5"/>
        <v>0</v>
      </c>
      <c r="K12" s="22">
        <f t="shared" si="6"/>
        <v>12</v>
      </c>
      <c r="L12" s="27">
        <v>1</v>
      </c>
      <c r="M12" s="27">
        <v>9</v>
      </c>
      <c r="N12" s="22">
        <v>1</v>
      </c>
      <c r="O12" s="22">
        <v>1</v>
      </c>
      <c r="P12" s="24" t="str">
        <f t="shared" si="7"/>
        <v>B</v>
      </c>
      <c r="Q12" s="22">
        <f t="shared" si="8"/>
        <v>9</v>
      </c>
      <c r="R12" s="24" t="s">
        <v>0</v>
      </c>
      <c r="S12" s="24" t="s">
        <v>0</v>
      </c>
      <c r="T12" s="24"/>
      <c r="U12" s="26"/>
      <c r="V12"/>
      <c r="AC12" s="46">
        <v>10</v>
      </c>
      <c r="AD12" s="41">
        <f t="shared" si="9"/>
        <v>102.63321000000003</v>
      </c>
      <c r="AE12" s="45">
        <f t="shared" si="10"/>
        <v>8.0356609090909501</v>
      </c>
    </row>
    <row r="13" spans="1:31" ht="18.75">
      <c r="A13" s="22">
        <v>11</v>
      </c>
      <c r="B13" s="23">
        <v>2.4589599999999998</v>
      </c>
      <c r="C13" s="24" t="str">
        <f t="shared" si="0"/>
        <v>U</v>
      </c>
      <c r="D13" s="22">
        <f t="shared" si="1"/>
        <v>0</v>
      </c>
      <c r="E13" s="22">
        <f t="shared" si="2"/>
        <v>11</v>
      </c>
      <c r="F13" s="22">
        <f t="shared" si="3"/>
        <v>97</v>
      </c>
      <c r="G13" s="22">
        <v>1</v>
      </c>
      <c r="H13" s="22">
        <f>VLOOKUP($G13,'R1L1ID'!$A$2:$B$12,2)</f>
        <v>3</v>
      </c>
      <c r="I13" s="22">
        <f t="shared" si="4"/>
        <v>1</v>
      </c>
      <c r="J13" s="22">
        <f t="shared" si="5"/>
        <v>3</v>
      </c>
      <c r="K13" s="22">
        <f t="shared" si="6"/>
        <v>15</v>
      </c>
      <c r="L13" s="27">
        <v>1</v>
      </c>
      <c r="M13" s="27">
        <v>10</v>
      </c>
      <c r="N13" s="22">
        <v>1</v>
      </c>
      <c r="O13" s="22">
        <v>1</v>
      </c>
      <c r="P13" s="24" t="str">
        <f t="shared" si="7"/>
        <v>B</v>
      </c>
      <c r="Q13" s="22">
        <f t="shared" si="8"/>
        <v>10</v>
      </c>
      <c r="R13" s="24" t="s">
        <v>0</v>
      </c>
      <c r="S13" s="24" t="s">
        <v>0</v>
      </c>
      <c r="T13" s="24"/>
      <c r="U13" s="26"/>
      <c r="V13"/>
      <c r="AC13" s="46">
        <v>11</v>
      </c>
      <c r="AD13" s="41">
        <f t="shared" si="9"/>
        <v>85.496259999999992</v>
      </c>
      <c r="AE13" s="45">
        <f t="shared" si="10"/>
        <v>-9.1012890909090913</v>
      </c>
    </row>
    <row r="14" spans="1:31" ht="18.75">
      <c r="A14" s="22">
        <v>12</v>
      </c>
      <c r="B14" s="23">
        <v>2.2075300000000002</v>
      </c>
      <c r="C14" s="24" t="str">
        <f t="shared" si="0"/>
        <v>U</v>
      </c>
      <c r="D14" s="22">
        <f t="shared" si="1"/>
        <v>0</v>
      </c>
      <c r="E14" s="22">
        <f t="shared" si="2"/>
        <v>12</v>
      </c>
      <c r="F14" s="22">
        <f t="shared" si="3"/>
        <v>124</v>
      </c>
      <c r="G14" s="22">
        <v>1</v>
      </c>
      <c r="H14" s="22">
        <f>VLOOKUP($G14,'R1L1ID'!$A$2:$B$12,2)</f>
        <v>3</v>
      </c>
      <c r="I14" s="22">
        <f t="shared" si="4"/>
        <v>1</v>
      </c>
      <c r="J14" s="22">
        <f t="shared" si="5"/>
        <v>4</v>
      </c>
      <c r="K14" s="22">
        <f t="shared" si="6"/>
        <v>16</v>
      </c>
      <c r="L14" s="27">
        <v>1</v>
      </c>
      <c r="M14" s="27">
        <v>11</v>
      </c>
      <c r="N14" s="22">
        <v>1</v>
      </c>
      <c r="O14" s="22">
        <v>1</v>
      </c>
      <c r="P14" s="24" t="str">
        <f t="shared" si="7"/>
        <v>B</v>
      </c>
      <c r="Q14" s="22">
        <f t="shared" si="8"/>
        <v>11</v>
      </c>
      <c r="R14" s="24" t="s">
        <v>0</v>
      </c>
      <c r="S14" s="24" t="s">
        <v>0</v>
      </c>
      <c r="T14" s="24"/>
      <c r="U14" s="26"/>
      <c r="V14"/>
      <c r="AC14" s="50" t="s">
        <v>54</v>
      </c>
      <c r="AD14" s="51">
        <f>SUBTOTAL(109,[Words])</f>
        <v>1040.57304</v>
      </c>
      <c r="AE14" s="50"/>
    </row>
    <row r="15" spans="1:31" ht="18.75">
      <c r="A15" s="22">
        <v>13</v>
      </c>
      <c r="B15" s="23">
        <v>1.7290300000000001</v>
      </c>
      <c r="C15" s="24" t="str">
        <f t="shared" si="0"/>
        <v>U</v>
      </c>
      <c r="D15" s="22">
        <f t="shared" si="1"/>
        <v>0</v>
      </c>
      <c r="E15" s="22">
        <f t="shared" si="2"/>
        <v>13</v>
      </c>
      <c r="F15" s="22">
        <f t="shared" si="3"/>
        <v>125</v>
      </c>
      <c r="G15" s="22">
        <v>1</v>
      </c>
      <c r="H15" s="22">
        <f>VLOOKUP($G15,'R1L1ID'!$A$2:$B$12,2)</f>
        <v>3</v>
      </c>
      <c r="I15" s="22">
        <f t="shared" si="4"/>
        <v>1</v>
      </c>
      <c r="J15" s="22">
        <f t="shared" si="5"/>
        <v>5</v>
      </c>
      <c r="K15" s="22">
        <f t="shared" si="6"/>
        <v>17</v>
      </c>
      <c r="L15" s="27">
        <v>1</v>
      </c>
      <c r="M15" s="27">
        <v>12</v>
      </c>
      <c r="N15" s="22">
        <v>1</v>
      </c>
      <c r="O15" s="22">
        <v>1</v>
      </c>
      <c r="P15" s="24" t="str">
        <f t="shared" si="7"/>
        <v>B</v>
      </c>
      <c r="Q15" s="22">
        <f t="shared" si="8"/>
        <v>12</v>
      </c>
      <c r="R15" s="24" t="s">
        <v>0</v>
      </c>
      <c r="S15" s="24" t="s">
        <v>0</v>
      </c>
      <c r="T15" s="24"/>
      <c r="U15" s="26"/>
      <c r="V15"/>
    </row>
    <row r="16" spans="1:31" ht="18.75">
      <c r="A16" s="22">
        <v>14</v>
      </c>
      <c r="B16" s="23">
        <v>1.5496000000000001</v>
      </c>
      <c r="C16" s="24" t="str">
        <f t="shared" si="0"/>
        <v>U</v>
      </c>
      <c r="D16" s="22">
        <f t="shared" si="1"/>
        <v>1</v>
      </c>
      <c r="E16" s="22">
        <f t="shared" si="2"/>
        <v>0</v>
      </c>
      <c r="F16" s="22">
        <f t="shared" si="3"/>
        <v>790</v>
      </c>
      <c r="G16" s="22">
        <v>4</v>
      </c>
      <c r="H16" s="22">
        <f>VLOOKUP($G16,'R1L1ID'!$A$2:$B$12,2)</f>
        <v>16</v>
      </c>
      <c r="I16" s="22">
        <f t="shared" si="4"/>
        <v>0</v>
      </c>
      <c r="J16" s="22">
        <f t="shared" si="5"/>
        <v>2</v>
      </c>
      <c r="K16" s="22">
        <f t="shared" si="6"/>
        <v>2</v>
      </c>
      <c r="L16" s="25">
        <v>0</v>
      </c>
      <c r="M16" s="22">
        <v>12</v>
      </c>
      <c r="N16" s="22">
        <v>1</v>
      </c>
      <c r="O16" s="22">
        <v>1</v>
      </c>
      <c r="P16" s="24" t="str">
        <f t="shared" si="7"/>
        <v>A</v>
      </c>
      <c r="Q16" s="22">
        <f t="shared" si="8"/>
        <v>1</v>
      </c>
      <c r="R16" s="24" t="s">
        <v>0</v>
      </c>
      <c r="S16" s="24" t="s">
        <v>5</v>
      </c>
      <c r="T16" s="24"/>
      <c r="U16" s="26"/>
    </row>
    <row r="17" spans="1:21" ht="18.75">
      <c r="A17" s="22">
        <v>15</v>
      </c>
      <c r="B17" s="23">
        <v>2.3564500000000002</v>
      </c>
      <c r="C17" s="24" t="str">
        <f t="shared" si="0"/>
        <v>U</v>
      </c>
      <c r="D17" s="22">
        <f t="shared" si="1"/>
        <v>1</v>
      </c>
      <c r="E17" s="22">
        <f t="shared" si="2"/>
        <v>1</v>
      </c>
      <c r="F17" s="22">
        <f t="shared" si="3"/>
        <v>791</v>
      </c>
      <c r="G17" s="22">
        <v>4</v>
      </c>
      <c r="H17" s="22">
        <f>VLOOKUP($G17,'R1L1ID'!$A$2:$B$12,2)</f>
        <v>16</v>
      </c>
      <c r="I17" s="22">
        <f t="shared" si="4"/>
        <v>0</v>
      </c>
      <c r="J17" s="22">
        <f t="shared" si="5"/>
        <v>3</v>
      </c>
      <c r="K17" s="22">
        <f t="shared" si="6"/>
        <v>3</v>
      </c>
      <c r="L17" s="25">
        <v>0</v>
      </c>
      <c r="M17" s="22">
        <v>1</v>
      </c>
      <c r="N17" s="22">
        <v>1</v>
      </c>
      <c r="O17" s="22">
        <v>1</v>
      </c>
      <c r="P17" s="24" t="str">
        <f t="shared" si="7"/>
        <v>A</v>
      </c>
      <c r="Q17" s="22">
        <f t="shared" si="8"/>
        <v>2</v>
      </c>
      <c r="R17" s="24" t="s">
        <v>0</v>
      </c>
      <c r="S17" s="24" t="s">
        <v>5</v>
      </c>
      <c r="T17" s="24"/>
      <c r="U17" s="26"/>
    </row>
    <row r="18" spans="1:21" ht="18.75">
      <c r="A18" s="22">
        <v>16</v>
      </c>
      <c r="B18" s="23">
        <v>2.9654500000000001</v>
      </c>
      <c r="C18" s="24" t="str">
        <f t="shared" si="0"/>
        <v>U</v>
      </c>
      <c r="D18" s="22">
        <f t="shared" si="1"/>
        <v>1</v>
      </c>
      <c r="E18" s="22">
        <f t="shared" si="2"/>
        <v>2</v>
      </c>
      <c r="F18" s="22">
        <f t="shared" si="3"/>
        <v>730</v>
      </c>
      <c r="G18" s="22">
        <v>2</v>
      </c>
      <c r="H18" s="22">
        <f>VLOOKUP($G18,'R1L1ID'!$A$2:$B$12,2)</f>
        <v>13</v>
      </c>
      <c r="I18" s="22">
        <f t="shared" si="4"/>
        <v>2</v>
      </c>
      <c r="J18" s="22">
        <f t="shared" si="5"/>
        <v>6</v>
      </c>
      <c r="K18" s="22">
        <f t="shared" si="6"/>
        <v>30</v>
      </c>
      <c r="L18" s="27">
        <v>1</v>
      </c>
      <c r="M18" s="27">
        <v>1</v>
      </c>
      <c r="N18" s="22">
        <v>1</v>
      </c>
      <c r="O18" s="22">
        <v>1</v>
      </c>
      <c r="P18" s="24" t="str">
        <f t="shared" si="7"/>
        <v>B</v>
      </c>
      <c r="Q18" s="22">
        <f t="shared" si="8"/>
        <v>1</v>
      </c>
      <c r="R18" s="24" t="s">
        <v>0</v>
      </c>
      <c r="S18" s="24" t="s">
        <v>1</v>
      </c>
      <c r="T18" s="24"/>
      <c r="U18" s="26"/>
    </row>
    <row r="19" spans="1:21" ht="18.75">
      <c r="A19" s="22">
        <v>17</v>
      </c>
      <c r="B19" s="23">
        <v>3.5509499999999998</v>
      </c>
      <c r="C19" s="24" t="str">
        <f t="shared" si="0"/>
        <v>U</v>
      </c>
      <c r="D19" s="22">
        <f t="shared" si="1"/>
        <v>1</v>
      </c>
      <c r="E19" s="22">
        <f t="shared" si="2"/>
        <v>3</v>
      </c>
      <c r="F19" s="22">
        <f t="shared" si="3"/>
        <v>731</v>
      </c>
      <c r="G19" s="22">
        <v>2</v>
      </c>
      <c r="H19" s="22">
        <f>VLOOKUP($G19,'R1L1ID'!$A$2:$B$12,2)</f>
        <v>13</v>
      </c>
      <c r="I19" s="22">
        <f t="shared" si="4"/>
        <v>2</v>
      </c>
      <c r="J19" s="22">
        <f t="shared" si="5"/>
        <v>7</v>
      </c>
      <c r="K19" s="22">
        <f t="shared" si="6"/>
        <v>31</v>
      </c>
      <c r="L19" s="27">
        <v>1</v>
      </c>
      <c r="M19" s="27">
        <v>2</v>
      </c>
      <c r="N19" s="22">
        <v>1</v>
      </c>
      <c r="O19" s="22">
        <v>1</v>
      </c>
      <c r="P19" s="24" t="str">
        <f t="shared" si="7"/>
        <v>B</v>
      </c>
      <c r="Q19" s="22">
        <f t="shared" si="8"/>
        <v>2</v>
      </c>
      <c r="R19" s="24" t="s">
        <v>0</v>
      </c>
      <c r="S19" s="24" t="s">
        <v>1</v>
      </c>
      <c r="T19" s="24"/>
      <c r="U19" s="26"/>
    </row>
    <row r="20" spans="1:21" ht="18.75">
      <c r="A20" s="22">
        <v>18</v>
      </c>
      <c r="B20" s="23">
        <v>4.0775300000000003</v>
      </c>
      <c r="C20" s="24" t="str">
        <f t="shared" si="0"/>
        <v>U</v>
      </c>
      <c r="D20" s="22">
        <f t="shared" si="1"/>
        <v>1</v>
      </c>
      <c r="E20" s="22">
        <f t="shared" si="2"/>
        <v>4</v>
      </c>
      <c r="F20" s="22">
        <f t="shared" si="3"/>
        <v>792</v>
      </c>
      <c r="G20" s="22">
        <v>2</v>
      </c>
      <c r="H20" s="22">
        <f>VLOOKUP($G20,'R1L1ID'!$A$2:$B$12,2)</f>
        <v>13</v>
      </c>
      <c r="I20" s="22">
        <f t="shared" si="4"/>
        <v>2</v>
      </c>
      <c r="J20" s="22">
        <f t="shared" si="5"/>
        <v>8</v>
      </c>
      <c r="K20" s="22">
        <f t="shared" si="6"/>
        <v>32</v>
      </c>
      <c r="L20" s="27">
        <v>1</v>
      </c>
      <c r="M20" s="27">
        <v>3</v>
      </c>
      <c r="N20" s="22">
        <v>1</v>
      </c>
      <c r="O20" s="22">
        <v>1</v>
      </c>
      <c r="P20" s="24" t="str">
        <f t="shared" si="7"/>
        <v>B</v>
      </c>
      <c r="Q20" s="22">
        <f t="shared" si="8"/>
        <v>3</v>
      </c>
      <c r="R20" s="24" t="s">
        <v>0</v>
      </c>
      <c r="S20" s="24" t="s">
        <v>1</v>
      </c>
      <c r="T20" s="24"/>
      <c r="U20" s="26"/>
    </row>
    <row r="21" spans="1:21" ht="18.75">
      <c r="A21" s="22">
        <v>19</v>
      </c>
      <c r="B21" s="23">
        <v>4.3464700000000001</v>
      </c>
      <c r="C21" s="24" t="str">
        <f t="shared" si="0"/>
        <v>U</v>
      </c>
      <c r="D21" s="22">
        <f t="shared" si="1"/>
        <v>1</v>
      </c>
      <c r="E21" s="22">
        <f t="shared" si="2"/>
        <v>5</v>
      </c>
      <c r="F21" s="22">
        <f t="shared" si="3"/>
        <v>793</v>
      </c>
      <c r="G21" s="22">
        <v>2</v>
      </c>
      <c r="H21" s="22">
        <f>VLOOKUP($G21,'R1L1ID'!$A$2:$B$12,2)</f>
        <v>13</v>
      </c>
      <c r="I21" s="22">
        <f t="shared" si="4"/>
        <v>2</v>
      </c>
      <c r="J21" s="22">
        <f t="shared" si="5"/>
        <v>0</v>
      </c>
      <c r="K21" s="22">
        <f t="shared" si="6"/>
        <v>24</v>
      </c>
      <c r="L21" s="27">
        <v>1</v>
      </c>
      <c r="M21" s="27">
        <v>4</v>
      </c>
      <c r="N21" s="22">
        <v>1</v>
      </c>
      <c r="O21" s="22">
        <v>1</v>
      </c>
      <c r="P21" s="24" t="str">
        <f t="shared" si="7"/>
        <v>B</v>
      </c>
      <c r="Q21" s="22">
        <f t="shared" si="8"/>
        <v>4</v>
      </c>
      <c r="R21" s="24" t="s">
        <v>0</v>
      </c>
      <c r="S21" s="24" t="s">
        <v>1</v>
      </c>
      <c r="T21" s="24"/>
      <c r="U21" s="26"/>
    </row>
    <row r="22" spans="1:21" ht="18.75">
      <c r="A22" s="22">
        <v>20</v>
      </c>
      <c r="B22" s="23">
        <v>5.1772099999999996</v>
      </c>
      <c r="C22" s="24" t="str">
        <f t="shared" si="0"/>
        <v>U</v>
      </c>
      <c r="D22" s="22">
        <f t="shared" si="1"/>
        <v>1</v>
      </c>
      <c r="E22" s="22">
        <f t="shared" si="2"/>
        <v>6</v>
      </c>
      <c r="F22" s="22">
        <f t="shared" si="3"/>
        <v>276</v>
      </c>
      <c r="G22" s="22">
        <v>2</v>
      </c>
      <c r="H22" s="22">
        <f>VLOOKUP($G22,'R1L1ID'!$A$2:$B$12,2)</f>
        <v>13</v>
      </c>
      <c r="I22" s="22">
        <f t="shared" si="4"/>
        <v>2</v>
      </c>
      <c r="J22" s="22">
        <f t="shared" si="5"/>
        <v>1</v>
      </c>
      <c r="K22" s="22">
        <f t="shared" si="6"/>
        <v>25</v>
      </c>
      <c r="L22" s="27">
        <v>1</v>
      </c>
      <c r="M22" s="27">
        <v>5</v>
      </c>
      <c r="N22" s="22">
        <v>1</v>
      </c>
      <c r="O22" s="22">
        <v>1</v>
      </c>
      <c r="P22" s="24" t="str">
        <f t="shared" si="7"/>
        <v>B</v>
      </c>
      <c r="Q22" s="22">
        <f t="shared" si="8"/>
        <v>5</v>
      </c>
      <c r="R22" s="24" t="s">
        <v>0</v>
      </c>
      <c r="S22" s="24" t="s">
        <v>1</v>
      </c>
      <c r="T22" s="24"/>
      <c r="U22" s="26"/>
    </row>
    <row r="23" spans="1:21" ht="18.75">
      <c r="A23" s="22">
        <v>21</v>
      </c>
      <c r="B23" s="23">
        <v>4.8382399999999999</v>
      </c>
      <c r="C23" s="24" t="str">
        <f t="shared" si="0"/>
        <v>U</v>
      </c>
      <c r="D23" s="22">
        <f t="shared" si="1"/>
        <v>1</v>
      </c>
      <c r="E23" s="22">
        <f t="shared" si="2"/>
        <v>7</v>
      </c>
      <c r="F23" s="22">
        <f t="shared" si="3"/>
        <v>277</v>
      </c>
      <c r="G23" s="22">
        <v>2</v>
      </c>
      <c r="H23" s="22">
        <f>VLOOKUP($G23,'R1L1ID'!$A$2:$B$12,2)</f>
        <v>13</v>
      </c>
      <c r="I23" s="22">
        <f t="shared" si="4"/>
        <v>2</v>
      </c>
      <c r="J23" s="22">
        <f t="shared" si="5"/>
        <v>2</v>
      </c>
      <c r="K23" s="22">
        <f t="shared" si="6"/>
        <v>26</v>
      </c>
      <c r="L23" s="27">
        <v>1</v>
      </c>
      <c r="M23" s="27">
        <v>6</v>
      </c>
      <c r="N23" s="22">
        <v>1</v>
      </c>
      <c r="O23" s="22">
        <v>1</v>
      </c>
      <c r="P23" s="24" t="str">
        <f t="shared" si="7"/>
        <v>B</v>
      </c>
      <c r="Q23" s="22">
        <f t="shared" si="8"/>
        <v>6</v>
      </c>
      <c r="R23" s="24" t="s">
        <v>0</v>
      </c>
      <c r="S23" s="24" t="s">
        <v>1</v>
      </c>
      <c r="T23" s="24"/>
      <c r="U23" s="26"/>
    </row>
    <row r="24" spans="1:21" ht="18.75">
      <c r="A24" s="22">
        <v>22</v>
      </c>
      <c r="B24" s="23">
        <v>4.7710699999999999</v>
      </c>
      <c r="C24" s="24" t="str">
        <f t="shared" si="0"/>
        <v>U</v>
      </c>
      <c r="D24" s="22">
        <f t="shared" si="1"/>
        <v>1</v>
      </c>
      <c r="E24" s="22">
        <f t="shared" si="2"/>
        <v>8</v>
      </c>
      <c r="F24" s="22">
        <f t="shared" si="3"/>
        <v>612</v>
      </c>
      <c r="G24" s="22">
        <v>2</v>
      </c>
      <c r="H24" s="22">
        <f>VLOOKUP($G24,'R1L1ID'!$A$2:$B$12,2)</f>
        <v>13</v>
      </c>
      <c r="I24" s="22">
        <f t="shared" si="4"/>
        <v>1</v>
      </c>
      <c r="J24" s="22">
        <f t="shared" si="5"/>
        <v>2</v>
      </c>
      <c r="K24" s="22">
        <f t="shared" si="6"/>
        <v>14</v>
      </c>
      <c r="L24" s="27">
        <v>1</v>
      </c>
      <c r="M24" s="27">
        <v>7</v>
      </c>
      <c r="N24" s="22">
        <v>1</v>
      </c>
      <c r="O24" s="22">
        <v>1</v>
      </c>
      <c r="P24" s="24" t="str">
        <f t="shared" si="7"/>
        <v>B</v>
      </c>
      <c r="Q24" s="22">
        <f t="shared" si="8"/>
        <v>7</v>
      </c>
      <c r="R24" s="24" t="s">
        <v>0</v>
      </c>
      <c r="S24" s="24" t="s">
        <v>1</v>
      </c>
      <c r="T24" s="24"/>
      <c r="U24" s="26"/>
    </row>
    <row r="25" spans="1:21" ht="18.75">
      <c r="A25" s="22">
        <v>23</v>
      </c>
      <c r="B25" s="23">
        <v>4.3462399999999999</v>
      </c>
      <c r="C25" s="24" t="str">
        <f t="shared" si="0"/>
        <v>U</v>
      </c>
      <c r="D25" s="22">
        <f t="shared" si="1"/>
        <v>1</v>
      </c>
      <c r="E25" s="22">
        <f t="shared" si="2"/>
        <v>9</v>
      </c>
      <c r="F25" s="22">
        <f t="shared" si="3"/>
        <v>613</v>
      </c>
      <c r="G25" s="22">
        <v>2</v>
      </c>
      <c r="H25" s="22">
        <f>VLOOKUP($G25,'R1L1ID'!$A$2:$B$12,2)</f>
        <v>13</v>
      </c>
      <c r="I25" s="22">
        <f t="shared" si="4"/>
        <v>1</v>
      </c>
      <c r="J25" s="22">
        <f t="shared" si="5"/>
        <v>1</v>
      </c>
      <c r="K25" s="22">
        <f t="shared" si="6"/>
        <v>13</v>
      </c>
      <c r="L25" s="27">
        <v>1</v>
      </c>
      <c r="M25" s="27">
        <v>8</v>
      </c>
      <c r="N25" s="22">
        <v>1</v>
      </c>
      <c r="O25" s="22">
        <v>1</v>
      </c>
      <c r="P25" s="24" t="str">
        <f t="shared" si="7"/>
        <v>B</v>
      </c>
      <c r="Q25" s="22">
        <f t="shared" si="8"/>
        <v>8</v>
      </c>
      <c r="R25" s="24" t="s">
        <v>0</v>
      </c>
      <c r="S25" s="24" t="s">
        <v>1</v>
      </c>
      <c r="T25" s="24"/>
      <c r="U25" s="26"/>
    </row>
    <row r="26" spans="1:21" ht="18.75">
      <c r="A26" s="22">
        <v>24</v>
      </c>
      <c r="B26" s="23">
        <v>4.5767899999999999</v>
      </c>
      <c r="C26" s="24" t="str">
        <f t="shared" si="0"/>
        <v>U</v>
      </c>
      <c r="D26" s="22">
        <f t="shared" si="1"/>
        <v>1</v>
      </c>
      <c r="E26" s="22">
        <f t="shared" si="2"/>
        <v>10</v>
      </c>
      <c r="F26" s="22">
        <f t="shared" si="3"/>
        <v>654</v>
      </c>
      <c r="G26" s="22">
        <v>2</v>
      </c>
      <c r="H26" s="22">
        <f>VLOOKUP($G26,'R1L1ID'!$A$2:$B$12,2)</f>
        <v>13</v>
      </c>
      <c r="I26" s="22">
        <f t="shared" si="4"/>
        <v>1</v>
      </c>
      <c r="J26" s="22">
        <f t="shared" si="5"/>
        <v>0</v>
      </c>
      <c r="K26" s="22">
        <f t="shared" si="6"/>
        <v>12</v>
      </c>
      <c r="L26" s="27">
        <v>1</v>
      </c>
      <c r="M26" s="27">
        <v>9</v>
      </c>
      <c r="N26" s="22">
        <v>1</v>
      </c>
      <c r="O26" s="22">
        <v>1</v>
      </c>
      <c r="P26" s="24" t="str">
        <f t="shared" si="7"/>
        <v>B</v>
      </c>
      <c r="Q26" s="22">
        <f t="shared" si="8"/>
        <v>9</v>
      </c>
      <c r="R26" s="24" t="s">
        <v>0</v>
      </c>
      <c r="S26" s="24" t="s">
        <v>1</v>
      </c>
      <c r="T26" s="24"/>
      <c r="U26" s="26"/>
    </row>
    <row r="27" spans="1:21" ht="18.75">
      <c r="A27" s="22">
        <v>25</v>
      </c>
      <c r="B27" s="23">
        <v>1.57698</v>
      </c>
      <c r="C27" s="24" t="str">
        <f t="shared" si="0"/>
        <v>U</v>
      </c>
      <c r="D27" s="22">
        <f t="shared" si="1"/>
        <v>1</v>
      </c>
      <c r="E27" s="22">
        <f t="shared" si="2"/>
        <v>11</v>
      </c>
      <c r="F27" s="22">
        <f t="shared" si="3"/>
        <v>655</v>
      </c>
      <c r="G27" s="22">
        <v>2</v>
      </c>
      <c r="H27" s="22">
        <f>VLOOKUP($G27,'R1L1ID'!$A$2:$B$12,2)</f>
        <v>13</v>
      </c>
      <c r="I27" s="22">
        <f t="shared" si="4"/>
        <v>1</v>
      </c>
      <c r="J27" s="22">
        <f t="shared" si="5"/>
        <v>3</v>
      </c>
      <c r="K27" s="22">
        <f t="shared" si="6"/>
        <v>15</v>
      </c>
      <c r="L27" s="27">
        <v>1</v>
      </c>
      <c r="M27" s="27">
        <v>10</v>
      </c>
      <c r="N27" s="22">
        <v>1</v>
      </c>
      <c r="O27" s="22">
        <v>1</v>
      </c>
      <c r="P27" s="24" t="str">
        <f t="shared" si="7"/>
        <v>B</v>
      </c>
      <c r="Q27" s="22">
        <f t="shared" si="8"/>
        <v>10</v>
      </c>
      <c r="R27" s="24" t="s">
        <v>0</v>
      </c>
      <c r="S27" s="24" t="s">
        <v>1</v>
      </c>
      <c r="T27" s="24"/>
      <c r="U27" s="26"/>
    </row>
    <row r="28" spans="1:21" ht="18.75">
      <c r="A28" s="22">
        <v>26</v>
      </c>
      <c r="B28" s="23">
        <v>3.0442999999999998</v>
      </c>
      <c r="C28" s="24" t="str">
        <f t="shared" si="0"/>
        <v>U</v>
      </c>
      <c r="D28" s="22">
        <f t="shared" si="1"/>
        <v>1</v>
      </c>
      <c r="E28" s="22">
        <f t="shared" si="2"/>
        <v>12</v>
      </c>
      <c r="F28" s="22">
        <f t="shared" si="3"/>
        <v>672</v>
      </c>
      <c r="G28" s="22">
        <v>2</v>
      </c>
      <c r="H28" s="22">
        <f>VLOOKUP($G28,'R1L1ID'!$A$2:$B$12,2)</f>
        <v>13</v>
      </c>
      <c r="I28" s="22">
        <f t="shared" si="4"/>
        <v>1</v>
      </c>
      <c r="J28" s="22">
        <f t="shared" si="5"/>
        <v>4</v>
      </c>
      <c r="K28" s="22">
        <f t="shared" si="6"/>
        <v>16</v>
      </c>
      <c r="L28" s="27">
        <v>1</v>
      </c>
      <c r="M28" s="27">
        <v>11</v>
      </c>
      <c r="N28" s="22">
        <v>1</v>
      </c>
      <c r="O28" s="22">
        <v>1</v>
      </c>
      <c r="P28" s="24" t="str">
        <f t="shared" si="7"/>
        <v>B</v>
      </c>
      <c r="Q28" s="22">
        <f t="shared" si="8"/>
        <v>11</v>
      </c>
      <c r="R28" s="24" t="s">
        <v>0</v>
      </c>
      <c r="S28" s="24" t="s">
        <v>1</v>
      </c>
      <c r="T28" s="24"/>
      <c r="U28" s="26"/>
    </row>
    <row r="29" spans="1:21" ht="18.75">
      <c r="A29" s="22">
        <v>27</v>
      </c>
      <c r="B29" s="23">
        <v>2.14575</v>
      </c>
      <c r="C29" s="24" t="str">
        <f t="shared" si="0"/>
        <v>U</v>
      </c>
      <c r="D29" s="22">
        <f t="shared" si="1"/>
        <v>1</v>
      </c>
      <c r="E29" s="22">
        <f t="shared" si="2"/>
        <v>13</v>
      </c>
      <c r="F29" s="22">
        <f t="shared" si="3"/>
        <v>673</v>
      </c>
      <c r="G29" s="22">
        <v>2</v>
      </c>
      <c r="H29" s="22">
        <f>VLOOKUP($G29,'R1L1ID'!$A$2:$B$12,2)</f>
        <v>13</v>
      </c>
      <c r="I29" s="22">
        <f t="shared" si="4"/>
        <v>1</v>
      </c>
      <c r="J29" s="22">
        <f t="shared" si="5"/>
        <v>5</v>
      </c>
      <c r="K29" s="22">
        <f t="shared" si="6"/>
        <v>17</v>
      </c>
      <c r="L29" s="27">
        <v>1</v>
      </c>
      <c r="M29" s="27">
        <v>12</v>
      </c>
      <c r="N29" s="22">
        <v>1</v>
      </c>
      <c r="O29" s="22">
        <v>1</v>
      </c>
      <c r="P29" s="24" t="str">
        <f t="shared" si="7"/>
        <v>B</v>
      </c>
      <c r="Q29" s="22">
        <f t="shared" si="8"/>
        <v>12</v>
      </c>
      <c r="R29" s="24" t="s">
        <v>0</v>
      </c>
      <c r="S29" s="24" t="s">
        <v>1</v>
      </c>
      <c r="T29" s="24"/>
      <c r="U29" s="26"/>
    </row>
    <row r="30" spans="1:21" ht="18.75">
      <c r="A30" s="22">
        <v>28</v>
      </c>
      <c r="B30" s="23">
        <v>2.2651699999999999</v>
      </c>
      <c r="C30" s="24" t="str">
        <f t="shared" si="0"/>
        <v>U</v>
      </c>
      <c r="D30" s="22">
        <f t="shared" si="1"/>
        <v>2</v>
      </c>
      <c r="E30" s="22">
        <f t="shared" si="2"/>
        <v>0</v>
      </c>
      <c r="F30" s="22">
        <f t="shared" si="3"/>
        <v>560</v>
      </c>
      <c r="G30" s="22">
        <v>9</v>
      </c>
      <c r="H30" s="22">
        <f>VLOOKUP($G30,'R1L1ID'!$A$2:$B$12,2)</f>
        <v>19</v>
      </c>
      <c r="I30" s="22">
        <f t="shared" si="4"/>
        <v>0</v>
      </c>
      <c r="J30" s="22">
        <f t="shared" si="5"/>
        <v>0</v>
      </c>
      <c r="K30" s="22">
        <f t="shared" si="6"/>
        <v>0</v>
      </c>
      <c r="L30" s="25">
        <v>0</v>
      </c>
      <c r="M30" s="22">
        <v>10</v>
      </c>
      <c r="N30" s="22">
        <v>1</v>
      </c>
      <c r="O30" s="22">
        <v>1</v>
      </c>
      <c r="P30" s="24" t="str">
        <f t="shared" si="7"/>
        <v>A</v>
      </c>
      <c r="Q30" s="22">
        <f t="shared" si="8"/>
        <v>1</v>
      </c>
      <c r="R30" s="24" t="s">
        <v>0</v>
      </c>
      <c r="S30" s="24" t="s">
        <v>28</v>
      </c>
      <c r="T30" s="24"/>
      <c r="U30" s="26"/>
    </row>
    <row r="31" spans="1:21" ht="18.75">
      <c r="A31" s="22">
        <v>29</v>
      </c>
      <c r="B31" s="23">
        <v>3.0043700000000002</v>
      </c>
      <c r="C31" s="24" t="str">
        <f t="shared" si="0"/>
        <v>U</v>
      </c>
      <c r="D31" s="22">
        <f t="shared" si="1"/>
        <v>2</v>
      </c>
      <c r="E31" s="22">
        <f t="shared" si="2"/>
        <v>1</v>
      </c>
      <c r="F31" s="22">
        <f t="shared" si="3"/>
        <v>561</v>
      </c>
      <c r="G31" s="22">
        <v>9</v>
      </c>
      <c r="H31" s="22">
        <f>VLOOKUP($G31,'R1L1ID'!$A$2:$B$12,2)</f>
        <v>19</v>
      </c>
      <c r="I31" s="22">
        <f t="shared" si="4"/>
        <v>0</v>
      </c>
      <c r="J31" s="22">
        <f t="shared" si="5"/>
        <v>1</v>
      </c>
      <c r="K31" s="22">
        <f t="shared" si="6"/>
        <v>1</v>
      </c>
      <c r="L31" s="25">
        <v>0</v>
      </c>
      <c r="M31" s="22">
        <v>11</v>
      </c>
      <c r="N31" s="22">
        <v>1</v>
      </c>
      <c r="O31" s="22">
        <v>1</v>
      </c>
      <c r="P31" s="24" t="str">
        <f t="shared" si="7"/>
        <v>A</v>
      </c>
      <c r="Q31" s="22">
        <f t="shared" si="8"/>
        <v>2</v>
      </c>
      <c r="R31" s="24" t="s">
        <v>0</v>
      </c>
      <c r="S31" s="24" t="s">
        <v>28</v>
      </c>
      <c r="T31" s="24"/>
      <c r="U31" s="26"/>
    </row>
    <row r="32" spans="1:21" ht="18.75">
      <c r="A32" s="22">
        <v>30</v>
      </c>
      <c r="B32" s="23">
        <v>3.7175699999999998</v>
      </c>
      <c r="C32" s="24" t="str">
        <f t="shared" si="0"/>
        <v>U</v>
      </c>
      <c r="D32" s="22">
        <f t="shared" si="1"/>
        <v>2</v>
      </c>
      <c r="E32" s="22">
        <f t="shared" si="2"/>
        <v>2</v>
      </c>
      <c r="F32" s="22">
        <f t="shared" si="3"/>
        <v>742</v>
      </c>
      <c r="G32" s="22">
        <v>3</v>
      </c>
      <c r="H32" s="22">
        <f>VLOOKUP($G32,'R1L1ID'!$A$2:$B$12,2)</f>
        <v>14</v>
      </c>
      <c r="I32" s="22">
        <f t="shared" si="4"/>
        <v>2</v>
      </c>
      <c r="J32" s="22">
        <f t="shared" si="5"/>
        <v>6</v>
      </c>
      <c r="K32" s="22">
        <f t="shared" si="6"/>
        <v>30</v>
      </c>
      <c r="L32" s="27">
        <v>1</v>
      </c>
      <c r="M32" s="27">
        <v>1</v>
      </c>
      <c r="N32" s="22">
        <v>1</v>
      </c>
      <c r="O32" s="22">
        <v>1</v>
      </c>
      <c r="P32" s="24" t="str">
        <f t="shared" si="7"/>
        <v>B</v>
      </c>
      <c r="Q32" s="22">
        <f t="shared" si="8"/>
        <v>1</v>
      </c>
      <c r="R32" s="24" t="s">
        <v>0</v>
      </c>
      <c r="S32" s="24" t="s">
        <v>29</v>
      </c>
      <c r="T32" s="24"/>
      <c r="U32" s="26"/>
    </row>
    <row r="33" spans="1:21" ht="18.75">
      <c r="A33" s="22">
        <v>31</v>
      </c>
      <c r="B33" s="23">
        <v>4.6599700000000004</v>
      </c>
      <c r="C33" s="24" t="str">
        <f t="shared" si="0"/>
        <v>U</v>
      </c>
      <c r="D33" s="22">
        <f t="shared" si="1"/>
        <v>2</v>
      </c>
      <c r="E33" s="22">
        <f t="shared" si="2"/>
        <v>3</v>
      </c>
      <c r="F33" s="22">
        <f t="shared" si="3"/>
        <v>743</v>
      </c>
      <c r="G33" s="22">
        <v>3</v>
      </c>
      <c r="H33" s="22">
        <f>VLOOKUP($G33,'R1L1ID'!$A$2:$B$12,2)</f>
        <v>14</v>
      </c>
      <c r="I33" s="22">
        <f t="shared" si="4"/>
        <v>2</v>
      </c>
      <c r="J33" s="22">
        <f t="shared" si="5"/>
        <v>7</v>
      </c>
      <c r="K33" s="22">
        <f t="shared" si="6"/>
        <v>31</v>
      </c>
      <c r="L33" s="27">
        <v>1</v>
      </c>
      <c r="M33" s="27">
        <v>2</v>
      </c>
      <c r="N33" s="22">
        <v>1</v>
      </c>
      <c r="O33" s="22">
        <v>1</v>
      </c>
      <c r="P33" s="24" t="str">
        <f t="shared" si="7"/>
        <v>B</v>
      </c>
      <c r="Q33" s="22">
        <f t="shared" si="8"/>
        <v>2</v>
      </c>
      <c r="R33" s="24" t="s">
        <v>0</v>
      </c>
      <c r="S33" s="24" t="s">
        <v>29</v>
      </c>
      <c r="T33" s="24"/>
      <c r="U33" s="26"/>
    </row>
    <row r="34" spans="1:21" ht="18.75">
      <c r="A34" s="22">
        <v>32</v>
      </c>
      <c r="B34" s="23">
        <v>4.3209999999999997</v>
      </c>
      <c r="C34" s="24" t="str">
        <f t="shared" ref="C34:C65" si="11">VLOOKUP($A34,PanelId,2)</f>
        <v>U</v>
      </c>
      <c r="D34" s="22">
        <f t="shared" ref="D34:D65" si="12">MOD(QUOTIENT($A34,14),7)</f>
        <v>2</v>
      </c>
      <c r="E34" s="22">
        <f t="shared" ref="E34:E65" si="13">MOD($A34,14)</f>
        <v>4</v>
      </c>
      <c r="F34" s="22">
        <f t="shared" ref="F34:F65" si="14">VLOOKUP($A34,DbData,2)</f>
        <v>598</v>
      </c>
      <c r="G34" s="22">
        <v>3</v>
      </c>
      <c r="H34" s="22">
        <f>VLOOKUP($G34,'R1L1ID'!$A$2:$B$12,2)</f>
        <v>14</v>
      </c>
      <c r="I34" s="22">
        <f t="shared" ref="I34:I65" si="15">VLOOKUP($L34*12+$M34,L1FPGAMap,3)</f>
        <v>2</v>
      </c>
      <c r="J34" s="22">
        <f t="shared" ref="J34:J65" si="16">VLOOKUP($L34*12+$M34,L1FPGAMap,4)</f>
        <v>8</v>
      </c>
      <c r="K34" s="22">
        <f t="shared" ref="K34:K65" si="17">$I34*12+$J34</f>
        <v>32</v>
      </c>
      <c r="L34" s="27">
        <v>1</v>
      </c>
      <c r="M34" s="27">
        <v>3</v>
      </c>
      <c r="N34" s="22">
        <v>1</v>
      </c>
      <c r="O34" s="22">
        <v>1</v>
      </c>
      <c r="P34" s="24" t="str">
        <f t="shared" ref="P34:P53" si="18">IF($E34&lt;2,"A","B")</f>
        <v>B</v>
      </c>
      <c r="Q34" s="22">
        <f t="shared" ref="Q34:Q53" si="19">IF($E34&lt;2,$E34+1,$E34-1)</f>
        <v>3</v>
      </c>
      <c r="R34" s="24" t="s">
        <v>0</v>
      </c>
      <c r="S34" s="24" t="s">
        <v>29</v>
      </c>
      <c r="T34" s="24"/>
      <c r="U34" s="26"/>
    </row>
    <row r="35" spans="1:21" ht="18.75">
      <c r="A35" s="22">
        <v>33</v>
      </c>
      <c r="B35" s="23">
        <v>5.8708200000000001</v>
      </c>
      <c r="C35" s="24" t="str">
        <f t="shared" si="11"/>
        <v>U</v>
      </c>
      <c r="D35" s="22">
        <f t="shared" si="12"/>
        <v>2</v>
      </c>
      <c r="E35" s="22">
        <f t="shared" si="13"/>
        <v>5</v>
      </c>
      <c r="F35" s="22">
        <f t="shared" si="14"/>
        <v>599</v>
      </c>
      <c r="G35" s="22">
        <v>3</v>
      </c>
      <c r="H35" s="22">
        <f>VLOOKUP($G35,'R1L1ID'!$A$2:$B$12,2)</f>
        <v>14</v>
      </c>
      <c r="I35" s="22">
        <f t="shared" si="15"/>
        <v>2</v>
      </c>
      <c r="J35" s="22">
        <f t="shared" si="16"/>
        <v>0</v>
      </c>
      <c r="K35" s="22">
        <f t="shared" si="17"/>
        <v>24</v>
      </c>
      <c r="L35" s="27">
        <v>1</v>
      </c>
      <c r="M35" s="27">
        <v>4</v>
      </c>
      <c r="N35" s="22">
        <v>10</v>
      </c>
      <c r="O35" s="22">
        <v>1</v>
      </c>
      <c r="P35" s="24" t="str">
        <f t="shared" si="18"/>
        <v>B</v>
      </c>
      <c r="Q35" s="22">
        <f t="shared" si="19"/>
        <v>4</v>
      </c>
      <c r="R35" s="24" t="s">
        <v>0</v>
      </c>
      <c r="S35" s="24" t="s">
        <v>29</v>
      </c>
      <c r="T35" s="24"/>
      <c r="U35" s="26"/>
    </row>
    <row r="36" spans="1:21" ht="18.75">
      <c r="A36" s="22">
        <v>34</v>
      </c>
      <c r="B36" s="23">
        <v>6.1583300000000003</v>
      </c>
      <c r="C36" s="24" t="str">
        <f t="shared" si="11"/>
        <v>U</v>
      </c>
      <c r="D36" s="22">
        <f t="shared" si="12"/>
        <v>2</v>
      </c>
      <c r="E36" s="22">
        <f t="shared" si="13"/>
        <v>6</v>
      </c>
      <c r="F36" s="22">
        <f t="shared" si="14"/>
        <v>740</v>
      </c>
      <c r="G36" s="22">
        <v>3</v>
      </c>
      <c r="H36" s="22">
        <f>VLOOKUP($G36,'R1L1ID'!$A$2:$B$12,2)</f>
        <v>14</v>
      </c>
      <c r="I36" s="22">
        <f t="shared" si="15"/>
        <v>2</v>
      </c>
      <c r="J36" s="22">
        <f t="shared" si="16"/>
        <v>1</v>
      </c>
      <c r="K36" s="22">
        <f t="shared" si="17"/>
        <v>25</v>
      </c>
      <c r="L36" s="27">
        <v>1</v>
      </c>
      <c r="M36" s="27">
        <v>5</v>
      </c>
      <c r="N36" s="22">
        <v>10</v>
      </c>
      <c r="O36" s="22">
        <v>1</v>
      </c>
      <c r="P36" s="24" t="str">
        <f t="shared" si="18"/>
        <v>B</v>
      </c>
      <c r="Q36" s="22">
        <f t="shared" si="19"/>
        <v>5</v>
      </c>
      <c r="R36" s="24" t="s">
        <v>0</v>
      </c>
      <c r="S36" s="24" t="s">
        <v>29</v>
      </c>
      <c r="T36" s="24"/>
      <c r="U36" s="26"/>
    </row>
    <row r="37" spans="1:21" ht="18.75">
      <c r="A37" s="22">
        <v>35</v>
      </c>
      <c r="B37" s="23">
        <v>6.4597899999999999</v>
      </c>
      <c r="C37" s="24" t="str">
        <f t="shared" si="11"/>
        <v>U</v>
      </c>
      <c r="D37" s="22">
        <f t="shared" si="12"/>
        <v>2</v>
      </c>
      <c r="E37" s="22">
        <f t="shared" si="13"/>
        <v>7</v>
      </c>
      <c r="F37" s="22">
        <f t="shared" si="14"/>
        <v>741</v>
      </c>
      <c r="G37" s="22">
        <v>3</v>
      </c>
      <c r="H37" s="22">
        <f>VLOOKUP($G37,'R1L1ID'!$A$2:$B$12,2)</f>
        <v>14</v>
      </c>
      <c r="I37" s="22">
        <f t="shared" si="15"/>
        <v>2</v>
      </c>
      <c r="J37" s="22">
        <f t="shared" si="16"/>
        <v>2</v>
      </c>
      <c r="K37" s="22">
        <f t="shared" si="17"/>
        <v>26</v>
      </c>
      <c r="L37" s="27">
        <v>1</v>
      </c>
      <c r="M37" s="27">
        <v>6</v>
      </c>
      <c r="N37" s="22">
        <v>10</v>
      </c>
      <c r="O37" s="22">
        <v>1</v>
      </c>
      <c r="P37" s="24" t="str">
        <f t="shared" si="18"/>
        <v>B</v>
      </c>
      <c r="Q37" s="22">
        <f t="shared" si="19"/>
        <v>6</v>
      </c>
      <c r="R37" s="24" t="s">
        <v>0</v>
      </c>
      <c r="S37" s="24" t="s">
        <v>29</v>
      </c>
      <c r="T37" s="24"/>
      <c r="U37" s="26"/>
    </row>
    <row r="38" spans="1:21" ht="18.75">
      <c r="A38" s="22">
        <v>36</v>
      </c>
      <c r="B38" s="23">
        <v>5.30145</v>
      </c>
      <c r="C38" s="24" t="str">
        <f t="shared" si="11"/>
        <v>U</v>
      </c>
      <c r="D38" s="22">
        <f t="shared" si="12"/>
        <v>2</v>
      </c>
      <c r="E38" s="22">
        <f t="shared" si="13"/>
        <v>8</v>
      </c>
      <c r="F38" s="22">
        <f t="shared" si="14"/>
        <v>720</v>
      </c>
      <c r="G38" s="22">
        <v>3</v>
      </c>
      <c r="H38" s="22">
        <f>VLOOKUP($G38,'R1L1ID'!$A$2:$B$12,2)</f>
        <v>14</v>
      </c>
      <c r="I38" s="22">
        <f t="shared" si="15"/>
        <v>1</v>
      </c>
      <c r="J38" s="22">
        <f t="shared" si="16"/>
        <v>2</v>
      </c>
      <c r="K38" s="22">
        <f t="shared" si="17"/>
        <v>14</v>
      </c>
      <c r="L38" s="27">
        <v>1</v>
      </c>
      <c r="M38" s="27">
        <v>7</v>
      </c>
      <c r="N38" s="22">
        <v>10</v>
      </c>
      <c r="O38" s="22">
        <v>1</v>
      </c>
      <c r="P38" s="24" t="str">
        <f t="shared" si="18"/>
        <v>B</v>
      </c>
      <c r="Q38" s="22">
        <f t="shared" si="19"/>
        <v>7</v>
      </c>
      <c r="R38" s="24" t="s">
        <v>0</v>
      </c>
      <c r="S38" s="24" t="s">
        <v>29</v>
      </c>
      <c r="T38" s="24"/>
      <c r="U38" s="26"/>
    </row>
    <row r="39" spans="1:21" ht="18.75">
      <c r="A39" s="22">
        <v>37</v>
      </c>
      <c r="B39" s="23">
        <v>4.9921600000000002</v>
      </c>
      <c r="C39" s="24" t="str">
        <f t="shared" si="11"/>
        <v>U</v>
      </c>
      <c r="D39" s="22">
        <f t="shared" si="12"/>
        <v>2</v>
      </c>
      <c r="E39" s="22">
        <f t="shared" si="13"/>
        <v>9</v>
      </c>
      <c r="F39" s="22">
        <f t="shared" si="14"/>
        <v>721</v>
      </c>
      <c r="G39" s="22">
        <v>3</v>
      </c>
      <c r="H39" s="22">
        <f>VLOOKUP($G39,'R1L1ID'!$A$2:$B$12,2)</f>
        <v>14</v>
      </c>
      <c r="I39" s="22">
        <f t="shared" si="15"/>
        <v>1</v>
      </c>
      <c r="J39" s="22">
        <f t="shared" si="16"/>
        <v>1</v>
      </c>
      <c r="K39" s="22">
        <f t="shared" si="17"/>
        <v>13</v>
      </c>
      <c r="L39" s="27">
        <v>1</v>
      </c>
      <c r="M39" s="27">
        <v>8</v>
      </c>
      <c r="N39" s="22">
        <v>1</v>
      </c>
      <c r="O39" s="22">
        <v>1</v>
      </c>
      <c r="P39" s="24" t="str">
        <f t="shared" si="18"/>
        <v>B</v>
      </c>
      <c r="Q39" s="22">
        <f t="shared" si="19"/>
        <v>8</v>
      </c>
      <c r="R39" s="24" t="s">
        <v>0</v>
      </c>
      <c r="S39" s="24" t="s">
        <v>29</v>
      </c>
      <c r="T39" s="24"/>
      <c r="U39" s="26"/>
    </row>
    <row r="40" spans="1:21" ht="18.75">
      <c r="A40" s="22">
        <v>38</v>
      </c>
      <c r="B40" s="23">
        <v>4.6914699999999998</v>
      </c>
      <c r="C40" s="24" t="str">
        <f t="shared" si="11"/>
        <v>U</v>
      </c>
      <c r="D40" s="22">
        <f t="shared" si="12"/>
        <v>2</v>
      </c>
      <c r="E40" s="22">
        <f t="shared" si="13"/>
        <v>10</v>
      </c>
      <c r="F40" s="22">
        <f t="shared" si="14"/>
        <v>640</v>
      </c>
      <c r="G40" s="22">
        <v>3</v>
      </c>
      <c r="H40" s="22">
        <f>VLOOKUP($G40,'R1L1ID'!$A$2:$B$12,2)</f>
        <v>14</v>
      </c>
      <c r="I40" s="22">
        <f t="shared" si="15"/>
        <v>1</v>
      </c>
      <c r="J40" s="22">
        <f t="shared" si="16"/>
        <v>0</v>
      </c>
      <c r="K40" s="22">
        <f t="shared" si="17"/>
        <v>12</v>
      </c>
      <c r="L40" s="27">
        <v>1</v>
      </c>
      <c r="M40" s="27">
        <v>9</v>
      </c>
      <c r="N40" s="22">
        <v>1</v>
      </c>
      <c r="O40" s="22">
        <v>1</v>
      </c>
      <c r="P40" s="24" t="str">
        <f t="shared" si="18"/>
        <v>B</v>
      </c>
      <c r="Q40" s="22">
        <f t="shared" si="19"/>
        <v>9</v>
      </c>
      <c r="R40" s="24" t="s">
        <v>0</v>
      </c>
      <c r="S40" s="24" t="s">
        <v>29</v>
      </c>
      <c r="T40" s="24"/>
      <c r="U40" s="26"/>
    </row>
    <row r="41" spans="1:21" ht="18.75">
      <c r="A41" s="22">
        <v>39</v>
      </c>
      <c r="B41" s="23">
        <v>3.0472800000000002</v>
      </c>
      <c r="C41" s="24" t="str">
        <f t="shared" si="11"/>
        <v>U</v>
      </c>
      <c r="D41" s="22">
        <f t="shared" si="12"/>
        <v>2</v>
      </c>
      <c r="E41" s="22">
        <f t="shared" si="13"/>
        <v>11</v>
      </c>
      <c r="F41" s="22">
        <f t="shared" si="14"/>
        <v>641</v>
      </c>
      <c r="G41" s="22">
        <v>3</v>
      </c>
      <c r="H41" s="22">
        <f>VLOOKUP($G41,'R1L1ID'!$A$2:$B$12,2)</f>
        <v>14</v>
      </c>
      <c r="I41" s="22">
        <f t="shared" si="15"/>
        <v>1</v>
      </c>
      <c r="J41" s="22">
        <f t="shared" si="16"/>
        <v>3</v>
      </c>
      <c r="K41" s="22">
        <f t="shared" si="17"/>
        <v>15</v>
      </c>
      <c r="L41" s="27">
        <v>1</v>
      </c>
      <c r="M41" s="27">
        <v>10</v>
      </c>
      <c r="N41" s="22">
        <v>1</v>
      </c>
      <c r="O41" s="22">
        <v>1</v>
      </c>
      <c r="P41" s="24" t="str">
        <f t="shared" si="18"/>
        <v>B</v>
      </c>
      <c r="Q41" s="22">
        <f t="shared" si="19"/>
        <v>10</v>
      </c>
      <c r="R41" s="24" t="s">
        <v>0</v>
      </c>
      <c r="S41" s="24" t="s">
        <v>29</v>
      </c>
      <c r="T41" s="24"/>
      <c r="U41" s="26"/>
    </row>
    <row r="42" spans="1:21" ht="18.75">
      <c r="A42" s="22">
        <v>40</v>
      </c>
      <c r="B42" s="23">
        <v>2.96915</v>
      </c>
      <c r="C42" s="24" t="str">
        <f t="shared" si="11"/>
        <v>U</v>
      </c>
      <c r="D42" s="22">
        <f t="shared" si="12"/>
        <v>2</v>
      </c>
      <c r="E42" s="22">
        <f t="shared" si="13"/>
        <v>12</v>
      </c>
      <c r="F42" s="22">
        <f t="shared" si="14"/>
        <v>586</v>
      </c>
      <c r="G42" s="22">
        <v>3</v>
      </c>
      <c r="H42" s="22">
        <f>VLOOKUP($G42,'R1L1ID'!$A$2:$B$12,2)</f>
        <v>14</v>
      </c>
      <c r="I42" s="22">
        <f t="shared" si="15"/>
        <v>1</v>
      </c>
      <c r="J42" s="22">
        <f t="shared" si="16"/>
        <v>4</v>
      </c>
      <c r="K42" s="22">
        <f t="shared" si="17"/>
        <v>16</v>
      </c>
      <c r="L42" s="27">
        <v>1</v>
      </c>
      <c r="M42" s="27">
        <v>11</v>
      </c>
      <c r="N42" s="22">
        <v>1</v>
      </c>
      <c r="O42" s="22">
        <v>1</v>
      </c>
      <c r="P42" s="24" t="str">
        <f t="shared" si="18"/>
        <v>B</v>
      </c>
      <c r="Q42" s="22">
        <f t="shared" si="19"/>
        <v>11</v>
      </c>
      <c r="R42" s="24" t="s">
        <v>0</v>
      </c>
      <c r="S42" s="24" t="s">
        <v>29</v>
      </c>
      <c r="T42" s="24"/>
      <c r="U42" s="26"/>
    </row>
    <row r="43" spans="1:21" ht="18.75">
      <c r="A43" s="22">
        <v>41</v>
      </c>
      <c r="B43" s="23">
        <v>2.2565499999999998</v>
      </c>
      <c r="C43" s="24" t="str">
        <f t="shared" si="11"/>
        <v>U</v>
      </c>
      <c r="D43" s="22">
        <f t="shared" si="12"/>
        <v>2</v>
      </c>
      <c r="E43" s="22">
        <f t="shared" si="13"/>
        <v>13</v>
      </c>
      <c r="F43" s="22">
        <f t="shared" si="14"/>
        <v>587</v>
      </c>
      <c r="G43" s="22">
        <v>3</v>
      </c>
      <c r="H43" s="22">
        <f>VLOOKUP($G43,'R1L1ID'!$A$2:$B$12,2)</f>
        <v>14</v>
      </c>
      <c r="I43" s="22">
        <f t="shared" si="15"/>
        <v>1</v>
      </c>
      <c r="J43" s="22">
        <f t="shared" si="16"/>
        <v>5</v>
      </c>
      <c r="K43" s="22">
        <f t="shared" si="17"/>
        <v>17</v>
      </c>
      <c r="L43" s="27">
        <v>1</v>
      </c>
      <c r="M43" s="27">
        <v>12</v>
      </c>
      <c r="N43" s="22">
        <v>1</v>
      </c>
      <c r="O43" s="22">
        <v>1</v>
      </c>
      <c r="P43" s="24" t="str">
        <f t="shared" si="18"/>
        <v>B</v>
      </c>
      <c r="Q43" s="22">
        <f t="shared" si="19"/>
        <v>12</v>
      </c>
      <c r="R43" s="24" t="s">
        <v>0</v>
      </c>
      <c r="S43" s="24" t="s">
        <v>29</v>
      </c>
      <c r="T43" s="24"/>
      <c r="U43" s="26"/>
    </row>
    <row r="44" spans="1:21" ht="18.75">
      <c r="A44" s="22">
        <v>42</v>
      </c>
      <c r="B44" s="23">
        <v>1.5497099999999999</v>
      </c>
      <c r="C44" s="24" t="str">
        <f t="shared" si="11"/>
        <v>U</v>
      </c>
      <c r="D44" s="22">
        <f t="shared" si="12"/>
        <v>3</v>
      </c>
      <c r="E44" s="22">
        <f t="shared" si="13"/>
        <v>0</v>
      </c>
      <c r="F44" s="22">
        <f t="shared" si="14"/>
        <v>642</v>
      </c>
      <c r="G44" s="22">
        <v>4</v>
      </c>
      <c r="H44" s="22">
        <f>VLOOKUP($G44,'R1L1ID'!$A$2:$B$12,2)</f>
        <v>16</v>
      </c>
      <c r="I44" s="22">
        <f t="shared" si="15"/>
        <v>0</v>
      </c>
      <c r="J44" s="22">
        <f t="shared" si="16"/>
        <v>0</v>
      </c>
      <c r="K44" s="22">
        <f t="shared" si="17"/>
        <v>0</v>
      </c>
      <c r="L44" s="25">
        <v>0</v>
      </c>
      <c r="M44" s="22">
        <v>10</v>
      </c>
      <c r="N44" s="22">
        <v>1</v>
      </c>
      <c r="O44" s="22">
        <v>1</v>
      </c>
      <c r="P44" s="24" t="str">
        <f t="shared" si="18"/>
        <v>A</v>
      </c>
      <c r="Q44" s="22">
        <f t="shared" si="19"/>
        <v>1</v>
      </c>
      <c r="R44" s="24" t="s">
        <v>0</v>
      </c>
      <c r="S44" s="24" t="s">
        <v>30</v>
      </c>
      <c r="T44" s="24" t="s">
        <v>58</v>
      </c>
      <c r="U44" s="26"/>
    </row>
    <row r="45" spans="1:21" ht="18.75">
      <c r="A45" s="22">
        <v>43</v>
      </c>
      <c r="B45" s="23">
        <v>3.2263700000000002</v>
      </c>
      <c r="C45" s="24" t="str">
        <f t="shared" si="11"/>
        <v>U</v>
      </c>
      <c r="D45" s="22">
        <f t="shared" si="12"/>
        <v>3</v>
      </c>
      <c r="E45" s="22">
        <f t="shared" si="13"/>
        <v>1</v>
      </c>
      <c r="F45" s="22">
        <f t="shared" si="14"/>
        <v>643</v>
      </c>
      <c r="G45" s="22">
        <v>4</v>
      </c>
      <c r="H45" s="22">
        <f>VLOOKUP($G45,'R1L1ID'!$A$2:$B$12,2)</f>
        <v>16</v>
      </c>
      <c r="I45" s="22">
        <f t="shared" si="15"/>
        <v>0</v>
      </c>
      <c r="J45" s="22">
        <f t="shared" si="16"/>
        <v>1</v>
      </c>
      <c r="K45" s="22">
        <f t="shared" si="17"/>
        <v>1</v>
      </c>
      <c r="L45" s="25">
        <v>0</v>
      </c>
      <c r="M45" s="22">
        <v>11</v>
      </c>
      <c r="N45" s="22">
        <v>1</v>
      </c>
      <c r="O45" s="22">
        <v>1</v>
      </c>
      <c r="P45" s="24" t="str">
        <f t="shared" si="18"/>
        <v>A</v>
      </c>
      <c r="Q45" s="22">
        <f t="shared" si="19"/>
        <v>2</v>
      </c>
      <c r="R45" s="24" t="s">
        <v>0</v>
      </c>
      <c r="S45" s="24" t="s">
        <v>30</v>
      </c>
      <c r="T45" s="24"/>
      <c r="U45" s="26"/>
    </row>
    <row r="46" spans="1:21" ht="18.75">
      <c r="A46" s="22">
        <v>44</v>
      </c>
      <c r="B46" s="23">
        <v>4.3082700000000003</v>
      </c>
      <c r="C46" s="24" t="str">
        <f t="shared" si="11"/>
        <v>U</v>
      </c>
      <c r="D46" s="22">
        <f t="shared" si="12"/>
        <v>3</v>
      </c>
      <c r="E46" s="22">
        <f t="shared" si="13"/>
        <v>2</v>
      </c>
      <c r="F46" s="22">
        <f t="shared" si="14"/>
        <v>528</v>
      </c>
      <c r="G46" s="22">
        <v>4</v>
      </c>
      <c r="H46" s="22">
        <f>VLOOKUP($G46,'R1L1ID'!$A$2:$B$12,2)</f>
        <v>16</v>
      </c>
      <c r="I46" s="22">
        <f t="shared" si="15"/>
        <v>2</v>
      </c>
      <c r="J46" s="22">
        <f t="shared" si="16"/>
        <v>6</v>
      </c>
      <c r="K46" s="22">
        <f t="shared" si="17"/>
        <v>30</v>
      </c>
      <c r="L46" s="27">
        <v>1</v>
      </c>
      <c r="M46" s="27">
        <v>1</v>
      </c>
      <c r="N46" s="22">
        <v>1</v>
      </c>
      <c r="O46" s="22">
        <v>1</v>
      </c>
      <c r="P46" s="24" t="str">
        <f t="shared" si="18"/>
        <v>B</v>
      </c>
      <c r="Q46" s="22">
        <f t="shared" si="19"/>
        <v>1</v>
      </c>
      <c r="R46" s="24" t="s">
        <v>0</v>
      </c>
      <c r="S46" s="24" t="s">
        <v>31</v>
      </c>
      <c r="T46" s="24"/>
      <c r="U46" s="26"/>
    </row>
    <row r="47" spans="1:21" ht="18.75">
      <c r="A47" s="22">
        <v>45</v>
      </c>
      <c r="B47" s="23">
        <v>5.1193799999999996</v>
      </c>
      <c r="C47" s="24" t="str">
        <f t="shared" si="11"/>
        <v>U</v>
      </c>
      <c r="D47" s="22">
        <f t="shared" si="12"/>
        <v>3</v>
      </c>
      <c r="E47" s="22">
        <f t="shared" si="13"/>
        <v>3</v>
      </c>
      <c r="F47" s="22">
        <f t="shared" si="14"/>
        <v>529</v>
      </c>
      <c r="G47" s="22">
        <v>4</v>
      </c>
      <c r="H47" s="22">
        <f>VLOOKUP($G47,'R1L1ID'!$A$2:$B$12,2)</f>
        <v>16</v>
      </c>
      <c r="I47" s="22">
        <f t="shared" si="15"/>
        <v>2</v>
      </c>
      <c r="J47" s="22">
        <f t="shared" si="16"/>
        <v>7</v>
      </c>
      <c r="K47" s="22">
        <f t="shared" si="17"/>
        <v>31</v>
      </c>
      <c r="L47" s="27">
        <v>1</v>
      </c>
      <c r="M47" s="27">
        <v>2</v>
      </c>
      <c r="N47" s="22">
        <v>1</v>
      </c>
      <c r="O47" s="22">
        <v>1</v>
      </c>
      <c r="P47" s="24" t="str">
        <f t="shared" si="18"/>
        <v>B</v>
      </c>
      <c r="Q47" s="22">
        <f t="shared" si="19"/>
        <v>2</v>
      </c>
      <c r="R47" s="24" t="s">
        <v>0</v>
      </c>
      <c r="S47" s="24" t="s">
        <v>31</v>
      </c>
      <c r="T47" s="24"/>
      <c r="U47" s="26"/>
    </row>
    <row r="48" spans="1:21" ht="18.75">
      <c r="A48" s="22">
        <v>46</v>
      </c>
      <c r="B48" s="23">
        <v>3.7147100000000002</v>
      </c>
      <c r="C48" s="24" t="str">
        <f t="shared" si="11"/>
        <v>U</v>
      </c>
      <c r="D48" s="22">
        <f t="shared" si="12"/>
        <v>3</v>
      </c>
      <c r="E48" s="22">
        <f t="shared" si="13"/>
        <v>4</v>
      </c>
      <c r="F48" s="22">
        <f t="shared" si="14"/>
        <v>626</v>
      </c>
      <c r="G48" s="22">
        <v>4</v>
      </c>
      <c r="H48" s="22">
        <f>VLOOKUP($G48,'R1L1ID'!$A$2:$B$12,2)</f>
        <v>16</v>
      </c>
      <c r="I48" s="22">
        <f t="shared" si="15"/>
        <v>2</v>
      </c>
      <c r="J48" s="22">
        <f t="shared" si="16"/>
        <v>8</v>
      </c>
      <c r="K48" s="22">
        <f t="shared" si="17"/>
        <v>32</v>
      </c>
      <c r="L48" s="27">
        <v>1</v>
      </c>
      <c r="M48" s="27">
        <v>3</v>
      </c>
      <c r="N48" s="22">
        <v>10</v>
      </c>
      <c r="O48" s="22">
        <v>1</v>
      </c>
      <c r="P48" s="24" t="str">
        <f t="shared" si="18"/>
        <v>B</v>
      </c>
      <c r="Q48" s="22">
        <f t="shared" si="19"/>
        <v>3</v>
      </c>
      <c r="R48" s="24" t="s">
        <v>0</v>
      </c>
      <c r="S48" s="24" t="s">
        <v>31</v>
      </c>
      <c r="T48" s="24"/>
      <c r="U48" s="26"/>
    </row>
    <row r="49" spans="1:31" ht="18.75">
      <c r="A49" s="22">
        <v>47</v>
      </c>
      <c r="B49" s="23">
        <v>7.6680700000000002</v>
      </c>
      <c r="C49" s="24" t="str">
        <f t="shared" si="11"/>
        <v>U</v>
      </c>
      <c r="D49" s="22">
        <f t="shared" si="12"/>
        <v>3</v>
      </c>
      <c r="E49" s="22">
        <f t="shared" si="13"/>
        <v>5</v>
      </c>
      <c r="F49" s="22">
        <f t="shared" si="14"/>
        <v>627</v>
      </c>
      <c r="G49" s="22">
        <v>4</v>
      </c>
      <c r="H49" s="22">
        <f>VLOOKUP($G49,'R1L1ID'!$A$2:$B$12,2)</f>
        <v>16</v>
      </c>
      <c r="I49" s="22">
        <f t="shared" si="15"/>
        <v>2</v>
      </c>
      <c r="J49" s="22">
        <f t="shared" si="16"/>
        <v>0</v>
      </c>
      <c r="K49" s="22">
        <f t="shared" si="17"/>
        <v>24</v>
      </c>
      <c r="L49" s="27">
        <v>1</v>
      </c>
      <c r="M49" s="27">
        <v>4</v>
      </c>
      <c r="N49" s="22">
        <v>10</v>
      </c>
      <c r="O49" s="22">
        <v>1</v>
      </c>
      <c r="P49" s="24" t="str">
        <f t="shared" si="18"/>
        <v>B</v>
      </c>
      <c r="Q49" s="22">
        <f t="shared" si="19"/>
        <v>4</v>
      </c>
      <c r="R49" s="24" t="s">
        <v>0</v>
      </c>
      <c r="S49" s="24" t="s">
        <v>31</v>
      </c>
      <c r="T49" s="24"/>
      <c r="U49" s="26"/>
    </row>
    <row r="50" spans="1:31" ht="18.75">
      <c r="A50" s="22">
        <v>48</v>
      </c>
      <c r="B50" s="23">
        <v>11.4643</v>
      </c>
      <c r="C50" s="24" t="str">
        <f t="shared" si="11"/>
        <v>U</v>
      </c>
      <c r="D50" s="22">
        <f t="shared" si="12"/>
        <v>3</v>
      </c>
      <c r="E50" s="22">
        <f t="shared" si="13"/>
        <v>6</v>
      </c>
      <c r="F50" s="22">
        <f t="shared" si="14"/>
        <v>716</v>
      </c>
      <c r="G50" s="22">
        <v>4</v>
      </c>
      <c r="H50" s="22">
        <f>VLOOKUP($G50,'R1L1ID'!$A$2:$B$12,2)</f>
        <v>16</v>
      </c>
      <c r="I50" s="22">
        <f t="shared" si="15"/>
        <v>2</v>
      </c>
      <c r="J50" s="22">
        <f t="shared" si="16"/>
        <v>1</v>
      </c>
      <c r="K50" s="22">
        <f t="shared" si="17"/>
        <v>25</v>
      </c>
      <c r="L50" s="27">
        <v>1</v>
      </c>
      <c r="M50" s="27">
        <v>5</v>
      </c>
      <c r="N50" s="22">
        <v>10</v>
      </c>
      <c r="O50" s="22">
        <v>1</v>
      </c>
      <c r="P50" s="24" t="str">
        <f t="shared" si="18"/>
        <v>B</v>
      </c>
      <c r="Q50" s="22">
        <f t="shared" si="19"/>
        <v>5</v>
      </c>
      <c r="R50" s="24" t="s">
        <v>0</v>
      </c>
      <c r="S50" s="24" t="s">
        <v>31</v>
      </c>
      <c r="T50" s="24"/>
      <c r="U50" s="26"/>
    </row>
    <row r="51" spans="1:31" ht="18.75">
      <c r="A51" s="22">
        <v>49</v>
      </c>
      <c r="B51" s="23">
        <v>12.4214</v>
      </c>
      <c r="C51" s="24" t="str">
        <f t="shared" si="11"/>
        <v>U</v>
      </c>
      <c r="D51" s="22">
        <f t="shared" si="12"/>
        <v>3</v>
      </c>
      <c r="E51" s="22">
        <f t="shared" si="13"/>
        <v>7</v>
      </c>
      <c r="F51" s="22">
        <f t="shared" si="14"/>
        <v>717</v>
      </c>
      <c r="G51" s="22">
        <v>4</v>
      </c>
      <c r="H51" s="22">
        <f>VLOOKUP($G51,'R1L1ID'!$A$2:$B$12,2)</f>
        <v>16</v>
      </c>
      <c r="I51" s="22">
        <f t="shared" si="15"/>
        <v>2</v>
      </c>
      <c r="J51" s="22">
        <f t="shared" si="16"/>
        <v>2</v>
      </c>
      <c r="K51" s="22">
        <f t="shared" si="17"/>
        <v>26</v>
      </c>
      <c r="L51" s="27">
        <v>1</v>
      </c>
      <c r="M51" s="27">
        <v>6</v>
      </c>
      <c r="N51" s="22">
        <v>10</v>
      </c>
      <c r="O51" s="22">
        <v>1</v>
      </c>
      <c r="P51" s="24" t="str">
        <f t="shared" si="18"/>
        <v>B</v>
      </c>
      <c r="Q51" s="22">
        <f t="shared" si="19"/>
        <v>6</v>
      </c>
      <c r="R51" s="24" t="s">
        <v>0</v>
      </c>
      <c r="S51" s="24" t="s">
        <v>31</v>
      </c>
      <c r="T51" s="24"/>
      <c r="U51" s="26"/>
    </row>
    <row r="52" spans="1:31" ht="18.75">
      <c r="A52" s="22">
        <v>50</v>
      </c>
      <c r="B52" s="23">
        <v>9.7576199999999993</v>
      </c>
      <c r="C52" s="24" t="str">
        <f t="shared" si="11"/>
        <v>U</v>
      </c>
      <c r="D52" s="22">
        <f t="shared" si="12"/>
        <v>3</v>
      </c>
      <c r="E52" s="22">
        <f t="shared" si="13"/>
        <v>8</v>
      </c>
      <c r="F52" s="22">
        <f t="shared" si="14"/>
        <v>524</v>
      </c>
      <c r="G52" s="22">
        <v>4</v>
      </c>
      <c r="H52" s="22">
        <f>VLOOKUP($G52,'R1L1ID'!$A$2:$B$12,2)</f>
        <v>16</v>
      </c>
      <c r="I52" s="22">
        <f t="shared" si="15"/>
        <v>1</v>
      </c>
      <c r="J52" s="22">
        <f t="shared" si="16"/>
        <v>2</v>
      </c>
      <c r="K52" s="22">
        <f t="shared" si="17"/>
        <v>14</v>
      </c>
      <c r="L52" s="27">
        <v>1</v>
      </c>
      <c r="M52" s="27">
        <v>7</v>
      </c>
      <c r="N52" s="22">
        <v>10</v>
      </c>
      <c r="O52" s="22">
        <v>1</v>
      </c>
      <c r="P52" s="24" t="str">
        <f t="shared" si="18"/>
        <v>B</v>
      </c>
      <c r="Q52" s="22">
        <f t="shared" si="19"/>
        <v>7</v>
      </c>
      <c r="R52" s="24" t="s">
        <v>0</v>
      </c>
      <c r="S52" s="24" t="s">
        <v>31</v>
      </c>
      <c r="T52" s="24"/>
      <c r="U52" s="26"/>
    </row>
    <row r="53" spans="1:31" ht="18.75">
      <c r="A53" s="22">
        <v>51</v>
      </c>
      <c r="B53" s="23">
        <v>10.0311</v>
      </c>
      <c r="C53" s="24" t="str">
        <f t="shared" si="11"/>
        <v>U</v>
      </c>
      <c r="D53" s="22">
        <f t="shared" si="12"/>
        <v>3</v>
      </c>
      <c r="E53" s="22">
        <f t="shared" si="13"/>
        <v>9</v>
      </c>
      <c r="F53" s="22">
        <f t="shared" si="14"/>
        <v>525</v>
      </c>
      <c r="G53" s="22">
        <v>4</v>
      </c>
      <c r="H53" s="22">
        <f>VLOOKUP($G53,'R1L1ID'!$A$2:$B$12,2)</f>
        <v>16</v>
      </c>
      <c r="I53" s="22">
        <f t="shared" si="15"/>
        <v>1</v>
      </c>
      <c r="J53" s="22">
        <f t="shared" si="16"/>
        <v>1</v>
      </c>
      <c r="K53" s="22">
        <f t="shared" si="17"/>
        <v>13</v>
      </c>
      <c r="L53" s="27">
        <v>1</v>
      </c>
      <c r="M53" s="27">
        <v>8</v>
      </c>
      <c r="N53" s="22">
        <v>10</v>
      </c>
      <c r="O53" s="22">
        <v>1</v>
      </c>
      <c r="P53" s="24" t="str">
        <f t="shared" si="18"/>
        <v>B</v>
      </c>
      <c r="Q53" s="22">
        <f t="shared" si="19"/>
        <v>8</v>
      </c>
      <c r="R53" s="24" t="s">
        <v>0</v>
      </c>
      <c r="S53" s="24" t="s">
        <v>31</v>
      </c>
      <c r="T53" s="24" t="s">
        <v>56</v>
      </c>
      <c r="U53" s="26"/>
    </row>
    <row r="54" spans="1:31" ht="18.75">
      <c r="A54" s="22">
        <v>52</v>
      </c>
      <c r="B54" s="23">
        <v>5.8073800000000002</v>
      </c>
      <c r="C54" s="24" t="str">
        <f t="shared" si="11"/>
        <v>U</v>
      </c>
      <c r="D54" s="22">
        <f t="shared" si="12"/>
        <v>3</v>
      </c>
      <c r="E54" s="22">
        <f t="shared" si="13"/>
        <v>10</v>
      </c>
      <c r="F54" s="22">
        <f t="shared" si="14"/>
        <v>748</v>
      </c>
      <c r="G54" s="22">
        <v>4</v>
      </c>
      <c r="H54" s="22">
        <f>VLOOKUP($G54,'R1L1ID'!$A$2:$B$12,2)</f>
        <v>16</v>
      </c>
      <c r="I54" s="22">
        <f t="shared" si="15"/>
        <v>0</v>
      </c>
      <c r="J54" s="22">
        <f t="shared" si="16"/>
        <v>4</v>
      </c>
      <c r="K54" s="22">
        <f t="shared" si="17"/>
        <v>4</v>
      </c>
      <c r="L54" s="35">
        <v>0</v>
      </c>
      <c r="M54" s="35">
        <v>2</v>
      </c>
      <c r="N54" s="22">
        <v>10</v>
      </c>
      <c r="O54" s="22">
        <v>1</v>
      </c>
      <c r="P54" s="36" t="s">
        <v>0</v>
      </c>
      <c r="Q54" s="35">
        <v>3</v>
      </c>
      <c r="R54" s="36" t="s">
        <v>0</v>
      </c>
      <c r="S54" s="36" t="s">
        <v>30</v>
      </c>
      <c r="T54" s="24"/>
      <c r="U54" s="26"/>
    </row>
    <row r="55" spans="1:31" ht="18.75">
      <c r="A55" s="22">
        <v>53</v>
      </c>
      <c r="B55" s="23">
        <v>5.2149900000000002</v>
      </c>
      <c r="C55" s="24" t="str">
        <f t="shared" si="11"/>
        <v>U</v>
      </c>
      <c r="D55" s="22">
        <f t="shared" si="12"/>
        <v>3</v>
      </c>
      <c r="E55" s="22">
        <f t="shared" si="13"/>
        <v>11</v>
      </c>
      <c r="F55" s="22">
        <f t="shared" si="14"/>
        <v>749</v>
      </c>
      <c r="G55" s="22">
        <v>4</v>
      </c>
      <c r="H55" s="22">
        <f>VLOOKUP($G55,'R1L1ID'!$A$2:$B$12,2)</f>
        <v>16</v>
      </c>
      <c r="I55" s="22">
        <f t="shared" si="15"/>
        <v>1</v>
      </c>
      <c r="J55" s="22">
        <f t="shared" si="16"/>
        <v>3</v>
      </c>
      <c r="K55" s="22">
        <f t="shared" si="17"/>
        <v>15</v>
      </c>
      <c r="L55" s="27">
        <v>1</v>
      </c>
      <c r="M55" s="27">
        <v>10</v>
      </c>
      <c r="N55" s="22">
        <v>1</v>
      </c>
      <c r="O55" s="22">
        <v>1</v>
      </c>
      <c r="P55" s="24" t="str">
        <f t="shared" ref="P55:P86" si="20">IF($E55&lt;2,"A","B")</f>
        <v>B</v>
      </c>
      <c r="Q55" s="22">
        <f t="shared" ref="Q55:Q86" si="21">IF($E55&lt;2,$E55+1,$E55-1)</f>
        <v>10</v>
      </c>
      <c r="R55" s="24" t="s">
        <v>0</v>
      </c>
      <c r="S55" s="24" t="s">
        <v>31</v>
      </c>
      <c r="T55" s="24"/>
      <c r="U55" s="26"/>
    </row>
    <row r="56" spans="1:31" ht="18.75">
      <c r="A56" s="22">
        <v>54</v>
      </c>
      <c r="B56" s="23">
        <v>4.4222999999999999</v>
      </c>
      <c r="C56" s="24" t="str">
        <f t="shared" si="11"/>
        <v>U</v>
      </c>
      <c r="D56" s="22">
        <f t="shared" si="12"/>
        <v>3</v>
      </c>
      <c r="E56" s="22">
        <f t="shared" si="13"/>
        <v>12</v>
      </c>
      <c r="F56" s="22">
        <f t="shared" si="14"/>
        <v>604</v>
      </c>
      <c r="G56" s="22">
        <v>4</v>
      </c>
      <c r="H56" s="22">
        <f>VLOOKUP($G56,'R1L1ID'!$A$2:$B$12,2)</f>
        <v>16</v>
      </c>
      <c r="I56" s="22">
        <f t="shared" si="15"/>
        <v>1</v>
      </c>
      <c r="J56" s="22">
        <f t="shared" si="16"/>
        <v>4</v>
      </c>
      <c r="K56" s="22">
        <f t="shared" si="17"/>
        <v>16</v>
      </c>
      <c r="L56" s="27">
        <v>1</v>
      </c>
      <c r="M56" s="27">
        <v>11</v>
      </c>
      <c r="N56" s="22">
        <v>1</v>
      </c>
      <c r="O56" s="22">
        <v>1</v>
      </c>
      <c r="P56" s="24" t="str">
        <f t="shared" si="20"/>
        <v>B</v>
      </c>
      <c r="Q56" s="22">
        <f t="shared" si="21"/>
        <v>11</v>
      </c>
      <c r="R56" s="24" t="s">
        <v>0</v>
      </c>
      <c r="S56" s="24" t="s">
        <v>31</v>
      </c>
      <c r="T56" s="24"/>
      <c r="U56" s="26"/>
    </row>
    <row r="57" spans="1:31" ht="18.75">
      <c r="A57" s="22">
        <v>55</v>
      </c>
      <c r="B57" s="23">
        <v>3.2221899999999999</v>
      </c>
      <c r="C57" s="24" t="str">
        <f t="shared" si="11"/>
        <v>U</v>
      </c>
      <c r="D57" s="22">
        <f t="shared" si="12"/>
        <v>3</v>
      </c>
      <c r="E57" s="22">
        <f t="shared" si="13"/>
        <v>13</v>
      </c>
      <c r="F57" s="22">
        <f t="shared" si="14"/>
        <v>605</v>
      </c>
      <c r="G57" s="22">
        <v>4</v>
      </c>
      <c r="H57" s="22">
        <f>VLOOKUP($G57,'R1L1ID'!$A$2:$B$12,2)</f>
        <v>16</v>
      </c>
      <c r="I57" s="22">
        <f t="shared" si="15"/>
        <v>1</v>
      </c>
      <c r="J57" s="22">
        <f t="shared" si="16"/>
        <v>5</v>
      </c>
      <c r="K57" s="22">
        <f t="shared" si="17"/>
        <v>17</v>
      </c>
      <c r="L57" s="27">
        <v>1</v>
      </c>
      <c r="M57" s="27">
        <v>12</v>
      </c>
      <c r="N57" s="22">
        <v>1</v>
      </c>
      <c r="O57" s="22">
        <v>1</v>
      </c>
      <c r="P57" s="24" t="str">
        <f t="shared" si="20"/>
        <v>B</v>
      </c>
      <c r="Q57" s="22">
        <f t="shared" si="21"/>
        <v>12</v>
      </c>
      <c r="R57" s="24" t="s">
        <v>0</v>
      </c>
      <c r="S57" s="24" t="s">
        <v>31</v>
      </c>
      <c r="T57" s="24"/>
      <c r="U57" s="26"/>
    </row>
    <row r="58" spans="1:31" s="11" customFormat="1" ht="18.75">
      <c r="A58" s="25">
        <v>56</v>
      </c>
      <c r="B58" s="28">
        <v>2.7588200000000001</v>
      </c>
      <c r="C58" s="26" t="str">
        <f t="shared" si="11"/>
        <v>U</v>
      </c>
      <c r="D58" s="25">
        <f t="shared" si="12"/>
        <v>4</v>
      </c>
      <c r="E58" s="25">
        <f t="shared" si="13"/>
        <v>0</v>
      </c>
      <c r="F58" s="25">
        <f t="shared" si="14"/>
        <v>758</v>
      </c>
      <c r="G58" s="25">
        <v>8</v>
      </c>
      <c r="H58" s="25">
        <f>VLOOKUP($G58,'R1L1ID'!$A$2:$B$12,2)</f>
        <v>23</v>
      </c>
      <c r="I58" s="25">
        <f t="shared" si="15"/>
        <v>0</v>
      </c>
      <c r="J58" s="25">
        <f t="shared" si="16"/>
        <v>3</v>
      </c>
      <c r="K58" s="25">
        <f t="shared" si="17"/>
        <v>3</v>
      </c>
      <c r="L58" s="25">
        <v>0</v>
      </c>
      <c r="M58" s="25">
        <v>1</v>
      </c>
      <c r="N58" s="25">
        <v>1</v>
      </c>
      <c r="O58" s="25">
        <v>1</v>
      </c>
      <c r="P58" s="24" t="str">
        <f t="shared" si="20"/>
        <v>A</v>
      </c>
      <c r="Q58" s="22">
        <f t="shared" si="21"/>
        <v>1</v>
      </c>
      <c r="R58" s="26" t="s">
        <v>0</v>
      </c>
      <c r="S58" s="26" t="s">
        <v>32</v>
      </c>
      <c r="T58" s="26"/>
      <c r="U58" s="26"/>
      <c r="AC58" s="9"/>
      <c r="AD58" s="9"/>
      <c r="AE58" s="9"/>
    </row>
    <row r="59" spans="1:31" s="11" customFormat="1" ht="18.75">
      <c r="A59" s="25">
        <v>57</v>
      </c>
      <c r="B59" s="28">
        <v>3.8282500000000002</v>
      </c>
      <c r="C59" s="26" t="str">
        <f t="shared" si="11"/>
        <v>U</v>
      </c>
      <c r="D59" s="25">
        <f t="shared" si="12"/>
        <v>4</v>
      </c>
      <c r="E59" s="25">
        <f t="shared" si="13"/>
        <v>1</v>
      </c>
      <c r="F59" s="25">
        <f t="shared" si="14"/>
        <v>759</v>
      </c>
      <c r="G59" s="25">
        <v>5</v>
      </c>
      <c r="H59" s="25">
        <f>VLOOKUP($G59,'R1L1ID'!$A$2:$B$12,2)</f>
        <v>17</v>
      </c>
      <c r="I59" s="25">
        <f t="shared" si="15"/>
        <v>0</v>
      </c>
      <c r="J59" s="25">
        <f t="shared" si="16"/>
        <v>3</v>
      </c>
      <c r="K59" s="25">
        <f t="shared" si="17"/>
        <v>3</v>
      </c>
      <c r="L59" s="25">
        <v>0</v>
      </c>
      <c r="M59" s="25">
        <v>1</v>
      </c>
      <c r="N59" s="25">
        <v>1</v>
      </c>
      <c r="O59" s="25">
        <v>1</v>
      </c>
      <c r="P59" s="24" t="str">
        <f t="shared" si="20"/>
        <v>A</v>
      </c>
      <c r="Q59" s="22">
        <f t="shared" si="21"/>
        <v>2</v>
      </c>
      <c r="R59" s="26" t="s">
        <v>0</v>
      </c>
      <c r="S59" s="26" t="s">
        <v>32</v>
      </c>
      <c r="T59" s="26"/>
      <c r="U59" s="26"/>
    </row>
    <row r="60" spans="1:31" s="11" customFormat="1" ht="18.75">
      <c r="A60" s="25">
        <v>58</v>
      </c>
      <c r="B60" s="28">
        <v>4.0418500000000002</v>
      </c>
      <c r="C60" s="26" t="str">
        <f t="shared" si="11"/>
        <v>U</v>
      </c>
      <c r="D60" s="25">
        <f t="shared" si="12"/>
        <v>4</v>
      </c>
      <c r="E60" s="25">
        <f t="shared" si="13"/>
        <v>2</v>
      </c>
      <c r="F60" s="25">
        <f t="shared" si="14"/>
        <v>800</v>
      </c>
      <c r="G60" s="25">
        <v>3</v>
      </c>
      <c r="H60" s="25">
        <f>VLOOKUP($G60,'R1L1ID'!$A$2:$B$12,2)</f>
        <v>14</v>
      </c>
      <c r="I60" s="25">
        <f t="shared" si="15"/>
        <v>0</v>
      </c>
      <c r="J60" s="25">
        <f t="shared" si="16"/>
        <v>0</v>
      </c>
      <c r="K60" s="25">
        <f t="shared" si="17"/>
        <v>0</v>
      </c>
      <c r="L60" s="25">
        <v>0</v>
      </c>
      <c r="M60" s="25">
        <v>10</v>
      </c>
      <c r="N60" s="25">
        <v>1</v>
      </c>
      <c r="O60" s="25">
        <v>1</v>
      </c>
      <c r="P60" s="24" t="str">
        <f t="shared" si="20"/>
        <v>B</v>
      </c>
      <c r="Q60" s="22">
        <f t="shared" si="21"/>
        <v>1</v>
      </c>
      <c r="R60" s="26" t="s">
        <v>0</v>
      </c>
      <c r="S60" s="26" t="s">
        <v>33</v>
      </c>
      <c r="T60" s="26"/>
      <c r="U60" s="26"/>
    </row>
    <row r="61" spans="1:31" s="11" customFormat="1" ht="18.75">
      <c r="A61" s="25">
        <v>59</v>
      </c>
      <c r="B61" s="28">
        <v>6.50413</v>
      </c>
      <c r="C61" s="26" t="str">
        <f t="shared" si="11"/>
        <v>U</v>
      </c>
      <c r="D61" s="25">
        <f t="shared" si="12"/>
        <v>4</v>
      </c>
      <c r="E61" s="25">
        <f t="shared" si="13"/>
        <v>3</v>
      </c>
      <c r="F61" s="25">
        <f t="shared" si="14"/>
        <v>801</v>
      </c>
      <c r="G61" s="25">
        <v>3</v>
      </c>
      <c r="H61" s="25">
        <f>VLOOKUP($G61,'R1L1ID'!$A$2:$B$12,2)</f>
        <v>14</v>
      </c>
      <c r="I61" s="25">
        <f t="shared" si="15"/>
        <v>0</v>
      </c>
      <c r="J61" s="25">
        <f t="shared" si="16"/>
        <v>1</v>
      </c>
      <c r="K61" s="25">
        <f t="shared" si="17"/>
        <v>1</v>
      </c>
      <c r="L61" s="25">
        <v>0</v>
      </c>
      <c r="M61" s="25">
        <v>11</v>
      </c>
      <c r="N61" s="25">
        <v>10</v>
      </c>
      <c r="O61" s="25">
        <v>1</v>
      </c>
      <c r="P61" s="24" t="str">
        <f t="shared" si="20"/>
        <v>B</v>
      </c>
      <c r="Q61" s="22">
        <f t="shared" si="21"/>
        <v>2</v>
      </c>
      <c r="R61" s="26" t="s">
        <v>0</v>
      </c>
      <c r="S61" s="26" t="s">
        <v>33</v>
      </c>
      <c r="T61" s="26"/>
      <c r="U61" s="26"/>
    </row>
    <row r="62" spans="1:31" s="11" customFormat="1" ht="18.75">
      <c r="A62" s="25">
        <v>60</v>
      </c>
      <c r="B62" s="28">
        <v>8.6681500000000007</v>
      </c>
      <c r="C62" s="26" t="str">
        <f t="shared" si="11"/>
        <v>U</v>
      </c>
      <c r="D62" s="25">
        <f t="shared" si="12"/>
        <v>4</v>
      </c>
      <c r="E62" s="25">
        <f t="shared" si="13"/>
        <v>4</v>
      </c>
      <c r="F62" s="25">
        <f t="shared" si="14"/>
        <v>504</v>
      </c>
      <c r="G62" s="25">
        <v>3</v>
      </c>
      <c r="H62" s="25">
        <f>VLOOKUP($G62,'R1L1ID'!$A$2:$B$12,2)</f>
        <v>14</v>
      </c>
      <c r="I62" s="25">
        <f t="shared" si="15"/>
        <v>0</v>
      </c>
      <c r="J62" s="25">
        <f t="shared" si="16"/>
        <v>2</v>
      </c>
      <c r="K62" s="25">
        <f t="shared" si="17"/>
        <v>2</v>
      </c>
      <c r="L62" s="25">
        <v>0</v>
      </c>
      <c r="M62" s="25">
        <v>12</v>
      </c>
      <c r="N62" s="25">
        <v>10</v>
      </c>
      <c r="O62" s="25">
        <v>1</v>
      </c>
      <c r="P62" s="24" t="str">
        <f t="shared" si="20"/>
        <v>B</v>
      </c>
      <c r="Q62" s="22">
        <f t="shared" si="21"/>
        <v>3</v>
      </c>
      <c r="R62" s="26" t="s">
        <v>0</v>
      </c>
      <c r="S62" s="26" t="s">
        <v>33</v>
      </c>
      <c r="T62" s="26"/>
      <c r="U62" s="26"/>
    </row>
    <row r="63" spans="1:31" s="11" customFormat="1" ht="18.75">
      <c r="A63" s="25">
        <v>61</v>
      </c>
      <c r="B63" s="28">
        <v>17.376799999999999</v>
      </c>
      <c r="C63" s="26" t="str">
        <f t="shared" si="11"/>
        <v>U</v>
      </c>
      <c r="D63" s="25">
        <f t="shared" si="12"/>
        <v>4</v>
      </c>
      <c r="E63" s="25">
        <f t="shared" si="13"/>
        <v>5</v>
      </c>
      <c r="F63" s="49">
        <f t="shared" si="14"/>
        <v>505</v>
      </c>
      <c r="G63" s="25">
        <v>1</v>
      </c>
      <c r="H63" s="25">
        <f>VLOOKUP($G63,'R1L1ID'!$A$2:$B$12,2)</f>
        <v>3</v>
      </c>
      <c r="I63" s="25">
        <f t="shared" si="15"/>
        <v>0</v>
      </c>
      <c r="J63" s="25">
        <f t="shared" si="16"/>
        <v>0</v>
      </c>
      <c r="K63" s="25">
        <f t="shared" si="17"/>
        <v>0</v>
      </c>
      <c r="L63" s="25">
        <v>0</v>
      </c>
      <c r="M63" s="25">
        <v>10</v>
      </c>
      <c r="N63" s="25">
        <v>10</v>
      </c>
      <c r="O63" s="25">
        <v>1</v>
      </c>
      <c r="P63" s="24" t="str">
        <f t="shared" si="20"/>
        <v>B</v>
      </c>
      <c r="Q63" s="22">
        <f t="shared" si="21"/>
        <v>4</v>
      </c>
      <c r="R63" s="26" t="s">
        <v>0</v>
      </c>
      <c r="S63" s="26" t="s">
        <v>33</v>
      </c>
      <c r="T63" s="26"/>
      <c r="U63" s="26"/>
    </row>
    <row r="64" spans="1:31" s="11" customFormat="1" ht="18.75">
      <c r="A64" s="25">
        <v>62</v>
      </c>
      <c r="B64" s="28">
        <v>24.2438</v>
      </c>
      <c r="C64" s="26" t="str">
        <f t="shared" si="11"/>
        <v>U</v>
      </c>
      <c r="D64" s="25">
        <f t="shared" si="12"/>
        <v>4</v>
      </c>
      <c r="E64" s="25">
        <f t="shared" si="13"/>
        <v>6</v>
      </c>
      <c r="F64" s="49">
        <f t="shared" si="14"/>
        <v>520</v>
      </c>
      <c r="G64" s="25">
        <v>1</v>
      </c>
      <c r="H64" s="25">
        <f>VLOOKUP($G64,'R1L1ID'!$A$2:$B$12,2)</f>
        <v>3</v>
      </c>
      <c r="I64" s="25">
        <f t="shared" si="15"/>
        <v>1</v>
      </c>
      <c r="J64" s="25">
        <f t="shared" si="16"/>
        <v>6</v>
      </c>
      <c r="K64" s="25">
        <f t="shared" si="17"/>
        <v>18</v>
      </c>
      <c r="L64" s="25">
        <v>0</v>
      </c>
      <c r="M64" s="25">
        <v>4</v>
      </c>
      <c r="N64" s="25">
        <v>10</v>
      </c>
      <c r="O64" s="25">
        <v>1</v>
      </c>
      <c r="P64" s="24" t="str">
        <f t="shared" si="20"/>
        <v>B</v>
      </c>
      <c r="Q64" s="22">
        <f t="shared" si="21"/>
        <v>5</v>
      </c>
      <c r="R64" s="26" t="s">
        <v>0</v>
      </c>
      <c r="S64" s="26" t="s">
        <v>33</v>
      </c>
      <c r="T64" s="26"/>
      <c r="U64" s="26"/>
    </row>
    <row r="65" spans="1:21" s="11" customFormat="1" ht="18.75">
      <c r="A65" s="25">
        <v>63</v>
      </c>
      <c r="B65" s="28">
        <v>24.024100000000001</v>
      </c>
      <c r="C65" s="26" t="str">
        <f t="shared" si="11"/>
        <v>U</v>
      </c>
      <c r="D65" s="25">
        <f t="shared" si="12"/>
        <v>4</v>
      </c>
      <c r="E65" s="25">
        <f t="shared" si="13"/>
        <v>7</v>
      </c>
      <c r="F65" s="49">
        <f t="shared" si="14"/>
        <v>521</v>
      </c>
      <c r="G65" s="25">
        <v>1</v>
      </c>
      <c r="H65" s="25">
        <f>VLOOKUP($G65,'R1L1ID'!$A$2:$B$12,2)</f>
        <v>3</v>
      </c>
      <c r="I65" s="25">
        <f t="shared" si="15"/>
        <v>0</v>
      </c>
      <c r="J65" s="25">
        <f t="shared" si="16"/>
        <v>2</v>
      </c>
      <c r="K65" s="25">
        <f t="shared" si="17"/>
        <v>2</v>
      </c>
      <c r="L65" s="25">
        <v>0</v>
      </c>
      <c r="M65" s="25">
        <v>12</v>
      </c>
      <c r="N65" s="25">
        <v>10</v>
      </c>
      <c r="O65" s="25">
        <v>1</v>
      </c>
      <c r="P65" s="24" t="str">
        <f t="shared" si="20"/>
        <v>B</v>
      </c>
      <c r="Q65" s="22">
        <f t="shared" si="21"/>
        <v>6</v>
      </c>
      <c r="R65" s="26" t="s">
        <v>0</v>
      </c>
      <c r="S65" s="26" t="s">
        <v>33</v>
      </c>
      <c r="T65" s="26"/>
      <c r="U65" s="26"/>
    </row>
    <row r="66" spans="1:21" s="11" customFormat="1" ht="18.75">
      <c r="A66" s="25">
        <v>64</v>
      </c>
      <c r="B66" s="28">
        <v>14.0505</v>
      </c>
      <c r="C66" s="26" t="str">
        <f t="shared" ref="C66:C97" si="22">VLOOKUP($A66,PanelId,2)</f>
        <v>U</v>
      </c>
      <c r="D66" s="25">
        <f t="shared" ref="D66:D97" si="23">MOD(QUOTIENT($A66,14),7)</f>
        <v>4</v>
      </c>
      <c r="E66" s="25">
        <f t="shared" ref="E66:E97" si="24">MOD($A66,14)</f>
        <v>8</v>
      </c>
      <c r="F66" s="49">
        <f t="shared" ref="F66:F97" si="25">VLOOKUP($A66,DbData,2)</f>
        <v>1000</v>
      </c>
      <c r="G66" s="25">
        <v>3</v>
      </c>
      <c r="H66" s="25">
        <f>VLOOKUP($G66,'R1L1ID'!$A$2:$B$12,2)</f>
        <v>14</v>
      </c>
      <c r="I66" s="25">
        <f t="shared" ref="I66:I97" si="26">VLOOKUP($L66*12+$M66,L1FPGAMap,3)</f>
        <v>0</v>
      </c>
      <c r="J66" s="25">
        <f t="shared" ref="J66:J97" si="27">VLOOKUP($L66*12+$M66,L1FPGAMap,4)</f>
        <v>3</v>
      </c>
      <c r="K66" s="25">
        <f t="shared" ref="K66:K97" si="28">$I66*12+$J66</f>
        <v>3</v>
      </c>
      <c r="L66" s="25">
        <v>0</v>
      </c>
      <c r="M66" s="25">
        <v>1</v>
      </c>
      <c r="N66" s="25">
        <v>10</v>
      </c>
      <c r="O66" s="25">
        <v>1</v>
      </c>
      <c r="P66" s="24" t="str">
        <f t="shared" si="20"/>
        <v>B</v>
      </c>
      <c r="Q66" s="22">
        <f t="shared" si="21"/>
        <v>7</v>
      </c>
      <c r="R66" s="26" t="s">
        <v>0</v>
      </c>
      <c r="S66" s="26" t="s">
        <v>33</v>
      </c>
      <c r="T66" s="26"/>
      <c r="U66" s="26"/>
    </row>
    <row r="67" spans="1:21" s="11" customFormat="1" ht="18.75">
      <c r="A67" s="25">
        <v>65</v>
      </c>
      <c r="B67" s="28">
        <v>7.1257099999999998</v>
      </c>
      <c r="C67" s="26" t="str">
        <f t="shared" si="22"/>
        <v>U</v>
      </c>
      <c r="D67" s="25">
        <f t="shared" si="23"/>
        <v>4</v>
      </c>
      <c r="E67" s="25">
        <f t="shared" si="24"/>
        <v>9</v>
      </c>
      <c r="F67" s="49">
        <f t="shared" si="25"/>
        <v>1001</v>
      </c>
      <c r="G67" s="25">
        <v>3</v>
      </c>
      <c r="H67" s="25">
        <f>VLOOKUP($G67,'R1L1ID'!$A$2:$B$12,2)</f>
        <v>14</v>
      </c>
      <c r="I67" s="25">
        <f t="shared" si="26"/>
        <v>0</v>
      </c>
      <c r="J67" s="25">
        <f t="shared" si="27"/>
        <v>4</v>
      </c>
      <c r="K67" s="25">
        <f t="shared" si="28"/>
        <v>4</v>
      </c>
      <c r="L67" s="25">
        <v>0</v>
      </c>
      <c r="M67" s="25">
        <v>2</v>
      </c>
      <c r="N67" s="25">
        <v>10</v>
      </c>
      <c r="O67" s="25">
        <v>1</v>
      </c>
      <c r="P67" s="24" t="str">
        <f t="shared" si="20"/>
        <v>B</v>
      </c>
      <c r="Q67" s="22">
        <f t="shared" si="21"/>
        <v>8</v>
      </c>
      <c r="R67" s="26" t="s">
        <v>0</v>
      </c>
      <c r="S67" s="26" t="s">
        <v>33</v>
      </c>
      <c r="T67" s="26"/>
      <c r="U67" s="26"/>
    </row>
    <row r="68" spans="1:21" s="11" customFormat="1" ht="18.75">
      <c r="A68" s="25">
        <v>66</v>
      </c>
      <c r="B68" s="28">
        <v>5.4567699999999997</v>
      </c>
      <c r="C68" s="26" t="str">
        <f t="shared" si="22"/>
        <v>U</v>
      </c>
      <c r="D68" s="25">
        <f t="shared" si="23"/>
        <v>4</v>
      </c>
      <c r="E68" s="25">
        <f t="shared" si="24"/>
        <v>10</v>
      </c>
      <c r="F68" s="49">
        <f t="shared" si="25"/>
        <v>510</v>
      </c>
      <c r="G68" s="25">
        <v>3</v>
      </c>
      <c r="H68" s="25">
        <f>VLOOKUP($G68,'R1L1ID'!$A$2:$B$12,2)</f>
        <v>14</v>
      </c>
      <c r="I68" s="25">
        <f t="shared" si="26"/>
        <v>0</v>
      </c>
      <c r="J68" s="25">
        <f t="shared" si="27"/>
        <v>5</v>
      </c>
      <c r="K68" s="25">
        <f t="shared" si="28"/>
        <v>5</v>
      </c>
      <c r="L68" s="25">
        <v>0</v>
      </c>
      <c r="M68" s="25">
        <v>3</v>
      </c>
      <c r="N68" s="25">
        <v>10</v>
      </c>
      <c r="O68" s="25">
        <v>1</v>
      </c>
      <c r="P68" s="24" t="str">
        <f t="shared" si="20"/>
        <v>B</v>
      </c>
      <c r="Q68" s="22">
        <f t="shared" si="21"/>
        <v>9</v>
      </c>
      <c r="R68" s="26" t="s">
        <v>0</v>
      </c>
      <c r="S68" s="26" t="s">
        <v>33</v>
      </c>
      <c r="T68" s="26"/>
      <c r="U68" s="26"/>
    </row>
    <row r="69" spans="1:21" s="11" customFormat="1" ht="18.75">
      <c r="A69" s="25">
        <v>67</v>
      </c>
      <c r="B69" s="28">
        <v>4.0059100000000001</v>
      </c>
      <c r="C69" s="26" t="str">
        <f t="shared" si="22"/>
        <v>U</v>
      </c>
      <c r="D69" s="25">
        <f t="shared" si="23"/>
        <v>4</v>
      </c>
      <c r="E69" s="25">
        <f t="shared" si="24"/>
        <v>11</v>
      </c>
      <c r="F69" s="25">
        <f t="shared" si="25"/>
        <v>511</v>
      </c>
      <c r="G69" s="25">
        <v>8</v>
      </c>
      <c r="H69" s="25">
        <f>VLOOKUP($G69,'R1L1ID'!$A$2:$B$12,2)</f>
        <v>23</v>
      </c>
      <c r="I69" s="25">
        <f t="shared" si="26"/>
        <v>0</v>
      </c>
      <c r="J69" s="25">
        <f t="shared" si="27"/>
        <v>0</v>
      </c>
      <c r="K69" s="25">
        <f t="shared" si="28"/>
        <v>0</v>
      </c>
      <c r="L69" s="25">
        <v>0</v>
      </c>
      <c r="M69" s="25">
        <v>10</v>
      </c>
      <c r="N69" s="25">
        <v>1</v>
      </c>
      <c r="O69" s="25">
        <v>1</v>
      </c>
      <c r="P69" s="24" t="str">
        <f t="shared" si="20"/>
        <v>B</v>
      </c>
      <c r="Q69" s="22">
        <f t="shared" si="21"/>
        <v>10</v>
      </c>
      <c r="R69" s="26" t="s">
        <v>0</v>
      </c>
      <c r="S69" s="26" t="s">
        <v>33</v>
      </c>
      <c r="T69" s="26"/>
      <c r="U69" s="26"/>
    </row>
    <row r="70" spans="1:21" s="11" customFormat="1" ht="18.75">
      <c r="A70" s="25">
        <v>68</v>
      </c>
      <c r="B70" s="28">
        <v>4.0485199999999999</v>
      </c>
      <c r="C70" s="26" t="str">
        <f t="shared" si="22"/>
        <v>U</v>
      </c>
      <c r="D70" s="25">
        <f t="shared" si="23"/>
        <v>4</v>
      </c>
      <c r="E70" s="25">
        <f t="shared" si="24"/>
        <v>12</v>
      </c>
      <c r="F70" s="25">
        <f t="shared" si="25"/>
        <v>622</v>
      </c>
      <c r="G70" s="25">
        <v>8</v>
      </c>
      <c r="H70" s="25">
        <f>VLOOKUP($G70,'R1L1ID'!$A$2:$B$12,2)</f>
        <v>23</v>
      </c>
      <c r="I70" s="25">
        <f t="shared" si="26"/>
        <v>0</v>
      </c>
      <c r="J70" s="25">
        <f t="shared" si="27"/>
        <v>1</v>
      </c>
      <c r="K70" s="25">
        <f t="shared" si="28"/>
        <v>1</v>
      </c>
      <c r="L70" s="25">
        <v>0</v>
      </c>
      <c r="M70" s="25">
        <v>11</v>
      </c>
      <c r="N70" s="25">
        <v>1</v>
      </c>
      <c r="O70" s="25">
        <v>1</v>
      </c>
      <c r="P70" s="24" t="str">
        <f t="shared" si="20"/>
        <v>B</v>
      </c>
      <c r="Q70" s="22">
        <f t="shared" si="21"/>
        <v>11</v>
      </c>
      <c r="R70" s="26" t="s">
        <v>0</v>
      </c>
      <c r="S70" s="26" t="s">
        <v>33</v>
      </c>
      <c r="T70" s="26"/>
      <c r="U70" s="26"/>
    </row>
    <row r="71" spans="1:21" s="11" customFormat="1" ht="18.75">
      <c r="A71" s="25">
        <v>69</v>
      </c>
      <c r="B71" s="28">
        <v>3.08344</v>
      </c>
      <c r="C71" s="26" t="str">
        <f t="shared" si="22"/>
        <v>U</v>
      </c>
      <c r="D71" s="25">
        <f t="shared" si="23"/>
        <v>4</v>
      </c>
      <c r="E71" s="25">
        <f t="shared" si="24"/>
        <v>13</v>
      </c>
      <c r="F71" s="25">
        <f t="shared" si="25"/>
        <v>623</v>
      </c>
      <c r="G71" s="25">
        <v>7</v>
      </c>
      <c r="H71" s="25">
        <f>VLOOKUP($G71,'R1L1ID'!$A$2:$B$12,2)</f>
        <v>20</v>
      </c>
      <c r="I71" s="25">
        <f t="shared" si="26"/>
        <v>1</v>
      </c>
      <c r="J71" s="25">
        <f t="shared" si="27"/>
        <v>6</v>
      </c>
      <c r="K71" s="25">
        <f t="shared" si="28"/>
        <v>18</v>
      </c>
      <c r="L71" s="25">
        <v>0</v>
      </c>
      <c r="M71" s="25">
        <v>4</v>
      </c>
      <c r="N71" s="25">
        <v>1</v>
      </c>
      <c r="O71" s="25">
        <v>1</v>
      </c>
      <c r="P71" s="24" t="str">
        <f t="shared" si="20"/>
        <v>B</v>
      </c>
      <c r="Q71" s="22">
        <f t="shared" si="21"/>
        <v>12</v>
      </c>
      <c r="R71" s="26" t="s">
        <v>0</v>
      </c>
      <c r="S71" s="26" t="s">
        <v>33</v>
      </c>
      <c r="T71" s="26"/>
      <c r="U71" s="26"/>
    </row>
    <row r="72" spans="1:21" s="11" customFormat="1" ht="18.75">
      <c r="A72" s="25">
        <v>70</v>
      </c>
      <c r="B72" s="28">
        <v>2.4851399999999999</v>
      </c>
      <c r="C72" s="26" t="str">
        <f t="shared" si="22"/>
        <v>U</v>
      </c>
      <c r="D72" s="25">
        <f t="shared" si="23"/>
        <v>5</v>
      </c>
      <c r="E72" s="25">
        <f t="shared" si="24"/>
        <v>0</v>
      </c>
      <c r="F72" s="25">
        <f t="shared" si="25"/>
        <v>328</v>
      </c>
      <c r="G72" s="25">
        <v>5</v>
      </c>
      <c r="H72" s="25">
        <f>VLOOKUP($G72,'R1L1ID'!$A$2:$B$12,2)</f>
        <v>17</v>
      </c>
      <c r="I72" s="25">
        <f t="shared" si="26"/>
        <v>1</v>
      </c>
      <c r="J72" s="25">
        <f t="shared" si="27"/>
        <v>6</v>
      </c>
      <c r="K72" s="25">
        <f t="shared" si="28"/>
        <v>18</v>
      </c>
      <c r="L72" s="25">
        <v>0</v>
      </c>
      <c r="M72" s="25">
        <v>4</v>
      </c>
      <c r="N72" s="25">
        <v>1</v>
      </c>
      <c r="O72" s="25">
        <v>1</v>
      </c>
      <c r="P72" s="24" t="str">
        <f t="shared" si="20"/>
        <v>A</v>
      </c>
      <c r="Q72" s="22">
        <f t="shared" si="21"/>
        <v>1</v>
      </c>
      <c r="R72" s="26" t="s">
        <v>0</v>
      </c>
      <c r="S72" s="26" t="s">
        <v>34</v>
      </c>
      <c r="T72" s="26"/>
      <c r="U72" s="26"/>
    </row>
    <row r="73" spans="1:21" s="11" customFormat="1" ht="18.75">
      <c r="A73" s="25">
        <v>71</v>
      </c>
      <c r="B73" s="28">
        <v>3.2409500000000002</v>
      </c>
      <c r="C73" s="26" t="str">
        <f t="shared" si="22"/>
        <v>U</v>
      </c>
      <c r="D73" s="25">
        <f t="shared" si="23"/>
        <v>5</v>
      </c>
      <c r="E73" s="25">
        <f t="shared" si="24"/>
        <v>1</v>
      </c>
      <c r="F73" s="25">
        <f t="shared" si="25"/>
        <v>329</v>
      </c>
      <c r="G73" s="25">
        <v>5</v>
      </c>
      <c r="H73" s="25">
        <f>VLOOKUP($G73,'R1L1ID'!$A$2:$B$12,2)</f>
        <v>17</v>
      </c>
      <c r="I73" s="25">
        <f t="shared" si="26"/>
        <v>0</v>
      </c>
      <c r="J73" s="25">
        <f t="shared" si="27"/>
        <v>6</v>
      </c>
      <c r="K73" s="25">
        <f t="shared" si="28"/>
        <v>6</v>
      </c>
      <c r="L73" s="25">
        <v>0</v>
      </c>
      <c r="M73" s="25">
        <v>9</v>
      </c>
      <c r="N73" s="25">
        <v>1</v>
      </c>
      <c r="O73" s="25">
        <v>1</v>
      </c>
      <c r="P73" s="24" t="str">
        <f t="shared" si="20"/>
        <v>A</v>
      </c>
      <c r="Q73" s="22">
        <f t="shared" si="21"/>
        <v>2</v>
      </c>
      <c r="R73" s="26" t="s">
        <v>0</v>
      </c>
      <c r="S73" s="26" t="s">
        <v>34</v>
      </c>
      <c r="T73" s="26"/>
      <c r="U73" s="26"/>
    </row>
    <row r="74" spans="1:21" s="11" customFormat="1" ht="18.75">
      <c r="A74" s="25">
        <v>72</v>
      </c>
      <c r="B74" s="28">
        <v>3.9184399999999999</v>
      </c>
      <c r="C74" s="26" t="str">
        <f t="shared" si="22"/>
        <v>U</v>
      </c>
      <c r="D74" s="25">
        <f t="shared" si="23"/>
        <v>5</v>
      </c>
      <c r="E74" s="25">
        <f t="shared" si="24"/>
        <v>2</v>
      </c>
      <c r="F74" s="25">
        <f t="shared" si="25"/>
        <v>994</v>
      </c>
      <c r="G74" s="25">
        <v>8</v>
      </c>
      <c r="H74" s="25">
        <f>VLOOKUP($G74,'R1L1ID'!$A$2:$B$12,2)</f>
        <v>23</v>
      </c>
      <c r="I74" s="25">
        <f t="shared" si="26"/>
        <v>0</v>
      </c>
      <c r="J74" s="25">
        <f t="shared" si="27"/>
        <v>5</v>
      </c>
      <c r="K74" s="25">
        <f t="shared" si="28"/>
        <v>5</v>
      </c>
      <c r="L74" s="25">
        <v>0</v>
      </c>
      <c r="M74" s="25">
        <v>3</v>
      </c>
      <c r="N74" s="25">
        <v>1</v>
      </c>
      <c r="O74" s="25">
        <v>1</v>
      </c>
      <c r="P74" s="24" t="str">
        <f t="shared" si="20"/>
        <v>B</v>
      </c>
      <c r="Q74" s="22">
        <f t="shared" si="21"/>
        <v>1</v>
      </c>
      <c r="R74" s="26" t="s">
        <v>0</v>
      </c>
      <c r="S74" s="26" t="s">
        <v>35</v>
      </c>
      <c r="T74" s="26"/>
      <c r="U74" s="26"/>
    </row>
    <row r="75" spans="1:21" s="11" customFormat="1" ht="18.75">
      <c r="A75" s="25">
        <v>73</v>
      </c>
      <c r="B75" s="28">
        <v>4.7541200000000003</v>
      </c>
      <c r="C75" s="26" t="str">
        <f t="shared" si="22"/>
        <v>U</v>
      </c>
      <c r="D75" s="25">
        <f t="shared" si="23"/>
        <v>5</v>
      </c>
      <c r="E75" s="25">
        <f t="shared" si="24"/>
        <v>3</v>
      </c>
      <c r="F75" s="25">
        <f t="shared" si="25"/>
        <v>995</v>
      </c>
      <c r="G75" s="25">
        <v>8</v>
      </c>
      <c r="H75" s="25">
        <f>VLOOKUP($G75,'R1L1ID'!$A$2:$B$12,2)</f>
        <v>23</v>
      </c>
      <c r="I75" s="25">
        <f t="shared" si="26"/>
        <v>0</v>
      </c>
      <c r="J75" s="25">
        <f t="shared" si="27"/>
        <v>6</v>
      </c>
      <c r="K75" s="25">
        <f t="shared" si="28"/>
        <v>6</v>
      </c>
      <c r="L75" s="25">
        <v>0</v>
      </c>
      <c r="M75" s="25">
        <v>9</v>
      </c>
      <c r="N75" s="25">
        <v>1</v>
      </c>
      <c r="O75" s="25">
        <v>1</v>
      </c>
      <c r="P75" s="24" t="str">
        <f t="shared" si="20"/>
        <v>B</v>
      </c>
      <c r="Q75" s="22">
        <f t="shared" si="21"/>
        <v>2</v>
      </c>
      <c r="R75" s="26" t="s">
        <v>0</v>
      </c>
      <c r="S75" s="26" t="s">
        <v>35</v>
      </c>
      <c r="T75" s="26"/>
      <c r="U75" s="26"/>
    </row>
    <row r="76" spans="1:21" s="11" customFormat="1" ht="18.75">
      <c r="A76" s="25">
        <v>74</v>
      </c>
      <c r="B76" s="28">
        <v>6.21157</v>
      </c>
      <c r="C76" s="26" t="str">
        <f t="shared" si="22"/>
        <v>U</v>
      </c>
      <c r="D76" s="25">
        <f t="shared" si="23"/>
        <v>5</v>
      </c>
      <c r="E76" s="25">
        <f t="shared" si="24"/>
        <v>4</v>
      </c>
      <c r="F76" s="25">
        <f t="shared" si="25"/>
        <v>646</v>
      </c>
      <c r="G76" s="25">
        <v>8</v>
      </c>
      <c r="H76" s="25">
        <f>VLOOKUP($G76,'R1L1ID'!$A$2:$B$12,2)</f>
        <v>23</v>
      </c>
      <c r="I76" s="25">
        <f t="shared" si="26"/>
        <v>0</v>
      </c>
      <c r="J76" s="25">
        <f t="shared" si="27"/>
        <v>7</v>
      </c>
      <c r="K76" s="25">
        <f t="shared" si="28"/>
        <v>7</v>
      </c>
      <c r="L76" s="25">
        <v>0</v>
      </c>
      <c r="M76" s="25">
        <v>8</v>
      </c>
      <c r="N76" s="25">
        <v>10</v>
      </c>
      <c r="O76" s="25">
        <v>1</v>
      </c>
      <c r="P76" s="24" t="str">
        <f t="shared" si="20"/>
        <v>B</v>
      </c>
      <c r="Q76" s="22">
        <f t="shared" si="21"/>
        <v>3</v>
      </c>
      <c r="R76" s="26" t="s">
        <v>0</v>
      </c>
      <c r="S76" s="26" t="s">
        <v>35</v>
      </c>
      <c r="T76" s="26"/>
      <c r="U76" s="26"/>
    </row>
    <row r="77" spans="1:21" s="11" customFormat="1" ht="18.75">
      <c r="A77" s="25">
        <v>75</v>
      </c>
      <c r="B77" s="28">
        <v>12.3048</v>
      </c>
      <c r="C77" s="26" t="str">
        <f t="shared" si="22"/>
        <v>U</v>
      </c>
      <c r="D77" s="25">
        <f t="shared" si="23"/>
        <v>5</v>
      </c>
      <c r="E77" s="25">
        <f t="shared" si="24"/>
        <v>5</v>
      </c>
      <c r="F77" s="49">
        <f t="shared" si="25"/>
        <v>647</v>
      </c>
      <c r="G77" s="25">
        <v>2</v>
      </c>
      <c r="H77" s="25">
        <f>VLOOKUP($G77,'R1L1ID'!$A$2:$B$12,2)</f>
        <v>13</v>
      </c>
      <c r="I77" s="25">
        <f t="shared" si="26"/>
        <v>0</v>
      </c>
      <c r="J77" s="25">
        <f t="shared" si="27"/>
        <v>2</v>
      </c>
      <c r="K77" s="25">
        <f t="shared" si="28"/>
        <v>2</v>
      </c>
      <c r="L77" s="25">
        <v>0</v>
      </c>
      <c r="M77" s="25">
        <v>12</v>
      </c>
      <c r="N77" s="25">
        <v>10</v>
      </c>
      <c r="O77" s="25">
        <v>1</v>
      </c>
      <c r="P77" s="24" t="str">
        <f t="shared" si="20"/>
        <v>B</v>
      </c>
      <c r="Q77" s="22">
        <f t="shared" si="21"/>
        <v>4</v>
      </c>
      <c r="R77" s="26" t="s">
        <v>0</v>
      </c>
      <c r="S77" s="26" t="s">
        <v>35</v>
      </c>
      <c r="T77" s="26"/>
      <c r="U77" s="26"/>
    </row>
    <row r="78" spans="1:21" s="11" customFormat="1" ht="18.75">
      <c r="A78" s="25">
        <v>76</v>
      </c>
      <c r="B78" s="28">
        <v>18.3537</v>
      </c>
      <c r="C78" s="26" t="str">
        <f t="shared" si="22"/>
        <v>U</v>
      </c>
      <c r="D78" s="25">
        <f t="shared" si="23"/>
        <v>5</v>
      </c>
      <c r="E78" s="25">
        <f t="shared" si="24"/>
        <v>6</v>
      </c>
      <c r="F78" s="25">
        <f t="shared" si="25"/>
        <v>708</v>
      </c>
      <c r="G78" s="25">
        <v>5</v>
      </c>
      <c r="H78" s="25">
        <f>VLOOKUP($G78,'R1L1ID'!$A$2:$B$12,2)</f>
        <v>17</v>
      </c>
      <c r="I78" s="25">
        <f t="shared" si="26"/>
        <v>0</v>
      </c>
      <c r="J78" s="25">
        <f t="shared" si="27"/>
        <v>0</v>
      </c>
      <c r="K78" s="25">
        <f t="shared" si="28"/>
        <v>0</v>
      </c>
      <c r="L78" s="25">
        <v>0</v>
      </c>
      <c r="M78" s="25">
        <v>10</v>
      </c>
      <c r="N78" s="25">
        <v>10</v>
      </c>
      <c r="O78" s="25">
        <v>1</v>
      </c>
      <c r="P78" s="24" t="str">
        <f t="shared" si="20"/>
        <v>B</v>
      </c>
      <c r="Q78" s="22">
        <f t="shared" si="21"/>
        <v>5</v>
      </c>
      <c r="R78" s="26" t="s">
        <v>0</v>
      </c>
      <c r="S78" s="26" t="s">
        <v>35</v>
      </c>
      <c r="T78" s="26" t="s">
        <v>59</v>
      </c>
      <c r="U78" s="26"/>
    </row>
    <row r="79" spans="1:21" s="11" customFormat="1" ht="18.75">
      <c r="A79" s="25">
        <v>77</v>
      </c>
      <c r="B79" s="28">
        <v>16.465699999999998</v>
      </c>
      <c r="C79" s="26" t="str">
        <f t="shared" si="22"/>
        <v>U</v>
      </c>
      <c r="D79" s="25">
        <f t="shared" si="23"/>
        <v>5</v>
      </c>
      <c r="E79" s="25">
        <f t="shared" si="24"/>
        <v>7</v>
      </c>
      <c r="F79" s="25">
        <f t="shared" si="25"/>
        <v>709</v>
      </c>
      <c r="G79" s="25">
        <v>5</v>
      </c>
      <c r="H79" s="25">
        <f>VLOOKUP($G79,'R1L1ID'!$A$2:$B$12,2)</f>
        <v>17</v>
      </c>
      <c r="I79" s="25">
        <f t="shared" si="26"/>
        <v>0</v>
      </c>
      <c r="J79" s="25">
        <f t="shared" si="27"/>
        <v>1</v>
      </c>
      <c r="K79" s="25">
        <f t="shared" si="28"/>
        <v>1</v>
      </c>
      <c r="L79" s="25">
        <v>0</v>
      </c>
      <c r="M79" s="25">
        <v>11</v>
      </c>
      <c r="N79" s="25">
        <v>10</v>
      </c>
      <c r="O79" s="25">
        <v>1</v>
      </c>
      <c r="P79" s="24" t="str">
        <f t="shared" si="20"/>
        <v>B</v>
      </c>
      <c r="Q79" s="22">
        <f t="shared" si="21"/>
        <v>6</v>
      </c>
      <c r="R79" s="26" t="s">
        <v>0</v>
      </c>
      <c r="S79" s="26" t="s">
        <v>35</v>
      </c>
      <c r="T79" s="26"/>
      <c r="U79" s="26"/>
    </row>
    <row r="80" spans="1:21" s="11" customFormat="1" ht="18.75">
      <c r="A80" s="25">
        <v>78</v>
      </c>
      <c r="B80" s="28">
        <v>18.7285</v>
      </c>
      <c r="C80" s="26" t="str">
        <f t="shared" si="22"/>
        <v>U</v>
      </c>
      <c r="D80" s="25">
        <f t="shared" si="23"/>
        <v>5</v>
      </c>
      <c r="E80" s="25">
        <f t="shared" si="24"/>
        <v>8</v>
      </c>
      <c r="F80" s="25">
        <f t="shared" si="25"/>
        <v>658</v>
      </c>
      <c r="G80" s="25">
        <v>2</v>
      </c>
      <c r="H80" s="25">
        <f>VLOOKUP($G80,'R1L1ID'!$A$2:$B$12,2)</f>
        <v>13</v>
      </c>
      <c r="I80" s="25">
        <f t="shared" si="26"/>
        <v>0</v>
      </c>
      <c r="J80" s="25">
        <f t="shared" si="27"/>
        <v>0</v>
      </c>
      <c r="K80" s="25">
        <f t="shared" si="28"/>
        <v>0</v>
      </c>
      <c r="L80" s="25">
        <v>0</v>
      </c>
      <c r="M80" s="25">
        <v>10</v>
      </c>
      <c r="N80" s="25">
        <v>10</v>
      </c>
      <c r="O80" s="25">
        <v>1</v>
      </c>
      <c r="P80" s="24" t="str">
        <f t="shared" si="20"/>
        <v>B</v>
      </c>
      <c r="Q80" s="22">
        <f t="shared" si="21"/>
        <v>7</v>
      </c>
      <c r="R80" s="26" t="s">
        <v>0</v>
      </c>
      <c r="S80" s="26" t="s">
        <v>35</v>
      </c>
      <c r="T80" s="26"/>
      <c r="U80" s="26"/>
    </row>
    <row r="81" spans="1:31" s="11" customFormat="1" ht="18.75">
      <c r="A81" s="25">
        <v>79</v>
      </c>
      <c r="B81" s="28">
        <v>7.8572600000000001</v>
      </c>
      <c r="C81" s="26" t="str">
        <f t="shared" si="22"/>
        <v>U</v>
      </c>
      <c r="D81" s="25">
        <f t="shared" si="23"/>
        <v>5</v>
      </c>
      <c r="E81" s="25">
        <f t="shared" si="24"/>
        <v>9</v>
      </c>
      <c r="F81" s="25">
        <f t="shared" si="25"/>
        <v>659</v>
      </c>
      <c r="G81" s="25">
        <v>2</v>
      </c>
      <c r="H81" s="25">
        <f>VLOOKUP($G81,'R1L1ID'!$A$2:$B$12,2)</f>
        <v>13</v>
      </c>
      <c r="I81" s="25">
        <f t="shared" si="26"/>
        <v>0</v>
      </c>
      <c r="J81" s="25">
        <f t="shared" si="27"/>
        <v>1</v>
      </c>
      <c r="K81" s="25">
        <f t="shared" si="28"/>
        <v>1</v>
      </c>
      <c r="L81" s="25">
        <v>0</v>
      </c>
      <c r="M81" s="25">
        <v>11</v>
      </c>
      <c r="N81" s="25">
        <v>10</v>
      </c>
      <c r="O81" s="25">
        <v>1</v>
      </c>
      <c r="P81" s="24" t="str">
        <f t="shared" si="20"/>
        <v>B</v>
      </c>
      <c r="Q81" s="22">
        <f t="shared" si="21"/>
        <v>8</v>
      </c>
      <c r="R81" s="26" t="s">
        <v>0</v>
      </c>
      <c r="S81" s="26" t="s">
        <v>35</v>
      </c>
      <c r="T81" s="26"/>
      <c r="U81" s="26"/>
    </row>
    <row r="82" spans="1:31" s="11" customFormat="1" ht="18.75">
      <c r="A82" s="25">
        <v>80</v>
      </c>
      <c r="B82" s="28">
        <v>5.8822400000000004</v>
      </c>
      <c r="C82" s="26" t="str">
        <f t="shared" si="22"/>
        <v>U</v>
      </c>
      <c r="D82" s="25">
        <f t="shared" si="23"/>
        <v>5</v>
      </c>
      <c r="E82" s="25">
        <f t="shared" si="24"/>
        <v>10</v>
      </c>
      <c r="F82" s="49">
        <f t="shared" si="25"/>
        <v>286</v>
      </c>
      <c r="G82" s="25">
        <v>8</v>
      </c>
      <c r="H82" s="25">
        <f>VLOOKUP($G82,'R1L1ID'!$A$2:$B$12,2)</f>
        <v>23</v>
      </c>
      <c r="I82" s="25">
        <f t="shared" si="26"/>
        <v>0</v>
      </c>
      <c r="J82" s="25">
        <f t="shared" si="27"/>
        <v>8</v>
      </c>
      <c r="K82" s="25">
        <f t="shared" si="28"/>
        <v>8</v>
      </c>
      <c r="L82" s="25">
        <v>0</v>
      </c>
      <c r="M82" s="25">
        <v>7</v>
      </c>
      <c r="N82" s="25">
        <v>10</v>
      </c>
      <c r="O82" s="25">
        <v>1</v>
      </c>
      <c r="P82" s="24" t="str">
        <f t="shared" si="20"/>
        <v>B</v>
      </c>
      <c r="Q82" s="22">
        <f t="shared" si="21"/>
        <v>9</v>
      </c>
      <c r="R82" s="26" t="s">
        <v>0</v>
      </c>
      <c r="S82" s="26" t="s">
        <v>35</v>
      </c>
      <c r="T82" s="26"/>
      <c r="U82" s="26"/>
    </row>
    <row r="83" spans="1:31" s="11" customFormat="1" ht="18.75">
      <c r="A83" s="25">
        <v>81</v>
      </c>
      <c r="B83" s="28">
        <v>4.0719900000000004</v>
      </c>
      <c r="C83" s="26" t="str">
        <f t="shared" si="22"/>
        <v>U</v>
      </c>
      <c r="D83" s="25">
        <f t="shared" si="23"/>
        <v>5</v>
      </c>
      <c r="E83" s="25">
        <f t="shared" si="24"/>
        <v>11</v>
      </c>
      <c r="F83" s="49">
        <f t="shared" si="25"/>
        <v>287</v>
      </c>
      <c r="G83" s="25">
        <v>2</v>
      </c>
      <c r="H83" s="25">
        <f>VLOOKUP($G83,'R1L1ID'!$A$2:$B$12,2)</f>
        <v>13</v>
      </c>
      <c r="I83" s="25">
        <f t="shared" si="26"/>
        <v>0</v>
      </c>
      <c r="J83" s="25">
        <f t="shared" si="27"/>
        <v>5</v>
      </c>
      <c r="K83" s="25">
        <f t="shared" si="28"/>
        <v>5</v>
      </c>
      <c r="L83" s="25">
        <v>0</v>
      </c>
      <c r="M83" s="25">
        <v>3</v>
      </c>
      <c r="N83" s="25">
        <v>1</v>
      </c>
      <c r="O83" s="25">
        <v>1</v>
      </c>
      <c r="P83" s="24" t="str">
        <f t="shared" si="20"/>
        <v>B</v>
      </c>
      <c r="Q83" s="22">
        <f t="shared" si="21"/>
        <v>10</v>
      </c>
      <c r="R83" s="26" t="s">
        <v>0</v>
      </c>
      <c r="S83" s="26" t="s">
        <v>35</v>
      </c>
      <c r="T83" s="26"/>
      <c r="U83" s="26"/>
    </row>
    <row r="84" spans="1:31" s="11" customFormat="1" ht="18.75">
      <c r="A84" s="25">
        <v>82</v>
      </c>
      <c r="B84" s="28">
        <v>4.5318100000000001</v>
      </c>
      <c r="C84" s="26" t="str">
        <f t="shared" si="22"/>
        <v>U</v>
      </c>
      <c r="D84" s="25">
        <f t="shared" si="23"/>
        <v>5</v>
      </c>
      <c r="E84" s="25">
        <f t="shared" si="24"/>
        <v>12</v>
      </c>
      <c r="F84" s="25">
        <f t="shared" si="25"/>
        <v>714</v>
      </c>
      <c r="G84" s="25">
        <v>5</v>
      </c>
      <c r="H84" s="25">
        <f>VLOOKUP($G84,'R1L1ID'!$A$2:$B$12,2)</f>
        <v>17</v>
      </c>
      <c r="I84" s="25">
        <f t="shared" si="26"/>
        <v>0</v>
      </c>
      <c r="J84" s="25">
        <f t="shared" si="27"/>
        <v>4</v>
      </c>
      <c r="K84" s="25">
        <f t="shared" si="28"/>
        <v>4</v>
      </c>
      <c r="L84" s="25">
        <v>0</v>
      </c>
      <c r="M84" s="25">
        <v>2</v>
      </c>
      <c r="N84" s="25">
        <v>1</v>
      </c>
      <c r="O84" s="25">
        <v>1</v>
      </c>
      <c r="P84" s="24" t="str">
        <f t="shared" si="20"/>
        <v>B</v>
      </c>
      <c r="Q84" s="22">
        <f t="shared" si="21"/>
        <v>11</v>
      </c>
      <c r="R84" s="26" t="s">
        <v>0</v>
      </c>
      <c r="S84" s="26" t="s">
        <v>35</v>
      </c>
      <c r="T84" s="26"/>
      <c r="U84" s="26"/>
    </row>
    <row r="85" spans="1:31" s="11" customFormat="1" ht="18.75">
      <c r="A85" s="25">
        <v>83</v>
      </c>
      <c r="B85" s="28">
        <v>3.1900200000000001</v>
      </c>
      <c r="C85" s="26" t="str">
        <f t="shared" si="22"/>
        <v>U</v>
      </c>
      <c r="D85" s="25">
        <f t="shared" si="23"/>
        <v>5</v>
      </c>
      <c r="E85" s="25">
        <f t="shared" si="24"/>
        <v>13</v>
      </c>
      <c r="F85" s="25">
        <f t="shared" si="25"/>
        <v>715</v>
      </c>
      <c r="G85" s="25">
        <v>5</v>
      </c>
      <c r="H85" s="25">
        <f>VLOOKUP($G85,'R1L1ID'!$A$2:$B$12,2)</f>
        <v>17</v>
      </c>
      <c r="I85" s="25">
        <f t="shared" si="26"/>
        <v>0</v>
      </c>
      <c r="J85" s="25">
        <f t="shared" si="27"/>
        <v>5</v>
      </c>
      <c r="K85" s="25">
        <f t="shared" si="28"/>
        <v>5</v>
      </c>
      <c r="L85" s="25">
        <v>0</v>
      </c>
      <c r="M85" s="25">
        <v>3</v>
      </c>
      <c r="N85" s="25">
        <v>1</v>
      </c>
      <c r="O85" s="25">
        <v>1</v>
      </c>
      <c r="P85" s="24" t="str">
        <f t="shared" si="20"/>
        <v>B</v>
      </c>
      <c r="Q85" s="22">
        <f t="shared" si="21"/>
        <v>12</v>
      </c>
      <c r="R85" s="26" t="s">
        <v>0</v>
      </c>
      <c r="S85" s="26" t="s">
        <v>35</v>
      </c>
      <c r="T85" s="26"/>
      <c r="U85" s="26"/>
    </row>
    <row r="86" spans="1:31" ht="18.75">
      <c r="A86" s="22">
        <v>84</v>
      </c>
      <c r="B86" s="23">
        <v>2.4127000000000001</v>
      </c>
      <c r="C86" s="24" t="str">
        <f t="shared" si="22"/>
        <v>U</v>
      </c>
      <c r="D86" s="22">
        <f t="shared" si="23"/>
        <v>6</v>
      </c>
      <c r="E86" s="22">
        <f t="shared" si="24"/>
        <v>0</v>
      </c>
      <c r="F86" s="49">
        <f t="shared" si="25"/>
        <v>312</v>
      </c>
      <c r="G86" s="22">
        <v>2</v>
      </c>
      <c r="H86" s="22">
        <f>VLOOKUP($G86,'R1L1ID'!$A$2:$B$12,2)</f>
        <v>13</v>
      </c>
      <c r="I86" s="22">
        <f t="shared" si="26"/>
        <v>0</v>
      </c>
      <c r="J86" s="22">
        <f t="shared" si="27"/>
        <v>3</v>
      </c>
      <c r="K86" s="22">
        <f t="shared" si="28"/>
        <v>3</v>
      </c>
      <c r="L86" s="25">
        <v>0</v>
      </c>
      <c r="M86" s="22">
        <v>1</v>
      </c>
      <c r="N86" s="22">
        <v>1</v>
      </c>
      <c r="O86" s="22">
        <v>1</v>
      </c>
      <c r="P86" s="24" t="str">
        <f t="shared" si="20"/>
        <v>A</v>
      </c>
      <c r="Q86" s="22">
        <f t="shared" si="21"/>
        <v>1</v>
      </c>
      <c r="R86" s="24" t="s">
        <v>27</v>
      </c>
      <c r="S86" s="24" t="s">
        <v>27</v>
      </c>
      <c r="T86" s="24"/>
      <c r="U86" s="26"/>
      <c r="AC86" s="11"/>
      <c r="AD86" s="11"/>
      <c r="AE86" s="11"/>
    </row>
    <row r="87" spans="1:31" ht="18.75">
      <c r="A87" s="22">
        <v>85</v>
      </c>
      <c r="B87" s="23">
        <v>2.4484499999999998</v>
      </c>
      <c r="C87" s="24" t="str">
        <f t="shared" si="22"/>
        <v>U</v>
      </c>
      <c r="D87" s="22">
        <f t="shared" si="23"/>
        <v>6</v>
      </c>
      <c r="E87" s="22">
        <f t="shared" si="24"/>
        <v>1</v>
      </c>
      <c r="F87" s="49">
        <f t="shared" si="25"/>
        <v>313</v>
      </c>
      <c r="G87" s="22">
        <v>2</v>
      </c>
      <c r="H87" s="22">
        <f>VLOOKUP($G87,'R1L1ID'!$A$2:$B$12,2)</f>
        <v>13</v>
      </c>
      <c r="I87" s="22">
        <f t="shared" si="26"/>
        <v>0</v>
      </c>
      <c r="J87" s="22">
        <f t="shared" si="27"/>
        <v>4</v>
      </c>
      <c r="K87" s="22">
        <f t="shared" si="28"/>
        <v>4</v>
      </c>
      <c r="L87" s="25">
        <v>0</v>
      </c>
      <c r="M87" s="22">
        <v>2</v>
      </c>
      <c r="N87" s="22">
        <v>1</v>
      </c>
      <c r="O87" s="22">
        <v>1</v>
      </c>
      <c r="P87" s="24" t="str">
        <f t="shared" ref="P87:P118" si="29">IF($E87&lt;2,"A","B")</f>
        <v>A</v>
      </c>
      <c r="Q87" s="22">
        <f t="shared" ref="Q87:Q118" si="30">IF($E87&lt;2,$E87+1,$E87-1)</f>
        <v>2</v>
      </c>
      <c r="R87" s="24" t="s">
        <v>27</v>
      </c>
      <c r="S87" s="24" t="s">
        <v>27</v>
      </c>
      <c r="T87" s="24"/>
      <c r="U87" s="26"/>
    </row>
    <row r="88" spans="1:31" ht="18.75">
      <c r="A88" s="22">
        <v>86</v>
      </c>
      <c r="B88" s="23">
        <v>3.0530400000000002</v>
      </c>
      <c r="C88" s="24" t="str">
        <f t="shared" si="22"/>
        <v>U</v>
      </c>
      <c r="D88" s="22">
        <f t="shared" si="23"/>
        <v>6</v>
      </c>
      <c r="E88" s="22">
        <f t="shared" si="24"/>
        <v>2</v>
      </c>
      <c r="F88" s="22">
        <f t="shared" si="25"/>
        <v>540</v>
      </c>
      <c r="G88" s="22">
        <v>5</v>
      </c>
      <c r="H88" s="22">
        <f>VLOOKUP($G88,'R1L1ID'!$A$2:$B$12,2)</f>
        <v>17</v>
      </c>
      <c r="I88" s="22">
        <f t="shared" si="26"/>
        <v>2</v>
      </c>
      <c r="J88" s="22">
        <f t="shared" si="27"/>
        <v>6</v>
      </c>
      <c r="K88" s="22">
        <f t="shared" si="28"/>
        <v>30</v>
      </c>
      <c r="L88" s="27">
        <v>1</v>
      </c>
      <c r="M88" s="27">
        <v>1</v>
      </c>
      <c r="N88" s="22">
        <v>1</v>
      </c>
      <c r="O88" s="22">
        <v>1</v>
      </c>
      <c r="P88" s="24" t="str">
        <f t="shared" si="29"/>
        <v>B</v>
      </c>
      <c r="Q88" s="22">
        <f t="shared" si="30"/>
        <v>1</v>
      </c>
      <c r="R88" s="24" t="s">
        <v>27</v>
      </c>
      <c r="S88" s="24" t="s">
        <v>0</v>
      </c>
      <c r="T88" s="24"/>
      <c r="U88" s="26"/>
    </row>
    <row r="89" spans="1:31" ht="18.75">
      <c r="A89" s="22">
        <v>87</v>
      </c>
      <c r="B89" s="23">
        <v>4.1321199999999996</v>
      </c>
      <c r="C89" s="24" t="str">
        <f t="shared" si="22"/>
        <v>U</v>
      </c>
      <c r="D89" s="22">
        <f t="shared" si="23"/>
        <v>6</v>
      </c>
      <c r="E89" s="22">
        <f t="shared" si="24"/>
        <v>3</v>
      </c>
      <c r="F89" s="22">
        <f t="shared" si="25"/>
        <v>541</v>
      </c>
      <c r="G89" s="22">
        <v>5</v>
      </c>
      <c r="H89" s="22">
        <f>VLOOKUP($G89,'R1L1ID'!$A$2:$B$12,2)</f>
        <v>17</v>
      </c>
      <c r="I89" s="22">
        <f t="shared" si="26"/>
        <v>2</v>
      </c>
      <c r="J89" s="22">
        <f t="shared" si="27"/>
        <v>7</v>
      </c>
      <c r="K89" s="22">
        <f t="shared" si="28"/>
        <v>31</v>
      </c>
      <c r="L89" s="27">
        <v>1</v>
      </c>
      <c r="M89" s="27">
        <v>2</v>
      </c>
      <c r="N89" s="22">
        <v>1</v>
      </c>
      <c r="O89" s="22">
        <v>1</v>
      </c>
      <c r="P89" s="24" t="str">
        <f t="shared" si="29"/>
        <v>B</v>
      </c>
      <c r="Q89" s="22">
        <f t="shared" si="30"/>
        <v>2</v>
      </c>
      <c r="R89" s="24" t="s">
        <v>27</v>
      </c>
      <c r="S89" s="24" t="s">
        <v>0</v>
      </c>
      <c r="T89" s="24"/>
      <c r="U89" s="26"/>
    </row>
    <row r="90" spans="1:31" ht="18.75">
      <c r="A90" s="22">
        <v>88</v>
      </c>
      <c r="B90" s="23">
        <v>3.86009</v>
      </c>
      <c r="C90" s="24" t="str">
        <f t="shared" si="22"/>
        <v>U</v>
      </c>
      <c r="D90" s="22">
        <f t="shared" si="23"/>
        <v>6</v>
      </c>
      <c r="E90" s="22">
        <f t="shared" si="24"/>
        <v>4</v>
      </c>
      <c r="F90" s="22">
        <f t="shared" si="25"/>
        <v>762</v>
      </c>
      <c r="G90" s="22">
        <v>5</v>
      </c>
      <c r="H90" s="22">
        <f>VLOOKUP($G90,'R1L1ID'!$A$2:$B$12,2)</f>
        <v>17</v>
      </c>
      <c r="I90" s="22">
        <f t="shared" si="26"/>
        <v>2</v>
      </c>
      <c r="J90" s="22">
        <f t="shared" si="27"/>
        <v>8</v>
      </c>
      <c r="K90" s="22">
        <f t="shared" si="28"/>
        <v>32</v>
      </c>
      <c r="L90" s="27">
        <v>1</v>
      </c>
      <c r="M90" s="27">
        <v>3</v>
      </c>
      <c r="N90" s="22">
        <v>10</v>
      </c>
      <c r="O90" s="22">
        <v>1</v>
      </c>
      <c r="P90" s="24" t="str">
        <f t="shared" si="29"/>
        <v>B</v>
      </c>
      <c r="Q90" s="22">
        <f t="shared" si="30"/>
        <v>3</v>
      </c>
      <c r="R90" s="24" t="s">
        <v>27</v>
      </c>
      <c r="S90" s="24" t="s">
        <v>0</v>
      </c>
      <c r="T90" s="24"/>
      <c r="U90" s="26"/>
    </row>
    <row r="91" spans="1:31" ht="18.75">
      <c r="A91" s="22">
        <v>89</v>
      </c>
      <c r="B91" s="23">
        <v>5.3869999999999996</v>
      </c>
      <c r="C91" s="24" t="str">
        <f t="shared" si="22"/>
        <v>U</v>
      </c>
      <c r="D91" s="22">
        <f t="shared" si="23"/>
        <v>6</v>
      </c>
      <c r="E91" s="22">
        <f t="shared" si="24"/>
        <v>5</v>
      </c>
      <c r="F91" s="22">
        <f t="shared" si="25"/>
        <v>763</v>
      </c>
      <c r="G91" s="22">
        <v>5</v>
      </c>
      <c r="H91" s="22">
        <f>VLOOKUP($G91,'R1L1ID'!$A$2:$B$12,2)</f>
        <v>17</v>
      </c>
      <c r="I91" s="22">
        <f t="shared" si="26"/>
        <v>2</v>
      </c>
      <c r="J91" s="22">
        <f t="shared" si="27"/>
        <v>0</v>
      </c>
      <c r="K91" s="22">
        <f t="shared" si="28"/>
        <v>24</v>
      </c>
      <c r="L91" s="27">
        <v>1</v>
      </c>
      <c r="M91" s="27">
        <v>4</v>
      </c>
      <c r="N91" s="22">
        <v>10</v>
      </c>
      <c r="O91" s="22">
        <v>1</v>
      </c>
      <c r="P91" s="24" t="str">
        <f t="shared" si="29"/>
        <v>B</v>
      </c>
      <c r="Q91" s="22">
        <f t="shared" si="30"/>
        <v>4</v>
      </c>
      <c r="R91" s="24" t="s">
        <v>27</v>
      </c>
      <c r="S91" s="24" t="s">
        <v>0</v>
      </c>
      <c r="T91" s="24"/>
      <c r="U91" s="26"/>
    </row>
    <row r="92" spans="1:31" ht="18.75">
      <c r="A92" s="22">
        <v>90</v>
      </c>
      <c r="B92" s="23">
        <v>4.7908499999999998</v>
      </c>
      <c r="C92" s="24" t="str">
        <f t="shared" si="22"/>
        <v>U</v>
      </c>
      <c r="D92" s="22">
        <f t="shared" si="23"/>
        <v>6</v>
      </c>
      <c r="E92" s="22">
        <f t="shared" si="24"/>
        <v>6</v>
      </c>
      <c r="F92" s="22">
        <f t="shared" si="25"/>
        <v>688</v>
      </c>
      <c r="G92" s="22">
        <v>5</v>
      </c>
      <c r="H92" s="22">
        <f>VLOOKUP($G92,'R1L1ID'!$A$2:$B$12,2)</f>
        <v>17</v>
      </c>
      <c r="I92" s="22">
        <f t="shared" si="26"/>
        <v>2</v>
      </c>
      <c r="J92" s="22">
        <f t="shared" si="27"/>
        <v>1</v>
      </c>
      <c r="K92" s="22">
        <f t="shared" si="28"/>
        <v>25</v>
      </c>
      <c r="L92" s="27">
        <v>1</v>
      </c>
      <c r="M92" s="27">
        <v>5</v>
      </c>
      <c r="N92" s="22">
        <v>10</v>
      </c>
      <c r="O92" s="22">
        <v>1</v>
      </c>
      <c r="P92" s="24" t="str">
        <f t="shared" si="29"/>
        <v>B</v>
      </c>
      <c r="Q92" s="22">
        <f t="shared" si="30"/>
        <v>5</v>
      </c>
      <c r="R92" s="24" t="s">
        <v>27</v>
      </c>
      <c r="S92" s="24" t="s">
        <v>0</v>
      </c>
      <c r="T92" s="24"/>
      <c r="U92" s="26"/>
    </row>
    <row r="93" spans="1:31" ht="18.75">
      <c r="A93" s="22">
        <v>91</v>
      </c>
      <c r="B93" s="23">
        <v>5.7027299999999999</v>
      </c>
      <c r="C93" s="24" t="str">
        <f t="shared" si="22"/>
        <v>U</v>
      </c>
      <c r="D93" s="22">
        <f t="shared" si="23"/>
        <v>6</v>
      </c>
      <c r="E93" s="22">
        <f t="shared" si="24"/>
        <v>7</v>
      </c>
      <c r="F93" s="22">
        <f t="shared" si="25"/>
        <v>689</v>
      </c>
      <c r="G93" s="22">
        <v>5</v>
      </c>
      <c r="H93" s="22">
        <f>VLOOKUP($G93,'R1L1ID'!$A$2:$B$12,2)</f>
        <v>17</v>
      </c>
      <c r="I93" s="22">
        <f t="shared" si="26"/>
        <v>2</v>
      </c>
      <c r="J93" s="22">
        <f t="shared" si="27"/>
        <v>2</v>
      </c>
      <c r="K93" s="22">
        <f t="shared" si="28"/>
        <v>26</v>
      </c>
      <c r="L93" s="27">
        <v>1</v>
      </c>
      <c r="M93" s="27">
        <v>6</v>
      </c>
      <c r="N93" s="22">
        <v>10</v>
      </c>
      <c r="O93" s="22">
        <v>1</v>
      </c>
      <c r="P93" s="24" t="str">
        <f t="shared" si="29"/>
        <v>B</v>
      </c>
      <c r="Q93" s="22">
        <f t="shared" si="30"/>
        <v>6</v>
      </c>
      <c r="R93" s="24" t="s">
        <v>27</v>
      </c>
      <c r="S93" s="24" t="s">
        <v>0</v>
      </c>
      <c r="T93" s="24"/>
      <c r="U93" s="26"/>
    </row>
    <row r="94" spans="1:31" ht="18.75">
      <c r="A94" s="22">
        <v>92</v>
      </c>
      <c r="B94" s="23">
        <v>4.4529300000000003</v>
      </c>
      <c r="C94" s="24" t="str">
        <f t="shared" si="22"/>
        <v>U</v>
      </c>
      <c r="D94" s="22">
        <f t="shared" si="23"/>
        <v>6</v>
      </c>
      <c r="E94" s="22">
        <f t="shared" si="24"/>
        <v>8</v>
      </c>
      <c r="F94" s="22">
        <f t="shared" si="25"/>
        <v>678</v>
      </c>
      <c r="G94" s="22">
        <v>5</v>
      </c>
      <c r="H94" s="22">
        <f>VLOOKUP($G94,'R1L1ID'!$A$2:$B$12,2)</f>
        <v>17</v>
      </c>
      <c r="I94" s="22">
        <f t="shared" si="26"/>
        <v>1</v>
      </c>
      <c r="J94" s="22">
        <f t="shared" si="27"/>
        <v>2</v>
      </c>
      <c r="K94" s="22">
        <f t="shared" si="28"/>
        <v>14</v>
      </c>
      <c r="L94" s="27">
        <v>1</v>
      </c>
      <c r="M94" s="27">
        <v>7</v>
      </c>
      <c r="N94" s="22">
        <v>10</v>
      </c>
      <c r="O94" s="22">
        <v>1</v>
      </c>
      <c r="P94" s="24" t="str">
        <f t="shared" si="29"/>
        <v>B</v>
      </c>
      <c r="Q94" s="22">
        <f t="shared" si="30"/>
        <v>7</v>
      </c>
      <c r="R94" s="24" t="s">
        <v>27</v>
      </c>
      <c r="S94" s="24" t="s">
        <v>0</v>
      </c>
      <c r="T94" s="24"/>
      <c r="U94" s="26"/>
    </row>
    <row r="95" spans="1:31" ht="18.75">
      <c r="A95" s="22">
        <v>93</v>
      </c>
      <c r="B95" s="23">
        <v>3.92699</v>
      </c>
      <c r="C95" s="24" t="str">
        <f t="shared" si="22"/>
        <v>U</v>
      </c>
      <c r="D95" s="22">
        <f t="shared" si="23"/>
        <v>6</v>
      </c>
      <c r="E95" s="22">
        <f t="shared" si="24"/>
        <v>9</v>
      </c>
      <c r="F95" s="22">
        <f t="shared" si="25"/>
        <v>679</v>
      </c>
      <c r="G95" s="22">
        <v>5</v>
      </c>
      <c r="H95" s="22">
        <f>VLOOKUP($G95,'R1L1ID'!$A$2:$B$12,2)</f>
        <v>17</v>
      </c>
      <c r="I95" s="22">
        <f t="shared" si="26"/>
        <v>1</v>
      </c>
      <c r="J95" s="22">
        <f t="shared" si="27"/>
        <v>1</v>
      </c>
      <c r="K95" s="22">
        <f t="shared" si="28"/>
        <v>13</v>
      </c>
      <c r="L95" s="27">
        <v>1</v>
      </c>
      <c r="M95" s="27">
        <v>8</v>
      </c>
      <c r="N95" s="22">
        <v>10</v>
      </c>
      <c r="O95" s="22">
        <v>1</v>
      </c>
      <c r="P95" s="24" t="str">
        <f t="shared" si="29"/>
        <v>B</v>
      </c>
      <c r="Q95" s="22">
        <f t="shared" si="30"/>
        <v>8</v>
      </c>
      <c r="R95" s="24" t="s">
        <v>27</v>
      </c>
      <c r="S95" s="24" t="s">
        <v>0</v>
      </c>
      <c r="T95" s="24"/>
      <c r="U95" s="26"/>
    </row>
    <row r="96" spans="1:31" ht="18.75">
      <c r="A96" s="22">
        <v>94</v>
      </c>
      <c r="B96" s="23">
        <v>3.7810899999999998</v>
      </c>
      <c r="C96" s="24" t="str">
        <f t="shared" si="22"/>
        <v>U</v>
      </c>
      <c r="D96" s="22">
        <f t="shared" si="23"/>
        <v>6</v>
      </c>
      <c r="E96" s="22">
        <f t="shared" si="24"/>
        <v>10</v>
      </c>
      <c r="F96" s="22">
        <f t="shared" si="25"/>
        <v>288</v>
      </c>
      <c r="G96" s="22">
        <v>5</v>
      </c>
      <c r="H96" s="22">
        <f>VLOOKUP($G96,'R1L1ID'!$A$2:$B$12,2)</f>
        <v>17</v>
      </c>
      <c r="I96" s="22">
        <f t="shared" si="26"/>
        <v>1</v>
      </c>
      <c r="J96" s="22">
        <f t="shared" si="27"/>
        <v>0</v>
      </c>
      <c r="K96" s="22">
        <f t="shared" si="28"/>
        <v>12</v>
      </c>
      <c r="L96" s="27">
        <v>1</v>
      </c>
      <c r="M96" s="27">
        <v>9</v>
      </c>
      <c r="N96" s="22">
        <v>1</v>
      </c>
      <c r="O96" s="22">
        <v>1</v>
      </c>
      <c r="P96" s="24" t="str">
        <f t="shared" si="29"/>
        <v>B</v>
      </c>
      <c r="Q96" s="22">
        <f t="shared" si="30"/>
        <v>9</v>
      </c>
      <c r="R96" s="24" t="s">
        <v>27</v>
      </c>
      <c r="S96" s="24" t="s">
        <v>0</v>
      </c>
      <c r="T96" s="24"/>
      <c r="U96" s="26"/>
    </row>
    <row r="97" spans="1:31" ht="18.75">
      <c r="A97" s="22">
        <v>95</v>
      </c>
      <c r="B97" s="23">
        <v>3.0367700000000002</v>
      </c>
      <c r="C97" s="24" t="str">
        <f t="shared" si="22"/>
        <v>U</v>
      </c>
      <c r="D97" s="22">
        <f t="shared" si="23"/>
        <v>6</v>
      </c>
      <c r="E97" s="22">
        <f t="shared" si="24"/>
        <v>11</v>
      </c>
      <c r="F97" s="22">
        <f t="shared" si="25"/>
        <v>289</v>
      </c>
      <c r="G97" s="22">
        <v>5</v>
      </c>
      <c r="H97" s="22">
        <f>VLOOKUP($G97,'R1L1ID'!$A$2:$B$12,2)</f>
        <v>17</v>
      </c>
      <c r="I97" s="22">
        <f t="shared" si="26"/>
        <v>1</v>
      </c>
      <c r="J97" s="22">
        <f t="shared" si="27"/>
        <v>3</v>
      </c>
      <c r="K97" s="22">
        <f t="shared" si="28"/>
        <v>15</v>
      </c>
      <c r="L97" s="27">
        <v>1</v>
      </c>
      <c r="M97" s="27">
        <v>10</v>
      </c>
      <c r="N97" s="22">
        <v>1</v>
      </c>
      <c r="O97" s="22">
        <v>1</v>
      </c>
      <c r="P97" s="24" t="str">
        <f t="shared" si="29"/>
        <v>B</v>
      </c>
      <c r="Q97" s="22">
        <f t="shared" si="30"/>
        <v>10</v>
      </c>
      <c r="R97" s="24" t="s">
        <v>27</v>
      </c>
      <c r="S97" s="24" t="s">
        <v>0</v>
      </c>
      <c r="T97" s="24"/>
      <c r="U97" s="26"/>
    </row>
    <row r="98" spans="1:31" ht="18.75">
      <c r="A98" s="22">
        <v>96</v>
      </c>
      <c r="B98" s="23">
        <v>2.4662600000000001</v>
      </c>
      <c r="C98" s="24" t="str">
        <f t="shared" ref="C98:C129" si="31">VLOOKUP($A98,PanelId,2)</f>
        <v>U</v>
      </c>
      <c r="D98" s="22">
        <f t="shared" ref="D98:D129" si="32">MOD(QUOTIENT($A98,14),7)</f>
        <v>6</v>
      </c>
      <c r="E98" s="22">
        <f t="shared" ref="E98:E129" si="33">MOD($A98,14)</f>
        <v>12</v>
      </c>
      <c r="F98" s="22">
        <f t="shared" ref="F98:F129" si="34">VLOOKUP($A98,DbData,2)</f>
        <v>322</v>
      </c>
      <c r="G98" s="22">
        <v>5</v>
      </c>
      <c r="H98" s="22">
        <f>VLOOKUP($G98,'R1L1ID'!$A$2:$B$12,2)</f>
        <v>17</v>
      </c>
      <c r="I98" s="22">
        <f t="shared" ref="I98:I129" si="35">VLOOKUP($L98*12+$M98,L1FPGAMap,3)</f>
        <v>1</v>
      </c>
      <c r="J98" s="22">
        <f t="shared" ref="J98:J129" si="36">VLOOKUP($L98*12+$M98,L1FPGAMap,4)</f>
        <v>4</v>
      </c>
      <c r="K98" s="22">
        <f t="shared" ref="K98:K129" si="37">$I98*12+$J98</f>
        <v>16</v>
      </c>
      <c r="L98" s="27">
        <v>1</v>
      </c>
      <c r="M98" s="27">
        <v>11</v>
      </c>
      <c r="N98" s="22">
        <v>1</v>
      </c>
      <c r="O98" s="22">
        <v>1</v>
      </c>
      <c r="P98" s="24" t="str">
        <f t="shared" si="29"/>
        <v>B</v>
      </c>
      <c r="Q98" s="22">
        <f t="shared" si="30"/>
        <v>11</v>
      </c>
      <c r="R98" s="24" t="s">
        <v>27</v>
      </c>
      <c r="S98" s="24" t="s">
        <v>0</v>
      </c>
      <c r="T98" s="24"/>
      <c r="U98" s="26"/>
    </row>
    <row r="99" spans="1:31" ht="18.75">
      <c r="A99" s="22">
        <v>97</v>
      </c>
      <c r="B99" s="23">
        <v>2.32063</v>
      </c>
      <c r="C99" s="24" t="str">
        <f t="shared" si="31"/>
        <v>U</v>
      </c>
      <c r="D99" s="22">
        <f t="shared" si="32"/>
        <v>6</v>
      </c>
      <c r="E99" s="22">
        <f t="shared" si="33"/>
        <v>13</v>
      </c>
      <c r="F99" s="22">
        <f t="shared" si="34"/>
        <v>323</v>
      </c>
      <c r="G99" s="22">
        <v>5</v>
      </c>
      <c r="H99" s="22">
        <f>VLOOKUP($G99,'R1L1ID'!$A$2:$B$12,2)</f>
        <v>17</v>
      </c>
      <c r="I99" s="22">
        <f t="shared" si="35"/>
        <v>1</v>
      </c>
      <c r="J99" s="22">
        <f t="shared" si="36"/>
        <v>5</v>
      </c>
      <c r="K99" s="22">
        <f t="shared" si="37"/>
        <v>17</v>
      </c>
      <c r="L99" s="27">
        <v>1</v>
      </c>
      <c r="M99" s="27">
        <v>12</v>
      </c>
      <c r="N99" s="22">
        <v>1</v>
      </c>
      <c r="O99" s="22">
        <v>1</v>
      </c>
      <c r="P99" s="24" t="str">
        <f t="shared" si="29"/>
        <v>B</v>
      </c>
      <c r="Q99" s="22">
        <f t="shared" si="30"/>
        <v>12</v>
      </c>
      <c r="R99" s="24" t="s">
        <v>27</v>
      </c>
      <c r="S99" s="24" t="s">
        <v>0</v>
      </c>
      <c r="T99" s="24"/>
      <c r="U99" s="26"/>
    </row>
    <row r="100" spans="1:31" s="11" customFormat="1" ht="18.75">
      <c r="A100" s="25">
        <v>98</v>
      </c>
      <c r="B100" s="28">
        <v>1.7250300000000001</v>
      </c>
      <c r="C100" s="26" t="str">
        <f t="shared" si="31"/>
        <v>D</v>
      </c>
      <c r="D100" s="25">
        <f t="shared" si="32"/>
        <v>0</v>
      </c>
      <c r="E100" s="25">
        <f t="shared" si="33"/>
        <v>0</v>
      </c>
      <c r="F100" s="25">
        <f t="shared" si="34"/>
        <v>694</v>
      </c>
      <c r="G100" s="25">
        <v>7</v>
      </c>
      <c r="H100" s="25">
        <f>VLOOKUP($G100,'R1L1ID'!$A$2:$B$12,2)</f>
        <v>20</v>
      </c>
      <c r="I100" s="25">
        <f t="shared" si="35"/>
        <v>0</v>
      </c>
      <c r="J100" s="25">
        <f t="shared" si="36"/>
        <v>3</v>
      </c>
      <c r="K100" s="25">
        <f t="shared" si="37"/>
        <v>3</v>
      </c>
      <c r="L100" s="25">
        <v>0</v>
      </c>
      <c r="M100" s="25">
        <v>1</v>
      </c>
      <c r="N100" s="25">
        <v>1</v>
      </c>
      <c r="O100" s="25">
        <v>1</v>
      </c>
      <c r="P100" s="26" t="str">
        <f t="shared" si="29"/>
        <v>A</v>
      </c>
      <c r="Q100" s="25">
        <f t="shared" si="30"/>
        <v>1</v>
      </c>
      <c r="R100" s="26" t="s">
        <v>27</v>
      </c>
      <c r="S100" s="26" t="s">
        <v>5</v>
      </c>
      <c r="T100" s="26"/>
      <c r="U100" s="26"/>
      <c r="AC100" s="9"/>
      <c r="AD100" s="9"/>
      <c r="AE100" s="9"/>
    </row>
    <row r="101" spans="1:31" s="11" customFormat="1" ht="18.75">
      <c r="A101" s="25">
        <v>99</v>
      </c>
      <c r="B101" s="28">
        <v>1.82897</v>
      </c>
      <c r="C101" s="26" t="str">
        <f t="shared" si="31"/>
        <v>D</v>
      </c>
      <c r="D101" s="25">
        <f t="shared" si="32"/>
        <v>0</v>
      </c>
      <c r="E101" s="25">
        <f t="shared" si="33"/>
        <v>1</v>
      </c>
      <c r="F101" s="25">
        <f t="shared" si="34"/>
        <v>695</v>
      </c>
      <c r="G101" s="25">
        <v>7</v>
      </c>
      <c r="H101" s="25">
        <f>VLOOKUP($G101,'R1L1ID'!$A$2:$B$12,2)</f>
        <v>20</v>
      </c>
      <c r="I101" s="25">
        <f t="shared" si="35"/>
        <v>0</v>
      </c>
      <c r="J101" s="25">
        <f t="shared" si="36"/>
        <v>4</v>
      </c>
      <c r="K101" s="25">
        <f t="shared" si="37"/>
        <v>4</v>
      </c>
      <c r="L101" s="25">
        <v>0</v>
      </c>
      <c r="M101" s="25">
        <v>2</v>
      </c>
      <c r="N101" s="25">
        <v>1</v>
      </c>
      <c r="O101" s="25">
        <v>1</v>
      </c>
      <c r="P101" s="26" t="str">
        <f t="shared" si="29"/>
        <v>A</v>
      </c>
      <c r="Q101" s="25">
        <f t="shared" si="30"/>
        <v>2</v>
      </c>
      <c r="R101" s="26" t="s">
        <v>27</v>
      </c>
      <c r="S101" s="26" t="s">
        <v>5</v>
      </c>
      <c r="T101" s="26"/>
      <c r="U101" s="26"/>
    </row>
    <row r="102" spans="1:31" ht="18.75">
      <c r="A102" s="22">
        <v>100</v>
      </c>
      <c r="B102" s="23">
        <v>2.3259400000000001</v>
      </c>
      <c r="C102" s="24" t="str">
        <f t="shared" si="31"/>
        <v>D</v>
      </c>
      <c r="D102" s="22">
        <f t="shared" si="32"/>
        <v>0</v>
      </c>
      <c r="E102" s="22">
        <f t="shared" si="33"/>
        <v>2</v>
      </c>
      <c r="F102" s="22">
        <f t="shared" si="34"/>
        <v>656</v>
      </c>
      <c r="G102" s="22">
        <v>6</v>
      </c>
      <c r="H102" s="22">
        <f>VLOOKUP($G102,'R1L1ID'!$A$2:$B$12,2)</f>
        <v>18</v>
      </c>
      <c r="I102" s="22">
        <f t="shared" si="35"/>
        <v>2</v>
      </c>
      <c r="J102" s="22">
        <f t="shared" si="36"/>
        <v>6</v>
      </c>
      <c r="K102" s="22">
        <f t="shared" si="37"/>
        <v>30</v>
      </c>
      <c r="L102" s="27">
        <v>1</v>
      </c>
      <c r="M102" s="27">
        <v>1</v>
      </c>
      <c r="N102" s="22">
        <v>1</v>
      </c>
      <c r="O102" s="22">
        <v>1</v>
      </c>
      <c r="P102" s="24" t="str">
        <f t="shared" si="29"/>
        <v>B</v>
      </c>
      <c r="Q102" s="22">
        <f t="shared" si="30"/>
        <v>1</v>
      </c>
      <c r="R102" s="24" t="s">
        <v>27</v>
      </c>
      <c r="S102" s="24" t="s">
        <v>1</v>
      </c>
      <c r="T102" s="24"/>
      <c r="U102" s="26"/>
      <c r="AC102" s="11"/>
      <c r="AD102" s="11"/>
      <c r="AE102" s="11"/>
    </row>
    <row r="103" spans="1:31" ht="18.75">
      <c r="A103" s="22">
        <v>101</v>
      </c>
      <c r="B103" s="23">
        <v>2.4371399999999999</v>
      </c>
      <c r="C103" s="24" t="str">
        <f t="shared" si="31"/>
        <v>D</v>
      </c>
      <c r="D103" s="22">
        <f t="shared" si="32"/>
        <v>0</v>
      </c>
      <c r="E103" s="22">
        <f t="shared" si="33"/>
        <v>3</v>
      </c>
      <c r="F103" s="22">
        <f t="shared" si="34"/>
        <v>657</v>
      </c>
      <c r="G103" s="22">
        <v>6</v>
      </c>
      <c r="H103" s="22">
        <f>VLOOKUP($G103,'R1L1ID'!$A$2:$B$12,2)</f>
        <v>18</v>
      </c>
      <c r="I103" s="22">
        <f t="shared" si="35"/>
        <v>2</v>
      </c>
      <c r="J103" s="22">
        <f t="shared" si="36"/>
        <v>7</v>
      </c>
      <c r="K103" s="22">
        <f t="shared" si="37"/>
        <v>31</v>
      </c>
      <c r="L103" s="27">
        <v>1</v>
      </c>
      <c r="M103" s="27">
        <v>2</v>
      </c>
      <c r="N103" s="22">
        <v>1</v>
      </c>
      <c r="O103" s="22">
        <v>1</v>
      </c>
      <c r="P103" s="24" t="str">
        <f t="shared" si="29"/>
        <v>B</v>
      </c>
      <c r="Q103" s="22">
        <f t="shared" si="30"/>
        <v>2</v>
      </c>
      <c r="R103" s="24" t="s">
        <v>27</v>
      </c>
      <c r="S103" s="24" t="s">
        <v>1</v>
      </c>
      <c r="T103" s="24"/>
      <c r="U103" s="26"/>
    </row>
    <row r="104" spans="1:31" ht="18.75">
      <c r="A104" s="22">
        <v>102</v>
      </c>
      <c r="B104" s="23">
        <v>3.11042</v>
      </c>
      <c r="C104" s="24" t="str">
        <f t="shared" si="31"/>
        <v>D</v>
      </c>
      <c r="D104" s="22">
        <f t="shared" si="32"/>
        <v>0</v>
      </c>
      <c r="E104" s="22">
        <f t="shared" si="33"/>
        <v>4</v>
      </c>
      <c r="F104" s="22">
        <f t="shared" si="34"/>
        <v>530</v>
      </c>
      <c r="G104" s="22">
        <v>6</v>
      </c>
      <c r="H104" s="22">
        <f>VLOOKUP($G104,'R1L1ID'!$A$2:$B$12,2)</f>
        <v>18</v>
      </c>
      <c r="I104" s="22">
        <f t="shared" si="35"/>
        <v>2</v>
      </c>
      <c r="J104" s="22">
        <f t="shared" si="36"/>
        <v>8</v>
      </c>
      <c r="K104" s="22">
        <f t="shared" si="37"/>
        <v>32</v>
      </c>
      <c r="L104" s="27">
        <v>1</v>
      </c>
      <c r="M104" s="27">
        <v>3</v>
      </c>
      <c r="N104" s="22">
        <v>1</v>
      </c>
      <c r="O104" s="22">
        <v>1</v>
      </c>
      <c r="P104" s="24" t="str">
        <f t="shared" si="29"/>
        <v>B</v>
      </c>
      <c r="Q104" s="22">
        <f t="shared" si="30"/>
        <v>3</v>
      </c>
      <c r="R104" s="24" t="s">
        <v>27</v>
      </c>
      <c r="S104" s="24" t="s">
        <v>1</v>
      </c>
      <c r="T104" s="24"/>
      <c r="U104" s="26"/>
    </row>
    <row r="105" spans="1:31" ht="18.75">
      <c r="A105" s="22">
        <v>103</v>
      </c>
      <c r="B105" s="23">
        <v>2.9512900000000002</v>
      </c>
      <c r="C105" s="24" t="str">
        <f t="shared" si="31"/>
        <v>D</v>
      </c>
      <c r="D105" s="22">
        <f t="shared" si="32"/>
        <v>0</v>
      </c>
      <c r="E105" s="22">
        <f t="shared" si="33"/>
        <v>5</v>
      </c>
      <c r="F105" s="22">
        <f t="shared" si="34"/>
        <v>531</v>
      </c>
      <c r="G105" s="22">
        <v>6</v>
      </c>
      <c r="H105" s="22">
        <f>VLOOKUP($G105,'R1L1ID'!$A$2:$B$12,2)</f>
        <v>18</v>
      </c>
      <c r="I105" s="22">
        <f t="shared" si="35"/>
        <v>2</v>
      </c>
      <c r="J105" s="22">
        <f t="shared" si="36"/>
        <v>0</v>
      </c>
      <c r="K105" s="22">
        <f t="shared" si="37"/>
        <v>24</v>
      </c>
      <c r="L105" s="27">
        <v>1</v>
      </c>
      <c r="M105" s="27">
        <v>4</v>
      </c>
      <c r="N105" s="22">
        <v>1</v>
      </c>
      <c r="O105" s="22">
        <v>1</v>
      </c>
      <c r="P105" s="24" t="str">
        <f t="shared" si="29"/>
        <v>B</v>
      </c>
      <c r="Q105" s="22">
        <f t="shared" si="30"/>
        <v>4</v>
      </c>
      <c r="R105" s="24" t="s">
        <v>27</v>
      </c>
      <c r="S105" s="24" t="s">
        <v>1</v>
      </c>
      <c r="T105" s="24"/>
      <c r="U105" s="26"/>
    </row>
    <row r="106" spans="1:31" ht="18.75">
      <c r="A106" s="22">
        <v>104</v>
      </c>
      <c r="B106" s="23">
        <v>2.9803700000000002</v>
      </c>
      <c r="C106" s="24" t="str">
        <f t="shared" si="31"/>
        <v>D</v>
      </c>
      <c r="D106" s="22">
        <f t="shared" si="32"/>
        <v>0</v>
      </c>
      <c r="E106" s="22">
        <f t="shared" si="33"/>
        <v>6</v>
      </c>
      <c r="F106" s="22">
        <f t="shared" si="34"/>
        <v>518</v>
      </c>
      <c r="G106" s="22">
        <v>6</v>
      </c>
      <c r="H106" s="22">
        <f>VLOOKUP($G106,'R1L1ID'!$A$2:$B$12,2)</f>
        <v>18</v>
      </c>
      <c r="I106" s="22">
        <f t="shared" si="35"/>
        <v>2</v>
      </c>
      <c r="J106" s="22">
        <f t="shared" si="36"/>
        <v>1</v>
      </c>
      <c r="K106" s="22">
        <f t="shared" si="37"/>
        <v>25</v>
      </c>
      <c r="L106" s="27">
        <v>1</v>
      </c>
      <c r="M106" s="27">
        <v>5</v>
      </c>
      <c r="N106" s="22">
        <v>1</v>
      </c>
      <c r="O106" s="22">
        <v>1</v>
      </c>
      <c r="P106" s="24" t="str">
        <f t="shared" si="29"/>
        <v>B</v>
      </c>
      <c r="Q106" s="22">
        <f t="shared" si="30"/>
        <v>5</v>
      </c>
      <c r="R106" s="24" t="s">
        <v>27</v>
      </c>
      <c r="S106" s="24" t="s">
        <v>1</v>
      </c>
      <c r="T106" s="24"/>
      <c r="U106" s="26"/>
    </row>
    <row r="107" spans="1:31" ht="18.75">
      <c r="A107" s="22">
        <v>105</v>
      </c>
      <c r="B107" s="23">
        <v>3.1374300000000002</v>
      </c>
      <c r="C107" s="24" t="str">
        <f t="shared" si="31"/>
        <v>D</v>
      </c>
      <c r="D107" s="22">
        <f t="shared" si="32"/>
        <v>0</v>
      </c>
      <c r="E107" s="22">
        <f t="shared" si="33"/>
        <v>7</v>
      </c>
      <c r="F107" s="22">
        <f t="shared" si="34"/>
        <v>519</v>
      </c>
      <c r="G107" s="22">
        <v>6</v>
      </c>
      <c r="H107" s="22">
        <f>VLOOKUP($G107,'R1L1ID'!$A$2:$B$12,2)</f>
        <v>18</v>
      </c>
      <c r="I107" s="22">
        <f t="shared" si="35"/>
        <v>2</v>
      </c>
      <c r="J107" s="22">
        <f t="shared" si="36"/>
        <v>2</v>
      </c>
      <c r="K107" s="22">
        <f t="shared" si="37"/>
        <v>26</v>
      </c>
      <c r="L107" s="27">
        <v>1</v>
      </c>
      <c r="M107" s="27">
        <v>6</v>
      </c>
      <c r="N107" s="22">
        <v>1</v>
      </c>
      <c r="O107" s="22">
        <v>1</v>
      </c>
      <c r="P107" s="24" t="str">
        <f t="shared" si="29"/>
        <v>B</v>
      </c>
      <c r="Q107" s="22">
        <f t="shared" si="30"/>
        <v>6</v>
      </c>
      <c r="R107" s="24" t="s">
        <v>27</v>
      </c>
      <c r="S107" s="24" t="s">
        <v>1</v>
      </c>
      <c r="T107" s="24"/>
      <c r="U107" s="26"/>
    </row>
    <row r="108" spans="1:31" ht="18.75">
      <c r="A108" s="22">
        <v>106</v>
      </c>
      <c r="B108" s="23">
        <v>1.37924</v>
      </c>
      <c r="C108" s="24" t="str">
        <f t="shared" si="31"/>
        <v>D</v>
      </c>
      <c r="D108" s="22">
        <f t="shared" si="32"/>
        <v>0</v>
      </c>
      <c r="E108" s="22">
        <f t="shared" si="33"/>
        <v>8</v>
      </c>
      <c r="F108" s="22">
        <f t="shared" si="34"/>
        <v>724</v>
      </c>
      <c r="G108" s="22">
        <v>6</v>
      </c>
      <c r="H108" s="22">
        <f>VLOOKUP($G108,'R1L1ID'!$A$2:$B$12,2)</f>
        <v>18</v>
      </c>
      <c r="I108" s="22">
        <f t="shared" si="35"/>
        <v>1</v>
      </c>
      <c r="J108" s="22">
        <f t="shared" si="36"/>
        <v>2</v>
      </c>
      <c r="K108" s="22">
        <f t="shared" si="37"/>
        <v>14</v>
      </c>
      <c r="L108" s="27">
        <v>1</v>
      </c>
      <c r="M108" s="27">
        <v>7</v>
      </c>
      <c r="N108" s="22">
        <v>1</v>
      </c>
      <c r="O108" s="22">
        <v>1</v>
      </c>
      <c r="P108" s="24" t="str">
        <f t="shared" si="29"/>
        <v>B</v>
      </c>
      <c r="Q108" s="22">
        <f t="shared" si="30"/>
        <v>7</v>
      </c>
      <c r="R108" s="24" t="s">
        <v>27</v>
      </c>
      <c r="S108" s="24" t="s">
        <v>1</v>
      </c>
      <c r="T108" s="24"/>
      <c r="U108" s="26"/>
    </row>
    <row r="109" spans="1:31" ht="18.75">
      <c r="A109" s="22">
        <v>107</v>
      </c>
      <c r="B109" s="23">
        <v>2.5908799999999998</v>
      </c>
      <c r="C109" s="24" t="str">
        <f t="shared" si="31"/>
        <v>D</v>
      </c>
      <c r="D109" s="22">
        <f t="shared" si="32"/>
        <v>0</v>
      </c>
      <c r="E109" s="22">
        <f t="shared" si="33"/>
        <v>9</v>
      </c>
      <c r="F109" s="22">
        <f t="shared" si="34"/>
        <v>725</v>
      </c>
      <c r="G109" s="22">
        <v>6</v>
      </c>
      <c r="H109" s="22">
        <f>VLOOKUP($G109,'R1L1ID'!$A$2:$B$12,2)</f>
        <v>18</v>
      </c>
      <c r="I109" s="22">
        <f t="shared" si="35"/>
        <v>1</v>
      </c>
      <c r="J109" s="22">
        <f t="shared" si="36"/>
        <v>1</v>
      </c>
      <c r="K109" s="22">
        <f t="shared" si="37"/>
        <v>13</v>
      </c>
      <c r="L109" s="27">
        <v>1</v>
      </c>
      <c r="M109" s="27">
        <v>8</v>
      </c>
      <c r="N109" s="22">
        <v>1</v>
      </c>
      <c r="O109" s="22">
        <v>1</v>
      </c>
      <c r="P109" s="24" t="str">
        <f t="shared" si="29"/>
        <v>B</v>
      </c>
      <c r="Q109" s="22">
        <f t="shared" si="30"/>
        <v>8</v>
      </c>
      <c r="R109" s="24" t="s">
        <v>27</v>
      </c>
      <c r="S109" s="24" t="s">
        <v>1</v>
      </c>
      <c r="T109" s="24"/>
      <c r="U109" s="26"/>
    </row>
    <row r="110" spans="1:31" ht="18.75">
      <c r="A110" s="22">
        <v>108</v>
      </c>
      <c r="B110" s="23">
        <v>1.9885900000000001</v>
      </c>
      <c r="C110" s="24" t="str">
        <f t="shared" si="31"/>
        <v>D</v>
      </c>
      <c r="D110" s="22">
        <f t="shared" si="32"/>
        <v>0</v>
      </c>
      <c r="E110" s="22">
        <f t="shared" si="33"/>
        <v>10</v>
      </c>
      <c r="F110" s="22">
        <f t="shared" si="34"/>
        <v>778</v>
      </c>
      <c r="G110" s="22">
        <v>6</v>
      </c>
      <c r="H110" s="22">
        <f>VLOOKUP($G110,'R1L1ID'!$A$2:$B$12,2)</f>
        <v>18</v>
      </c>
      <c r="I110" s="22">
        <f t="shared" si="35"/>
        <v>1</v>
      </c>
      <c r="J110" s="22">
        <f t="shared" si="36"/>
        <v>0</v>
      </c>
      <c r="K110" s="22">
        <f t="shared" si="37"/>
        <v>12</v>
      </c>
      <c r="L110" s="27">
        <v>1</v>
      </c>
      <c r="M110" s="27">
        <v>9</v>
      </c>
      <c r="N110" s="22">
        <v>1</v>
      </c>
      <c r="O110" s="22">
        <v>1</v>
      </c>
      <c r="P110" s="24" t="str">
        <f t="shared" si="29"/>
        <v>B</v>
      </c>
      <c r="Q110" s="22">
        <f t="shared" si="30"/>
        <v>9</v>
      </c>
      <c r="R110" s="24" t="s">
        <v>27</v>
      </c>
      <c r="S110" s="24" t="s">
        <v>1</v>
      </c>
      <c r="T110" s="24"/>
      <c r="U110" s="26"/>
    </row>
    <row r="111" spans="1:31" ht="18.75">
      <c r="A111" s="22">
        <v>109</v>
      </c>
      <c r="B111" s="23">
        <v>1.7219800000000001</v>
      </c>
      <c r="C111" s="24" t="str">
        <f t="shared" si="31"/>
        <v>D</v>
      </c>
      <c r="D111" s="22">
        <f t="shared" si="32"/>
        <v>0</v>
      </c>
      <c r="E111" s="22">
        <f t="shared" si="33"/>
        <v>11</v>
      </c>
      <c r="F111" s="22">
        <f t="shared" si="34"/>
        <v>779</v>
      </c>
      <c r="G111" s="22">
        <v>6</v>
      </c>
      <c r="H111" s="22">
        <f>VLOOKUP($G111,'R1L1ID'!$A$2:$B$12,2)</f>
        <v>18</v>
      </c>
      <c r="I111" s="22">
        <f t="shared" si="35"/>
        <v>1</v>
      </c>
      <c r="J111" s="22">
        <f t="shared" si="36"/>
        <v>3</v>
      </c>
      <c r="K111" s="22">
        <f t="shared" si="37"/>
        <v>15</v>
      </c>
      <c r="L111" s="27">
        <v>1</v>
      </c>
      <c r="M111" s="27">
        <v>10</v>
      </c>
      <c r="N111" s="22">
        <v>1</v>
      </c>
      <c r="O111" s="22">
        <v>1</v>
      </c>
      <c r="P111" s="24" t="str">
        <f t="shared" si="29"/>
        <v>B</v>
      </c>
      <c r="Q111" s="22">
        <f t="shared" si="30"/>
        <v>10</v>
      </c>
      <c r="R111" s="24" t="s">
        <v>27</v>
      </c>
      <c r="S111" s="24" t="s">
        <v>1</v>
      </c>
      <c r="T111" s="24"/>
      <c r="U111" s="26"/>
    </row>
    <row r="112" spans="1:31" ht="18.75">
      <c r="A112" s="22">
        <v>110</v>
      </c>
      <c r="B112" s="23">
        <v>1.44102</v>
      </c>
      <c r="C112" s="24" t="str">
        <f t="shared" si="31"/>
        <v>D</v>
      </c>
      <c r="D112" s="22">
        <f t="shared" si="32"/>
        <v>0</v>
      </c>
      <c r="E112" s="22">
        <f t="shared" si="33"/>
        <v>12</v>
      </c>
      <c r="F112" s="22">
        <f t="shared" si="34"/>
        <v>550</v>
      </c>
      <c r="G112" s="22">
        <v>6</v>
      </c>
      <c r="H112" s="22">
        <f>VLOOKUP($G112,'R1L1ID'!$A$2:$B$12,2)</f>
        <v>18</v>
      </c>
      <c r="I112" s="22">
        <f t="shared" si="35"/>
        <v>1</v>
      </c>
      <c r="J112" s="22">
        <f t="shared" si="36"/>
        <v>4</v>
      </c>
      <c r="K112" s="22">
        <f t="shared" si="37"/>
        <v>16</v>
      </c>
      <c r="L112" s="27">
        <v>1</v>
      </c>
      <c r="M112" s="27">
        <v>11</v>
      </c>
      <c r="N112" s="22">
        <v>1</v>
      </c>
      <c r="O112" s="22">
        <v>1</v>
      </c>
      <c r="P112" s="24" t="str">
        <f t="shared" si="29"/>
        <v>B</v>
      </c>
      <c r="Q112" s="22">
        <f t="shared" si="30"/>
        <v>11</v>
      </c>
      <c r="R112" s="24" t="s">
        <v>27</v>
      </c>
      <c r="S112" s="24" t="s">
        <v>1</v>
      </c>
      <c r="T112" s="24"/>
      <c r="U112" s="26"/>
    </row>
    <row r="113" spans="1:21" ht="18.75">
      <c r="A113" s="22">
        <v>111</v>
      </c>
      <c r="B113" s="23">
        <v>1.0894299999999999</v>
      </c>
      <c r="C113" s="24" t="str">
        <f t="shared" si="31"/>
        <v>D</v>
      </c>
      <c r="D113" s="22">
        <f t="shared" si="32"/>
        <v>0</v>
      </c>
      <c r="E113" s="22">
        <f t="shared" si="33"/>
        <v>13</v>
      </c>
      <c r="F113" s="22">
        <f t="shared" si="34"/>
        <v>551</v>
      </c>
      <c r="G113" s="22">
        <v>6</v>
      </c>
      <c r="H113" s="22">
        <f>VLOOKUP($G113,'R1L1ID'!$A$2:$B$12,2)</f>
        <v>18</v>
      </c>
      <c r="I113" s="22">
        <f t="shared" si="35"/>
        <v>1</v>
      </c>
      <c r="J113" s="22">
        <f t="shared" si="36"/>
        <v>5</v>
      </c>
      <c r="K113" s="22">
        <f t="shared" si="37"/>
        <v>17</v>
      </c>
      <c r="L113" s="27">
        <v>1</v>
      </c>
      <c r="M113" s="27">
        <v>12</v>
      </c>
      <c r="N113" s="22">
        <v>1</v>
      </c>
      <c r="O113" s="22">
        <v>1</v>
      </c>
      <c r="P113" s="24" t="str">
        <f t="shared" si="29"/>
        <v>B</v>
      </c>
      <c r="Q113" s="22">
        <f t="shared" si="30"/>
        <v>12</v>
      </c>
      <c r="R113" s="24" t="s">
        <v>27</v>
      </c>
      <c r="S113" s="24" t="s">
        <v>1</v>
      </c>
      <c r="T113" s="24"/>
      <c r="U113" s="26"/>
    </row>
    <row r="114" spans="1:21" ht="18.75">
      <c r="A114" s="22">
        <v>112</v>
      </c>
      <c r="B114" s="23">
        <v>1.47888</v>
      </c>
      <c r="C114" s="24" t="str">
        <f t="shared" si="31"/>
        <v>D</v>
      </c>
      <c r="D114" s="22">
        <f t="shared" si="32"/>
        <v>1</v>
      </c>
      <c r="E114" s="22">
        <f t="shared" si="33"/>
        <v>0</v>
      </c>
      <c r="F114" s="22">
        <f t="shared" si="34"/>
        <v>998</v>
      </c>
      <c r="G114" s="22">
        <v>9</v>
      </c>
      <c r="H114" s="22">
        <f>VLOOKUP($G114,'R1L1ID'!$A$2:$B$12,2)</f>
        <v>19</v>
      </c>
      <c r="I114" s="22">
        <f t="shared" si="35"/>
        <v>0</v>
      </c>
      <c r="J114" s="22">
        <f t="shared" si="36"/>
        <v>6</v>
      </c>
      <c r="K114" s="22">
        <f t="shared" si="37"/>
        <v>6</v>
      </c>
      <c r="L114" s="25">
        <v>0</v>
      </c>
      <c r="M114" s="22">
        <v>9</v>
      </c>
      <c r="N114" s="22">
        <v>1</v>
      </c>
      <c r="O114" s="22">
        <v>1</v>
      </c>
      <c r="P114" s="24" t="str">
        <f t="shared" si="29"/>
        <v>A</v>
      </c>
      <c r="Q114" s="22">
        <f t="shared" si="30"/>
        <v>1</v>
      </c>
      <c r="R114" s="24" t="s">
        <v>27</v>
      </c>
      <c r="S114" s="24" t="s">
        <v>28</v>
      </c>
      <c r="T114" s="24"/>
      <c r="U114" s="26"/>
    </row>
    <row r="115" spans="1:21" ht="18.75">
      <c r="A115" s="22">
        <v>113</v>
      </c>
      <c r="B115" s="23">
        <v>2.2811499999999998</v>
      </c>
      <c r="C115" s="24" t="str">
        <f t="shared" si="31"/>
        <v>D</v>
      </c>
      <c r="D115" s="22">
        <f t="shared" si="32"/>
        <v>1</v>
      </c>
      <c r="E115" s="22">
        <f t="shared" si="33"/>
        <v>1</v>
      </c>
      <c r="F115" s="22">
        <f t="shared" si="34"/>
        <v>999</v>
      </c>
      <c r="G115" s="22">
        <v>9</v>
      </c>
      <c r="H115" s="22">
        <f>VLOOKUP($G115,'R1L1ID'!$A$2:$B$12,2)</f>
        <v>19</v>
      </c>
      <c r="I115" s="22">
        <f t="shared" si="35"/>
        <v>0</v>
      </c>
      <c r="J115" s="22">
        <f t="shared" si="36"/>
        <v>7</v>
      </c>
      <c r="K115" s="22">
        <f t="shared" si="37"/>
        <v>7</v>
      </c>
      <c r="L115" s="25">
        <v>0</v>
      </c>
      <c r="M115" s="22">
        <v>8</v>
      </c>
      <c r="N115" s="22">
        <v>1</v>
      </c>
      <c r="O115" s="22">
        <v>1</v>
      </c>
      <c r="P115" s="24" t="str">
        <f t="shared" si="29"/>
        <v>A</v>
      </c>
      <c r="Q115" s="22">
        <f t="shared" si="30"/>
        <v>2</v>
      </c>
      <c r="R115" s="24" t="s">
        <v>27</v>
      </c>
      <c r="S115" s="24" t="s">
        <v>28</v>
      </c>
      <c r="T115" s="24"/>
      <c r="U115" s="26"/>
    </row>
    <row r="116" spans="1:21" ht="18.75">
      <c r="A116" s="22">
        <v>114</v>
      </c>
      <c r="B116" s="23">
        <v>2.7432300000000001</v>
      </c>
      <c r="C116" s="24" t="str">
        <f t="shared" si="31"/>
        <v>D</v>
      </c>
      <c r="D116" s="22">
        <f t="shared" si="32"/>
        <v>1</v>
      </c>
      <c r="E116" s="22">
        <f t="shared" si="33"/>
        <v>2</v>
      </c>
      <c r="F116" s="22">
        <f t="shared" si="34"/>
        <v>754</v>
      </c>
      <c r="G116" s="22">
        <v>7</v>
      </c>
      <c r="H116" s="22">
        <f>VLOOKUP($G116,'R1L1ID'!$A$2:$B$12,2)</f>
        <v>20</v>
      </c>
      <c r="I116" s="22">
        <f t="shared" si="35"/>
        <v>2</v>
      </c>
      <c r="J116" s="22">
        <f t="shared" si="36"/>
        <v>6</v>
      </c>
      <c r="K116" s="22">
        <f t="shared" si="37"/>
        <v>30</v>
      </c>
      <c r="L116" s="27">
        <v>1</v>
      </c>
      <c r="M116" s="27">
        <v>1</v>
      </c>
      <c r="N116" s="22">
        <v>1</v>
      </c>
      <c r="O116" s="22">
        <v>1</v>
      </c>
      <c r="P116" s="24" t="str">
        <f t="shared" si="29"/>
        <v>B</v>
      </c>
      <c r="Q116" s="22">
        <f t="shared" si="30"/>
        <v>1</v>
      </c>
      <c r="R116" s="24" t="s">
        <v>27</v>
      </c>
      <c r="S116" s="24" t="s">
        <v>29</v>
      </c>
      <c r="T116" s="24"/>
      <c r="U116" s="26"/>
    </row>
    <row r="117" spans="1:21" ht="18.75">
      <c r="A117" s="22">
        <v>115</v>
      </c>
      <c r="B117" s="23">
        <v>3.0546600000000002</v>
      </c>
      <c r="C117" s="24" t="str">
        <f t="shared" si="31"/>
        <v>D</v>
      </c>
      <c r="D117" s="22">
        <f t="shared" si="32"/>
        <v>1</v>
      </c>
      <c r="E117" s="22">
        <f t="shared" si="33"/>
        <v>3</v>
      </c>
      <c r="F117" s="22">
        <f t="shared" si="34"/>
        <v>755</v>
      </c>
      <c r="G117" s="22">
        <v>7</v>
      </c>
      <c r="H117" s="22">
        <f>VLOOKUP($G117,'R1L1ID'!$A$2:$B$12,2)</f>
        <v>20</v>
      </c>
      <c r="I117" s="22">
        <f t="shared" si="35"/>
        <v>2</v>
      </c>
      <c r="J117" s="22">
        <f t="shared" si="36"/>
        <v>7</v>
      </c>
      <c r="K117" s="22">
        <f t="shared" si="37"/>
        <v>31</v>
      </c>
      <c r="L117" s="27">
        <v>1</v>
      </c>
      <c r="M117" s="27">
        <v>2</v>
      </c>
      <c r="N117" s="22">
        <v>1</v>
      </c>
      <c r="O117" s="22">
        <v>1</v>
      </c>
      <c r="P117" s="24" t="str">
        <f t="shared" si="29"/>
        <v>B</v>
      </c>
      <c r="Q117" s="22">
        <f t="shared" si="30"/>
        <v>2</v>
      </c>
      <c r="R117" s="24" t="s">
        <v>27</v>
      </c>
      <c r="S117" s="24" t="s">
        <v>29</v>
      </c>
      <c r="T117" s="24"/>
      <c r="U117" s="26"/>
    </row>
    <row r="118" spans="1:21" ht="18.75">
      <c r="A118" s="22">
        <v>116</v>
      </c>
      <c r="B118" s="23">
        <v>3.8959899999999998</v>
      </c>
      <c r="C118" s="24" t="str">
        <f t="shared" si="31"/>
        <v>D</v>
      </c>
      <c r="D118" s="22">
        <f t="shared" si="32"/>
        <v>1</v>
      </c>
      <c r="E118" s="22">
        <f t="shared" si="33"/>
        <v>4</v>
      </c>
      <c r="F118" s="22">
        <f t="shared" si="34"/>
        <v>726</v>
      </c>
      <c r="G118" s="22">
        <v>7</v>
      </c>
      <c r="H118" s="22">
        <f>VLOOKUP($G118,'R1L1ID'!$A$2:$B$12,2)</f>
        <v>20</v>
      </c>
      <c r="I118" s="22">
        <f t="shared" si="35"/>
        <v>2</v>
      </c>
      <c r="J118" s="22">
        <f t="shared" si="36"/>
        <v>8</v>
      </c>
      <c r="K118" s="22">
        <f t="shared" si="37"/>
        <v>32</v>
      </c>
      <c r="L118" s="27">
        <v>1</v>
      </c>
      <c r="M118" s="27">
        <v>3</v>
      </c>
      <c r="N118" s="22">
        <v>1</v>
      </c>
      <c r="O118" s="22">
        <v>1</v>
      </c>
      <c r="P118" s="24" t="str">
        <f t="shared" si="29"/>
        <v>B</v>
      </c>
      <c r="Q118" s="22">
        <f t="shared" si="30"/>
        <v>3</v>
      </c>
      <c r="R118" s="24" t="s">
        <v>27</v>
      </c>
      <c r="S118" s="24" t="s">
        <v>29</v>
      </c>
      <c r="T118" s="24"/>
      <c r="U118" s="26"/>
    </row>
    <row r="119" spans="1:21" ht="18.75">
      <c r="A119" s="22">
        <v>117</v>
      </c>
      <c r="B119" s="23">
        <v>3.5248400000000002</v>
      </c>
      <c r="C119" s="24" t="str">
        <f t="shared" si="31"/>
        <v>D</v>
      </c>
      <c r="D119" s="22">
        <f t="shared" si="32"/>
        <v>1</v>
      </c>
      <c r="E119" s="22">
        <f t="shared" si="33"/>
        <v>5</v>
      </c>
      <c r="F119" s="22">
        <f t="shared" si="34"/>
        <v>727</v>
      </c>
      <c r="G119" s="22">
        <v>7</v>
      </c>
      <c r="H119" s="22">
        <f>VLOOKUP($G119,'R1L1ID'!$A$2:$B$12,2)</f>
        <v>20</v>
      </c>
      <c r="I119" s="22">
        <f t="shared" si="35"/>
        <v>2</v>
      </c>
      <c r="J119" s="22">
        <f t="shared" si="36"/>
        <v>0</v>
      </c>
      <c r="K119" s="22">
        <f t="shared" si="37"/>
        <v>24</v>
      </c>
      <c r="L119" s="27">
        <v>1</v>
      </c>
      <c r="M119" s="27">
        <v>4</v>
      </c>
      <c r="N119" s="22">
        <v>1</v>
      </c>
      <c r="O119" s="22">
        <v>1</v>
      </c>
      <c r="P119" s="24" t="str">
        <f t="shared" ref="P119:P150" si="38">IF($E119&lt;2,"A","B")</f>
        <v>B</v>
      </c>
      <c r="Q119" s="22">
        <f t="shared" ref="Q119:Q150" si="39">IF($E119&lt;2,$E119+1,$E119-1)</f>
        <v>4</v>
      </c>
      <c r="R119" s="24" t="s">
        <v>27</v>
      </c>
      <c r="S119" s="24" t="s">
        <v>29</v>
      </c>
      <c r="T119" s="24"/>
      <c r="U119" s="26"/>
    </row>
    <row r="120" spans="1:21" ht="18.75">
      <c r="A120" s="22">
        <v>118</v>
      </c>
      <c r="B120" s="23">
        <v>4.3160299999999996</v>
      </c>
      <c r="C120" s="24" t="str">
        <f t="shared" si="31"/>
        <v>D</v>
      </c>
      <c r="D120" s="22">
        <f t="shared" si="32"/>
        <v>1</v>
      </c>
      <c r="E120" s="22">
        <f t="shared" si="33"/>
        <v>6</v>
      </c>
      <c r="F120" s="22">
        <f t="shared" si="34"/>
        <v>700</v>
      </c>
      <c r="G120" s="22">
        <v>7</v>
      </c>
      <c r="H120" s="22">
        <f>VLOOKUP($G120,'R1L1ID'!$A$2:$B$12,2)</f>
        <v>20</v>
      </c>
      <c r="I120" s="22">
        <f t="shared" si="35"/>
        <v>2</v>
      </c>
      <c r="J120" s="22">
        <f t="shared" si="36"/>
        <v>1</v>
      </c>
      <c r="K120" s="22">
        <f t="shared" si="37"/>
        <v>25</v>
      </c>
      <c r="L120" s="27">
        <v>1</v>
      </c>
      <c r="M120" s="27">
        <v>5</v>
      </c>
      <c r="N120" s="22">
        <v>1</v>
      </c>
      <c r="O120" s="22">
        <v>1</v>
      </c>
      <c r="P120" s="24" t="str">
        <f t="shared" si="38"/>
        <v>B</v>
      </c>
      <c r="Q120" s="22">
        <f t="shared" si="39"/>
        <v>5</v>
      </c>
      <c r="R120" s="24" t="s">
        <v>27</v>
      </c>
      <c r="S120" s="24" t="s">
        <v>29</v>
      </c>
      <c r="T120" s="24"/>
      <c r="U120" s="26"/>
    </row>
    <row r="121" spans="1:21" ht="18.75">
      <c r="A121" s="22">
        <v>119</v>
      </c>
      <c r="B121" s="23">
        <v>4.3036700000000003</v>
      </c>
      <c r="C121" s="24" t="str">
        <f t="shared" si="31"/>
        <v>D</v>
      </c>
      <c r="D121" s="22">
        <f t="shared" si="32"/>
        <v>1</v>
      </c>
      <c r="E121" s="22">
        <f t="shared" si="33"/>
        <v>7</v>
      </c>
      <c r="F121" s="22">
        <f t="shared" si="34"/>
        <v>701</v>
      </c>
      <c r="G121" s="22">
        <v>7</v>
      </c>
      <c r="H121" s="22">
        <f>VLOOKUP($G121,'R1L1ID'!$A$2:$B$12,2)</f>
        <v>20</v>
      </c>
      <c r="I121" s="22">
        <f t="shared" si="35"/>
        <v>2</v>
      </c>
      <c r="J121" s="22">
        <f t="shared" si="36"/>
        <v>2</v>
      </c>
      <c r="K121" s="22">
        <f t="shared" si="37"/>
        <v>26</v>
      </c>
      <c r="L121" s="27">
        <v>1</v>
      </c>
      <c r="M121" s="27">
        <v>6</v>
      </c>
      <c r="N121" s="22">
        <v>1</v>
      </c>
      <c r="O121" s="22">
        <v>1</v>
      </c>
      <c r="P121" s="24" t="str">
        <f t="shared" si="38"/>
        <v>B</v>
      </c>
      <c r="Q121" s="22">
        <f t="shared" si="39"/>
        <v>6</v>
      </c>
      <c r="R121" s="24" t="s">
        <v>27</v>
      </c>
      <c r="S121" s="24" t="s">
        <v>29</v>
      </c>
      <c r="T121" s="24"/>
      <c r="U121" s="26"/>
    </row>
    <row r="122" spans="1:21" ht="18.75">
      <c r="A122" s="22">
        <v>120</v>
      </c>
      <c r="B122" s="23">
        <v>4.8381600000000002</v>
      </c>
      <c r="C122" s="24" t="str">
        <f t="shared" si="31"/>
        <v>D</v>
      </c>
      <c r="D122" s="22">
        <f t="shared" si="32"/>
        <v>1</v>
      </c>
      <c r="E122" s="22">
        <f t="shared" si="33"/>
        <v>8</v>
      </c>
      <c r="F122" s="22">
        <f t="shared" si="34"/>
        <v>784</v>
      </c>
      <c r="G122" s="22">
        <v>7</v>
      </c>
      <c r="H122" s="22">
        <f>VLOOKUP($G122,'R1L1ID'!$A$2:$B$12,2)</f>
        <v>20</v>
      </c>
      <c r="I122" s="22">
        <f t="shared" si="35"/>
        <v>1</v>
      </c>
      <c r="J122" s="22">
        <f t="shared" si="36"/>
        <v>2</v>
      </c>
      <c r="K122" s="22">
        <f t="shared" si="37"/>
        <v>14</v>
      </c>
      <c r="L122" s="27">
        <v>1</v>
      </c>
      <c r="M122" s="27">
        <v>7</v>
      </c>
      <c r="N122" s="22">
        <v>1</v>
      </c>
      <c r="O122" s="22">
        <v>1</v>
      </c>
      <c r="P122" s="24" t="str">
        <f t="shared" si="38"/>
        <v>B</v>
      </c>
      <c r="Q122" s="22">
        <f t="shared" si="39"/>
        <v>7</v>
      </c>
      <c r="R122" s="24" t="s">
        <v>27</v>
      </c>
      <c r="S122" s="24" t="s">
        <v>29</v>
      </c>
      <c r="T122" s="24"/>
      <c r="U122" s="26"/>
    </row>
    <row r="123" spans="1:21" ht="18.75">
      <c r="A123" s="22">
        <v>121</v>
      </c>
      <c r="B123" s="23">
        <v>4.0237299999999996</v>
      </c>
      <c r="C123" s="24" t="str">
        <f t="shared" si="31"/>
        <v>D</v>
      </c>
      <c r="D123" s="22">
        <f t="shared" si="32"/>
        <v>1</v>
      </c>
      <c r="E123" s="22">
        <f t="shared" si="33"/>
        <v>9</v>
      </c>
      <c r="F123" s="22">
        <f t="shared" si="34"/>
        <v>785</v>
      </c>
      <c r="G123" s="22">
        <v>7</v>
      </c>
      <c r="H123" s="22">
        <f>VLOOKUP($G123,'R1L1ID'!$A$2:$B$12,2)</f>
        <v>20</v>
      </c>
      <c r="I123" s="22">
        <f t="shared" si="35"/>
        <v>1</v>
      </c>
      <c r="J123" s="22">
        <f t="shared" si="36"/>
        <v>1</v>
      </c>
      <c r="K123" s="22">
        <f t="shared" si="37"/>
        <v>13</v>
      </c>
      <c r="L123" s="27">
        <v>1</v>
      </c>
      <c r="M123" s="27">
        <v>8</v>
      </c>
      <c r="N123" s="22">
        <v>1</v>
      </c>
      <c r="O123" s="22">
        <v>1</v>
      </c>
      <c r="P123" s="24" t="str">
        <f t="shared" si="38"/>
        <v>B</v>
      </c>
      <c r="Q123" s="22">
        <f t="shared" si="39"/>
        <v>8</v>
      </c>
      <c r="R123" s="24" t="s">
        <v>27</v>
      </c>
      <c r="S123" s="24" t="s">
        <v>29</v>
      </c>
      <c r="T123" s="24"/>
      <c r="U123" s="26"/>
    </row>
    <row r="124" spans="1:21" ht="18.75">
      <c r="A124" s="22">
        <v>122</v>
      </c>
      <c r="B124" s="23">
        <v>3.59748</v>
      </c>
      <c r="C124" s="24" t="str">
        <f t="shared" si="31"/>
        <v>D</v>
      </c>
      <c r="D124" s="22">
        <f t="shared" si="32"/>
        <v>1</v>
      </c>
      <c r="E124" s="22">
        <f t="shared" si="33"/>
        <v>10</v>
      </c>
      <c r="F124" s="22">
        <f t="shared" si="34"/>
        <v>566</v>
      </c>
      <c r="G124" s="22">
        <v>7</v>
      </c>
      <c r="H124" s="22">
        <f>VLOOKUP($G124,'R1L1ID'!$A$2:$B$12,2)</f>
        <v>20</v>
      </c>
      <c r="I124" s="22">
        <f t="shared" si="35"/>
        <v>1</v>
      </c>
      <c r="J124" s="22">
        <f t="shared" si="36"/>
        <v>0</v>
      </c>
      <c r="K124" s="22">
        <f t="shared" si="37"/>
        <v>12</v>
      </c>
      <c r="L124" s="27">
        <v>1</v>
      </c>
      <c r="M124" s="27">
        <v>9</v>
      </c>
      <c r="N124" s="22">
        <v>1</v>
      </c>
      <c r="O124" s="22">
        <v>1</v>
      </c>
      <c r="P124" s="24" t="str">
        <f t="shared" si="38"/>
        <v>B</v>
      </c>
      <c r="Q124" s="22">
        <f t="shared" si="39"/>
        <v>9</v>
      </c>
      <c r="R124" s="24" t="s">
        <v>27</v>
      </c>
      <c r="S124" s="24" t="s">
        <v>29</v>
      </c>
      <c r="T124" s="24"/>
      <c r="U124" s="26"/>
    </row>
    <row r="125" spans="1:21" ht="18.75">
      <c r="A125" s="22">
        <v>123</v>
      </c>
      <c r="B125" s="23">
        <v>2.5789</v>
      </c>
      <c r="C125" s="24" t="str">
        <f t="shared" si="31"/>
        <v>D</v>
      </c>
      <c r="D125" s="22">
        <f t="shared" si="32"/>
        <v>1</v>
      </c>
      <c r="E125" s="22">
        <f t="shared" si="33"/>
        <v>11</v>
      </c>
      <c r="F125" s="22">
        <f t="shared" si="34"/>
        <v>567</v>
      </c>
      <c r="G125" s="22">
        <v>7</v>
      </c>
      <c r="H125" s="22">
        <f>VLOOKUP($G125,'R1L1ID'!$A$2:$B$12,2)</f>
        <v>20</v>
      </c>
      <c r="I125" s="22">
        <f t="shared" si="35"/>
        <v>1</v>
      </c>
      <c r="J125" s="22">
        <f t="shared" si="36"/>
        <v>3</v>
      </c>
      <c r="K125" s="22">
        <f t="shared" si="37"/>
        <v>15</v>
      </c>
      <c r="L125" s="27">
        <v>1</v>
      </c>
      <c r="M125" s="27">
        <v>10</v>
      </c>
      <c r="N125" s="22">
        <v>1</v>
      </c>
      <c r="O125" s="22">
        <v>1</v>
      </c>
      <c r="P125" s="24" t="str">
        <f t="shared" si="38"/>
        <v>B</v>
      </c>
      <c r="Q125" s="22">
        <f t="shared" si="39"/>
        <v>10</v>
      </c>
      <c r="R125" s="24" t="s">
        <v>27</v>
      </c>
      <c r="S125" s="24" t="s">
        <v>29</v>
      </c>
      <c r="T125" s="24"/>
      <c r="U125" s="26"/>
    </row>
    <row r="126" spans="1:21" ht="18.75">
      <c r="A126" s="22">
        <v>124</v>
      </c>
      <c r="B126" s="23">
        <v>2.3175699999999999</v>
      </c>
      <c r="C126" s="24" t="str">
        <f t="shared" si="31"/>
        <v>D</v>
      </c>
      <c r="D126" s="22">
        <f t="shared" si="32"/>
        <v>1</v>
      </c>
      <c r="E126" s="22">
        <f t="shared" si="33"/>
        <v>12</v>
      </c>
      <c r="F126" s="22">
        <f t="shared" si="34"/>
        <v>668</v>
      </c>
      <c r="G126" s="22">
        <v>7</v>
      </c>
      <c r="H126" s="22">
        <f>VLOOKUP($G126,'R1L1ID'!$A$2:$B$12,2)</f>
        <v>20</v>
      </c>
      <c r="I126" s="22">
        <f t="shared" si="35"/>
        <v>1</v>
      </c>
      <c r="J126" s="22">
        <f t="shared" si="36"/>
        <v>4</v>
      </c>
      <c r="K126" s="22">
        <f t="shared" si="37"/>
        <v>16</v>
      </c>
      <c r="L126" s="27">
        <v>1</v>
      </c>
      <c r="M126" s="27">
        <v>11</v>
      </c>
      <c r="N126" s="22">
        <v>1</v>
      </c>
      <c r="O126" s="22">
        <v>1</v>
      </c>
      <c r="P126" s="24" t="str">
        <f t="shared" si="38"/>
        <v>B</v>
      </c>
      <c r="Q126" s="22">
        <f t="shared" si="39"/>
        <v>11</v>
      </c>
      <c r="R126" s="24" t="s">
        <v>27</v>
      </c>
      <c r="S126" s="24" t="s">
        <v>29</v>
      </c>
      <c r="T126" s="24"/>
      <c r="U126" s="26"/>
    </row>
    <row r="127" spans="1:21" ht="18.75">
      <c r="A127" s="22">
        <v>125</v>
      </c>
      <c r="B127" s="23">
        <v>1.7307999999999999</v>
      </c>
      <c r="C127" s="24" t="str">
        <f t="shared" si="31"/>
        <v>D</v>
      </c>
      <c r="D127" s="22">
        <f t="shared" si="32"/>
        <v>1</v>
      </c>
      <c r="E127" s="22">
        <f t="shared" si="33"/>
        <v>13</v>
      </c>
      <c r="F127" s="22">
        <f t="shared" si="34"/>
        <v>669</v>
      </c>
      <c r="G127" s="22">
        <v>7</v>
      </c>
      <c r="H127" s="22">
        <f>VLOOKUP($G127,'R1L1ID'!$A$2:$B$12,2)</f>
        <v>20</v>
      </c>
      <c r="I127" s="22">
        <f t="shared" si="35"/>
        <v>1</v>
      </c>
      <c r="J127" s="22">
        <f t="shared" si="36"/>
        <v>5</v>
      </c>
      <c r="K127" s="22">
        <f t="shared" si="37"/>
        <v>17</v>
      </c>
      <c r="L127" s="27">
        <v>1</v>
      </c>
      <c r="M127" s="27">
        <v>12</v>
      </c>
      <c r="N127" s="22">
        <v>1</v>
      </c>
      <c r="O127" s="22">
        <v>1</v>
      </c>
      <c r="P127" s="24" t="str">
        <f t="shared" si="38"/>
        <v>B</v>
      </c>
      <c r="Q127" s="22">
        <f t="shared" si="39"/>
        <v>12</v>
      </c>
      <c r="R127" s="24" t="s">
        <v>27</v>
      </c>
      <c r="S127" s="24" t="s">
        <v>29</v>
      </c>
      <c r="T127" s="24"/>
      <c r="U127" s="26"/>
    </row>
    <row r="128" spans="1:21" ht="18.75">
      <c r="A128" s="22">
        <v>126</v>
      </c>
      <c r="B128" s="23">
        <v>2.7781099999999999</v>
      </c>
      <c r="C128" s="24" t="str">
        <f t="shared" si="31"/>
        <v>D</v>
      </c>
      <c r="D128" s="22">
        <f t="shared" si="32"/>
        <v>2</v>
      </c>
      <c r="E128" s="22">
        <f t="shared" si="33"/>
        <v>0</v>
      </c>
      <c r="F128" s="22">
        <f t="shared" si="34"/>
        <v>990</v>
      </c>
      <c r="G128" s="22">
        <v>9</v>
      </c>
      <c r="H128" s="22">
        <f>VLOOKUP($G128,'R1L1ID'!$A$2:$B$12,2)</f>
        <v>19</v>
      </c>
      <c r="I128" s="22">
        <f t="shared" si="35"/>
        <v>0</v>
      </c>
      <c r="J128" s="22">
        <f t="shared" si="36"/>
        <v>8</v>
      </c>
      <c r="K128" s="22">
        <f t="shared" si="37"/>
        <v>8</v>
      </c>
      <c r="L128" s="25">
        <v>0</v>
      </c>
      <c r="M128" s="22">
        <v>7</v>
      </c>
      <c r="N128" s="22">
        <v>1</v>
      </c>
      <c r="O128" s="22">
        <v>1</v>
      </c>
      <c r="P128" s="24" t="str">
        <f t="shared" si="38"/>
        <v>A</v>
      </c>
      <c r="Q128" s="22">
        <f t="shared" si="39"/>
        <v>1</v>
      </c>
      <c r="R128" s="24" t="s">
        <v>27</v>
      </c>
      <c r="S128" s="24" t="s">
        <v>30</v>
      </c>
      <c r="T128" s="24"/>
      <c r="U128" s="26"/>
    </row>
    <row r="129" spans="1:21" ht="18.75">
      <c r="A129" s="22">
        <v>127</v>
      </c>
      <c r="B129" s="23">
        <v>3.0924499999999999</v>
      </c>
      <c r="C129" s="24" t="str">
        <f t="shared" si="31"/>
        <v>D</v>
      </c>
      <c r="D129" s="22">
        <f t="shared" si="32"/>
        <v>2</v>
      </c>
      <c r="E129" s="22">
        <f t="shared" si="33"/>
        <v>1</v>
      </c>
      <c r="F129" s="22">
        <f t="shared" si="34"/>
        <v>991</v>
      </c>
      <c r="G129" s="22">
        <v>9</v>
      </c>
      <c r="H129" s="22">
        <f>VLOOKUP($G129,'R1L1ID'!$A$2:$B$12,2)</f>
        <v>19</v>
      </c>
      <c r="I129" s="22">
        <f t="shared" si="35"/>
        <v>1</v>
      </c>
      <c r="J129" s="22">
        <f t="shared" si="36"/>
        <v>6</v>
      </c>
      <c r="K129" s="22">
        <f t="shared" si="37"/>
        <v>18</v>
      </c>
      <c r="L129" s="25">
        <v>0</v>
      </c>
      <c r="M129" s="22">
        <v>4</v>
      </c>
      <c r="N129" s="22">
        <v>1</v>
      </c>
      <c r="O129" s="22">
        <v>1</v>
      </c>
      <c r="P129" s="24" t="str">
        <f t="shared" si="38"/>
        <v>A</v>
      </c>
      <c r="Q129" s="22">
        <f t="shared" si="39"/>
        <v>2</v>
      </c>
      <c r="R129" s="24" t="s">
        <v>27</v>
      </c>
      <c r="S129" s="24" t="s">
        <v>30</v>
      </c>
      <c r="T129" s="24"/>
      <c r="U129" s="26"/>
    </row>
    <row r="130" spans="1:21" ht="18.75">
      <c r="A130" s="22">
        <v>128</v>
      </c>
      <c r="B130" s="23">
        <v>4.1539999999999999</v>
      </c>
      <c r="C130" s="24" t="str">
        <f t="shared" ref="C130:C161" si="40">VLOOKUP($A130,PanelId,2)</f>
        <v>D</v>
      </c>
      <c r="D130" s="22">
        <f t="shared" ref="D130:D161" si="41">MOD(QUOTIENT($A130,14),7)</f>
        <v>2</v>
      </c>
      <c r="E130" s="22">
        <f t="shared" ref="E130:E161" si="42">MOD($A130,14)</f>
        <v>2</v>
      </c>
      <c r="F130" s="22">
        <f t="shared" ref="F130:F161" si="43">VLOOKUP($A130,DbData,2)</f>
        <v>582</v>
      </c>
      <c r="G130" s="22">
        <v>8</v>
      </c>
      <c r="H130" s="22">
        <f>VLOOKUP($G130,'R1L1ID'!$A$2:$B$12,2)</f>
        <v>23</v>
      </c>
      <c r="I130" s="22">
        <f t="shared" ref="I130:I161" si="44">VLOOKUP($L130*12+$M130,L1FPGAMap,3)</f>
        <v>2</v>
      </c>
      <c r="J130" s="22">
        <f t="shared" ref="J130:J161" si="45">VLOOKUP($L130*12+$M130,L1FPGAMap,4)</f>
        <v>6</v>
      </c>
      <c r="K130" s="22">
        <f t="shared" ref="K130:K161" si="46">$I130*12+$J130</f>
        <v>30</v>
      </c>
      <c r="L130" s="27">
        <v>1</v>
      </c>
      <c r="M130" s="27">
        <v>1</v>
      </c>
      <c r="N130" s="22">
        <v>1</v>
      </c>
      <c r="O130" s="22">
        <v>1</v>
      </c>
      <c r="P130" s="24" t="str">
        <f t="shared" si="38"/>
        <v>B</v>
      </c>
      <c r="Q130" s="22">
        <f t="shared" si="39"/>
        <v>1</v>
      </c>
      <c r="R130" s="24" t="s">
        <v>27</v>
      </c>
      <c r="S130" s="24" t="s">
        <v>31</v>
      </c>
      <c r="T130" s="24"/>
      <c r="U130" s="26"/>
    </row>
    <row r="131" spans="1:21" ht="18.75">
      <c r="A131" s="22">
        <v>129</v>
      </c>
      <c r="B131" s="23">
        <v>5.0269700000000004</v>
      </c>
      <c r="C131" s="24" t="str">
        <f t="shared" si="40"/>
        <v>D</v>
      </c>
      <c r="D131" s="22">
        <f t="shared" si="41"/>
        <v>2</v>
      </c>
      <c r="E131" s="22">
        <f t="shared" si="42"/>
        <v>3</v>
      </c>
      <c r="F131" s="22">
        <f t="shared" si="43"/>
        <v>583</v>
      </c>
      <c r="G131" s="22">
        <v>8</v>
      </c>
      <c r="H131" s="22">
        <f>VLOOKUP($G131,'R1L1ID'!$A$2:$B$12,2)</f>
        <v>23</v>
      </c>
      <c r="I131" s="22">
        <f t="shared" si="44"/>
        <v>2</v>
      </c>
      <c r="J131" s="22">
        <f t="shared" si="45"/>
        <v>7</v>
      </c>
      <c r="K131" s="22">
        <f t="shared" si="46"/>
        <v>31</v>
      </c>
      <c r="L131" s="27">
        <v>1</v>
      </c>
      <c r="M131" s="27">
        <v>2</v>
      </c>
      <c r="N131" s="22">
        <v>1</v>
      </c>
      <c r="O131" s="22">
        <v>1</v>
      </c>
      <c r="P131" s="24" t="str">
        <f t="shared" si="38"/>
        <v>B</v>
      </c>
      <c r="Q131" s="22">
        <f t="shared" si="39"/>
        <v>2</v>
      </c>
      <c r="R131" s="24" t="s">
        <v>27</v>
      </c>
      <c r="S131" s="24" t="s">
        <v>31</v>
      </c>
      <c r="T131" s="24"/>
      <c r="U131" s="26"/>
    </row>
    <row r="132" spans="1:21" ht="18.75">
      <c r="A132" s="22">
        <v>130</v>
      </c>
      <c r="B132" s="23">
        <v>5.7016</v>
      </c>
      <c r="C132" s="24" t="str">
        <f t="shared" si="40"/>
        <v>D</v>
      </c>
      <c r="D132" s="22">
        <f t="shared" si="41"/>
        <v>2</v>
      </c>
      <c r="E132" s="22">
        <f t="shared" si="42"/>
        <v>4</v>
      </c>
      <c r="F132" s="22">
        <f t="shared" si="43"/>
        <v>650</v>
      </c>
      <c r="G132" s="22">
        <v>8</v>
      </c>
      <c r="H132" s="22">
        <f>VLOOKUP($G132,'R1L1ID'!$A$2:$B$12,2)</f>
        <v>23</v>
      </c>
      <c r="I132" s="22">
        <f t="shared" si="44"/>
        <v>2</v>
      </c>
      <c r="J132" s="22">
        <f t="shared" si="45"/>
        <v>8</v>
      </c>
      <c r="K132" s="22">
        <f t="shared" si="46"/>
        <v>32</v>
      </c>
      <c r="L132" s="27">
        <v>1</v>
      </c>
      <c r="M132" s="27">
        <v>3</v>
      </c>
      <c r="N132" s="22">
        <v>1</v>
      </c>
      <c r="O132" s="22">
        <v>1</v>
      </c>
      <c r="P132" s="24" t="str">
        <f t="shared" si="38"/>
        <v>B</v>
      </c>
      <c r="Q132" s="22">
        <f t="shared" si="39"/>
        <v>3</v>
      </c>
      <c r="R132" s="24" t="s">
        <v>27</v>
      </c>
      <c r="S132" s="24" t="s">
        <v>31</v>
      </c>
      <c r="T132" s="24"/>
      <c r="U132" s="26"/>
    </row>
    <row r="133" spans="1:21" ht="18.75">
      <c r="A133" s="22">
        <v>131</v>
      </c>
      <c r="B133" s="23">
        <v>6.3827499999999997</v>
      </c>
      <c r="C133" s="24" t="str">
        <f t="shared" si="40"/>
        <v>D</v>
      </c>
      <c r="D133" s="22">
        <f t="shared" si="41"/>
        <v>2</v>
      </c>
      <c r="E133" s="22">
        <f t="shared" si="42"/>
        <v>5</v>
      </c>
      <c r="F133" s="22">
        <f t="shared" si="43"/>
        <v>651</v>
      </c>
      <c r="G133" s="22">
        <v>8</v>
      </c>
      <c r="H133" s="22">
        <f>VLOOKUP($G133,'R1L1ID'!$A$2:$B$12,2)</f>
        <v>23</v>
      </c>
      <c r="I133" s="22">
        <f t="shared" si="44"/>
        <v>2</v>
      </c>
      <c r="J133" s="22">
        <f t="shared" si="45"/>
        <v>0</v>
      </c>
      <c r="K133" s="22">
        <f t="shared" si="46"/>
        <v>24</v>
      </c>
      <c r="L133" s="27">
        <v>1</v>
      </c>
      <c r="M133" s="27">
        <v>4</v>
      </c>
      <c r="N133" s="22">
        <v>10</v>
      </c>
      <c r="O133" s="22">
        <v>1</v>
      </c>
      <c r="P133" s="24" t="str">
        <f t="shared" si="38"/>
        <v>B</v>
      </c>
      <c r="Q133" s="22">
        <f t="shared" si="39"/>
        <v>4</v>
      </c>
      <c r="R133" s="24" t="s">
        <v>27</v>
      </c>
      <c r="S133" s="24" t="s">
        <v>31</v>
      </c>
      <c r="T133" s="24"/>
      <c r="U133" s="26"/>
    </row>
    <row r="134" spans="1:21" ht="18.75">
      <c r="A134" s="22">
        <v>132</v>
      </c>
      <c r="B134" s="23">
        <v>7.1604400000000004</v>
      </c>
      <c r="C134" s="24" t="str">
        <f t="shared" si="40"/>
        <v>D</v>
      </c>
      <c r="D134" s="22">
        <f t="shared" si="41"/>
        <v>2</v>
      </c>
      <c r="E134" s="22">
        <f t="shared" si="42"/>
        <v>6</v>
      </c>
      <c r="F134" s="22">
        <f t="shared" si="43"/>
        <v>614</v>
      </c>
      <c r="G134" s="22">
        <v>8</v>
      </c>
      <c r="H134" s="22">
        <f>VLOOKUP($G134,'R1L1ID'!$A$2:$B$12,2)</f>
        <v>23</v>
      </c>
      <c r="I134" s="22">
        <f t="shared" si="44"/>
        <v>2</v>
      </c>
      <c r="J134" s="22">
        <f t="shared" si="45"/>
        <v>1</v>
      </c>
      <c r="K134" s="22">
        <f t="shared" si="46"/>
        <v>25</v>
      </c>
      <c r="L134" s="27">
        <v>1</v>
      </c>
      <c r="M134" s="27">
        <v>5</v>
      </c>
      <c r="N134" s="22">
        <v>10</v>
      </c>
      <c r="O134" s="22">
        <v>1</v>
      </c>
      <c r="P134" s="24" t="str">
        <f t="shared" si="38"/>
        <v>B</v>
      </c>
      <c r="Q134" s="22">
        <f t="shared" si="39"/>
        <v>5</v>
      </c>
      <c r="R134" s="24" t="s">
        <v>27</v>
      </c>
      <c r="S134" s="24" t="s">
        <v>31</v>
      </c>
      <c r="T134" s="24"/>
      <c r="U134" s="26"/>
    </row>
    <row r="135" spans="1:21" ht="18.75">
      <c r="A135" s="22">
        <v>133</v>
      </c>
      <c r="B135" s="23">
        <v>7.5527199999999999</v>
      </c>
      <c r="C135" s="24" t="str">
        <f t="shared" si="40"/>
        <v>D</v>
      </c>
      <c r="D135" s="22">
        <f t="shared" si="41"/>
        <v>2</v>
      </c>
      <c r="E135" s="22">
        <f t="shared" si="42"/>
        <v>7</v>
      </c>
      <c r="F135" s="22">
        <f t="shared" si="43"/>
        <v>615</v>
      </c>
      <c r="G135" s="22">
        <v>8</v>
      </c>
      <c r="H135" s="22">
        <f>VLOOKUP($G135,'R1L1ID'!$A$2:$B$12,2)</f>
        <v>23</v>
      </c>
      <c r="I135" s="22">
        <f t="shared" si="44"/>
        <v>2</v>
      </c>
      <c r="J135" s="22">
        <f t="shared" si="45"/>
        <v>2</v>
      </c>
      <c r="K135" s="22">
        <f t="shared" si="46"/>
        <v>26</v>
      </c>
      <c r="L135" s="27">
        <v>1</v>
      </c>
      <c r="M135" s="27">
        <v>6</v>
      </c>
      <c r="N135" s="22">
        <v>10</v>
      </c>
      <c r="O135" s="22">
        <v>1</v>
      </c>
      <c r="P135" s="24" t="str">
        <f t="shared" si="38"/>
        <v>B</v>
      </c>
      <c r="Q135" s="22">
        <f t="shared" si="39"/>
        <v>6</v>
      </c>
      <c r="R135" s="24" t="s">
        <v>27</v>
      </c>
      <c r="S135" s="24" t="s">
        <v>31</v>
      </c>
      <c r="T135" s="24"/>
      <c r="U135" s="26"/>
    </row>
    <row r="136" spans="1:21" ht="18.75">
      <c r="A136" s="22">
        <v>134</v>
      </c>
      <c r="B136" s="23">
        <v>6.12662</v>
      </c>
      <c r="C136" s="24" t="str">
        <f t="shared" si="40"/>
        <v>D</v>
      </c>
      <c r="D136" s="22">
        <f t="shared" si="41"/>
        <v>2</v>
      </c>
      <c r="E136" s="22">
        <f t="shared" si="42"/>
        <v>8</v>
      </c>
      <c r="F136" s="22">
        <f t="shared" si="43"/>
        <v>706</v>
      </c>
      <c r="G136" s="22">
        <v>8</v>
      </c>
      <c r="H136" s="22">
        <f>VLOOKUP($G136,'R1L1ID'!$A$2:$B$12,2)</f>
        <v>23</v>
      </c>
      <c r="I136" s="22">
        <f t="shared" si="44"/>
        <v>1</v>
      </c>
      <c r="J136" s="22">
        <f t="shared" si="45"/>
        <v>2</v>
      </c>
      <c r="K136" s="22">
        <f t="shared" si="46"/>
        <v>14</v>
      </c>
      <c r="L136" s="27">
        <v>1</v>
      </c>
      <c r="M136" s="27">
        <v>7</v>
      </c>
      <c r="N136" s="22">
        <v>10</v>
      </c>
      <c r="O136" s="22">
        <v>1</v>
      </c>
      <c r="P136" s="24" t="str">
        <f t="shared" si="38"/>
        <v>B</v>
      </c>
      <c r="Q136" s="22">
        <f t="shared" si="39"/>
        <v>7</v>
      </c>
      <c r="R136" s="24" t="s">
        <v>27</v>
      </c>
      <c r="S136" s="24" t="s">
        <v>31</v>
      </c>
      <c r="T136" s="24"/>
      <c r="U136" s="26"/>
    </row>
    <row r="137" spans="1:21" ht="18.75">
      <c r="A137" s="22">
        <v>135</v>
      </c>
      <c r="B137" s="23">
        <v>4.79352</v>
      </c>
      <c r="C137" s="24" t="str">
        <f t="shared" si="40"/>
        <v>D</v>
      </c>
      <c r="D137" s="22">
        <f t="shared" si="41"/>
        <v>2</v>
      </c>
      <c r="E137" s="22">
        <f t="shared" si="42"/>
        <v>9</v>
      </c>
      <c r="F137" s="22">
        <f t="shared" si="43"/>
        <v>707</v>
      </c>
      <c r="G137" s="22">
        <v>8</v>
      </c>
      <c r="H137" s="22">
        <f>VLOOKUP($G137,'R1L1ID'!$A$2:$B$12,2)</f>
        <v>23</v>
      </c>
      <c r="I137" s="22">
        <f t="shared" si="44"/>
        <v>1</v>
      </c>
      <c r="J137" s="22">
        <f t="shared" si="45"/>
        <v>1</v>
      </c>
      <c r="K137" s="22">
        <f t="shared" si="46"/>
        <v>13</v>
      </c>
      <c r="L137" s="27">
        <v>1</v>
      </c>
      <c r="M137" s="27">
        <v>8</v>
      </c>
      <c r="N137" s="22">
        <v>1</v>
      </c>
      <c r="O137" s="22">
        <v>1</v>
      </c>
      <c r="P137" s="24" t="str">
        <f t="shared" si="38"/>
        <v>B</v>
      </c>
      <c r="Q137" s="22">
        <f t="shared" si="39"/>
        <v>8</v>
      </c>
      <c r="R137" s="24" t="s">
        <v>27</v>
      </c>
      <c r="S137" s="24" t="s">
        <v>31</v>
      </c>
      <c r="T137" s="24"/>
      <c r="U137" s="26"/>
    </row>
    <row r="138" spans="1:21" ht="18.75">
      <c r="A138" s="22">
        <v>136</v>
      </c>
      <c r="B138" s="23">
        <v>5.98346</v>
      </c>
      <c r="C138" s="24" t="str">
        <f t="shared" si="40"/>
        <v>D</v>
      </c>
      <c r="D138" s="22">
        <f t="shared" si="41"/>
        <v>2</v>
      </c>
      <c r="E138" s="22">
        <f t="shared" si="42"/>
        <v>10</v>
      </c>
      <c r="F138" s="22">
        <f t="shared" si="43"/>
        <v>652</v>
      </c>
      <c r="G138" s="22">
        <v>8</v>
      </c>
      <c r="H138" s="22">
        <f>VLOOKUP($G138,'R1L1ID'!$A$2:$B$12,2)</f>
        <v>23</v>
      </c>
      <c r="I138" s="22">
        <f t="shared" si="44"/>
        <v>1</v>
      </c>
      <c r="J138" s="22">
        <f t="shared" si="45"/>
        <v>0</v>
      </c>
      <c r="K138" s="22">
        <f t="shared" si="46"/>
        <v>12</v>
      </c>
      <c r="L138" s="27">
        <v>1</v>
      </c>
      <c r="M138" s="27">
        <v>9</v>
      </c>
      <c r="N138" s="22">
        <v>1</v>
      </c>
      <c r="O138" s="22">
        <v>1</v>
      </c>
      <c r="P138" s="24" t="str">
        <f t="shared" si="38"/>
        <v>B</v>
      </c>
      <c r="Q138" s="22">
        <f t="shared" si="39"/>
        <v>9</v>
      </c>
      <c r="R138" s="24" t="s">
        <v>27</v>
      </c>
      <c r="S138" s="24" t="s">
        <v>31</v>
      </c>
      <c r="T138" s="24"/>
      <c r="U138" s="26"/>
    </row>
    <row r="139" spans="1:21" ht="18.75">
      <c r="A139" s="22">
        <v>137</v>
      </c>
      <c r="B139" s="23">
        <v>2.6921499999999998</v>
      </c>
      <c r="C139" s="24" t="str">
        <f t="shared" si="40"/>
        <v>D</v>
      </c>
      <c r="D139" s="22">
        <f t="shared" si="41"/>
        <v>2</v>
      </c>
      <c r="E139" s="22">
        <f t="shared" si="42"/>
        <v>11</v>
      </c>
      <c r="F139" s="22">
        <f t="shared" si="43"/>
        <v>653</v>
      </c>
      <c r="G139" s="22">
        <v>8</v>
      </c>
      <c r="H139" s="22">
        <f>VLOOKUP($G139,'R1L1ID'!$A$2:$B$12,2)</f>
        <v>23</v>
      </c>
      <c r="I139" s="22">
        <f t="shared" si="44"/>
        <v>1</v>
      </c>
      <c r="J139" s="22">
        <f t="shared" si="45"/>
        <v>3</v>
      </c>
      <c r="K139" s="22">
        <f t="shared" si="46"/>
        <v>15</v>
      </c>
      <c r="L139" s="27">
        <v>1</v>
      </c>
      <c r="M139" s="27">
        <v>10</v>
      </c>
      <c r="N139" s="22">
        <v>1</v>
      </c>
      <c r="O139" s="22">
        <v>1</v>
      </c>
      <c r="P139" s="24" t="str">
        <f t="shared" si="38"/>
        <v>B</v>
      </c>
      <c r="Q139" s="22">
        <f t="shared" si="39"/>
        <v>10</v>
      </c>
      <c r="R139" s="24" t="s">
        <v>27</v>
      </c>
      <c r="S139" s="24" t="s">
        <v>31</v>
      </c>
      <c r="T139" s="24"/>
      <c r="U139" s="26"/>
    </row>
    <row r="140" spans="1:21" ht="18.75">
      <c r="A140" s="22">
        <v>138</v>
      </c>
      <c r="B140" s="23">
        <v>2.8757600000000001</v>
      </c>
      <c r="C140" s="24" t="str">
        <f t="shared" si="40"/>
        <v>D</v>
      </c>
      <c r="D140" s="22">
        <f t="shared" si="41"/>
        <v>2</v>
      </c>
      <c r="E140" s="22">
        <f t="shared" si="42"/>
        <v>12</v>
      </c>
      <c r="F140" s="22">
        <f t="shared" si="43"/>
        <v>712</v>
      </c>
      <c r="G140" s="22">
        <v>8</v>
      </c>
      <c r="H140" s="22">
        <f>VLOOKUP($G140,'R1L1ID'!$A$2:$B$12,2)</f>
        <v>23</v>
      </c>
      <c r="I140" s="22">
        <f t="shared" si="44"/>
        <v>1</v>
      </c>
      <c r="J140" s="22">
        <f t="shared" si="45"/>
        <v>4</v>
      </c>
      <c r="K140" s="22">
        <f t="shared" si="46"/>
        <v>16</v>
      </c>
      <c r="L140" s="27">
        <v>1</v>
      </c>
      <c r="M140" s="27">
        <v>11</v>
      </c>
      <c r="N140" s="22">
        <v>1</v>
      </c>
      <c r="O140" s="22">
        <v>1</v>
      </c>
      <c r="P140" s="24" t="str">
        <f t="shared" si="38"/>
        <v>B</v>
      </c>
      <c r="Q140" s="22">
        <f t="shared" si="39"/>
        <v>11</v>
      </c>
      <c r="R140" s="24" t="s">
        <v>27</v>
      </c>
      <c r="S140" s="24" t="s">
        <v>31</v>
      </c>
      <c r="T140" s="24"/>
      <c r="U140" s="26"/>
    </row>
    <row r="141" spans="1:21" ht="18.75">
      <c r="A141" s="22">
        <v>139</v>
      </c>
      <c r="B141" s="23">
        <v>1.9934499999999999</v>
      </c>
      <c r="C141" s="24" t="str">
        <f t="shared" si="40"/>
        <v>D</v>
      </c>
      <c r="D141" s="22">
        <f t="shared" si="41"/>
        <v>2</v>
      </c>
      <c r="E141" s="22">
        <f t="shared" si="42"/>
        <v>13</v>
      </c>
      <c r="F141" s="22">
        <f t="shared" si="43"/>
        <v>713</v>
      </c>
      <c r="G141" s="22">
        <v>8</v>
      </c>
      <c r="H141" s="22">
        <f>VLOOKUP($G141,'R1L1ID'!$A$2:$B$12,2)</f>
        <v>23</v>
      </c>
      <c r="I141" s="22">
        <f t="shared" si="44"/>
        <v>1</v>
      </c>
      <c r="J141" s="22">
        <f t="shared" si="45"/>
        <v>5</v>
      </c>
      <c r="K141" s="22">
        <f t="shared" si="46"/>
        <v>17</v>
      </c>
      <c r="L141" s="27">
        <v>1</v>
      </c>
      <c r="M141" s="27">
        <v>12</v>
      </c>
      <c r="N141" s="22">
        <v>1</v>
      </c>
      <c r="O141" s="22">
        <v>1</v>
      </c>
      <c r="P141" s="24" t="str">
        <f t="shared" si="38"/>
        <v>B</v>
      </c>
      <c r="Q141" s="22">
        <f t="shared" si="39"/>
        <v>12</v>
      </c>
      <c r="R141" s="24" t="s">
        <v>27</v>
      </c>
      <c r="S141" s="24" t="s">
        <v>31</v>
      </c>
      <c r="T141" s="24"/>
      <c r="U141" s="26"/>
    </row>
    <row r="142" spans="1:21" ht="18.75">
      <c r="A142" s="22">
        <v>140</v>
      </c>
      <c r="B142" s="23">
        <v>2.88578</v>
      </c>
      <c r="C142" s="24" t="str">
        <f t="shared" si="40"/>
        <v>D</v>
      </c>
      <c r="D142" s="22">
        <f t="shared" si="41"/>
        <v>3</v>
      </c>
      <c r="E142" s="22">
        <f t="shared" si="42"/>
        <v>0</v>
      </c>
      <c r="F142" s="22">
        <f t="shared" si="43"/>
        <v>682</v>
      </c>
      <c r="G142" s="22">
        <v>10</v>
      </c>
      <c r="H142" s="22">
        <f>VLOOKUP($G142,'R1L1ID'!$A$2:$B$12,2)</f>
        <v>15</v>
      </c>
      <c r="I142" s="22">
        <f t="shared" si="44"/>
        <v>0</v>
      </c>
      <c r="J142" s="22">
        <f t="shared" si="45"/>
        <v>0</v>
      </c>
      <c r="K142" s="22">
        <f t="shared" si="46"/>
        <v>0</v>
      </c>
      <c r="L142" s="25">
        <v>0</v>
      </c>
      <c r="M142" s="22">
        <v>10</v>
      </c>
      <c r="N142" s="22">
        <v>1</v>
      </c>
      <c r="O142" s="22">
        <v>1</v>
      </c>
      <c r="P142" s="24" t="str">
        <f t="shared" si="38"/>
        <v>A</v>
      </c>
      <c r="Q142" s="22">
        <f t="shared" si="39"/>
        <v>1</v>
      </c>
      <c r="R142" s="24" t="s">
        <v>27</v>
      </c>
      <c r="S142" s="24" t="s">
        <v>32</v>
      </c>
      <c r="T142" s="24"/>
      <c r="U142" s="26"/>
    </row>
    <row r="143" spans="1:21" ht="18.75">
      <c r="A143" s="22">
        <v>141</v>
      </c>
      <c r="B143" s="23">
        <v>3.4485199999999998</v>
      </c>
      <c r="C143" s="24" t="str">
        <f t="shared" si="40"/>
        <v>D</v>
      </c>
      <c r="D143" s="22">
        <f t="shared" si="41"/>
        <v>3</v>
      </c>
      <c r="E143" s="22">
        <f t="shared" si="42"/>
        <v>1</v>
      </c>
      <c r="F143" s="22">
        <f t="shared" si="43"/>
        <v>683</v>
      </c>
      <c r="G143" s="22">
        <v>10</v>
      </c>
      <c r="H143" s="22">
        <f>VLOOKUP($G143,'R1L1ID'!$A$2:$B$12,2)</f>
        <v>15</v>
      </c>
      <c r="I143" s="22">
        <f t="shared" si="44"/>
        <v>0</v>
      </c>
      <c r="J143" s="22">
        <f t="shared" si="45"/>
        <v>1</v>
      </c>
      <c r="K143" s="22">
        <f t="shared" si="46"/>
        <v>1</v>
      </c>
      <c r="L143" s="25">
        <v>0</v>
      </c>
      <c r="M143" s="22">
        <v>11</v>
      </c>
      <c r="N143" s="22">
        <v>1</v>
      </c>
      <c r="O143" s="22">
        <v>1</v>
      </c>
      <c r="P143" s="24" t="str">
        <f t="shared" si="38"/>
        <v>A</v>
      </c>
      <c r="Q143" s="22">
        <f t="shared" si="39"/>
        <v>2</v>
      </c>
      <c r="R143" s="24" t="s">
        <v>27</v>
      </c>
      <c r="S143" s="24" t="s">
        <v>32</v>
      </c>
      <c r="T143" s="24"/>
      <c r="U143" s="26"/>
    </row>
    <row r="144" spans="1:21" ht="18.75">
      <c r="A144" s="22">
        <v>142</v>
      </c>
      <c r="B144" s="23">
        <v>3.9079299999999999</v>
      </c>
      <c r="C144" s="24" t="str">
        <f t="shared" si="40"/>
        <v>D</v>
      </c>
      <c r="D144" s="22">
        <f t="shared" si="41"/>
        <v>3</v>
      </c>
      <c r="E144" s="22">
        <f t="shared" si="42"/>
        <v>2</v>
      </c>
      <c r="F144" s="22">
        <f t="shared" si="43"/>
        <v>562</v>
      </c>
      <c r="G144" s="22">
        <v>9</v>
      </c>
      <c r="H144" s="22">
        <f>VLOOKUP($G144,'R1L1ID'!$A$2:$B$12,2)</f>
        <v>19</v>
      </c>
      <c r="I144" s="22">
        <f t="shared" si="44"/>
        <v>2</v>
      </c>
      <c r="J144" s="22">
        <f t="shared" si="45"/>
        <v>6</v>
      </c>
      <c r="K144" s="22">
        <f t="shared" si="46"/>
        <v>30</v>
      </c>
      <c r="L144" s="27">
        <v>1</v>
      </c>
      <c r="M144" s="27">
        <v>1</v>
      </c>
      <c r="N144" s="22">
        <v>1</v>
      </c>
      <c r="O144" s="22">
        <v>1</v>
      </c>
      <c r="P144" s="24" t="str">
        <f t="shared" si="38"/>
        <v>B</v>
      </c>
      <c r="Q144" s="22">
        <f t="shared" si="39"/>
        <v>1</v>
      </c>
      <c r="R144" s="24" t="s">
        <v>27</v>
      </c>
      <c r="S144" s="24" t="s">
        <v>33</v>
      </c>
      <c r="T144" s="24"/>
      <c r="U144" s="26"/>
    </row>
    <row r="145" spans="1:31" ht="18.75">
      <c r="A145" s="22">
        <v>143</v>
      </c>
      <c r="B145" s="23">
        <v>5.2967399999999998</v>
      </c>
      <c r="C145" s="24" t="str">
        <f t="shared" si="40"/>
        <v>D</v>
      </c>
      <c r="D145" s="22">
        <f t="shared" si="41"/>
        <v>3</v>
      </c>
      <c r="E145" s="22">
        <f t="shared" si="42"/>
        <v>3</v>
      </c>
      <c r="F145" s="22">
        <f t="shared" si="43"/>
        <v>563</v>
      </c>
      <c r="G145" s="22">
        <v>9</v>
      </c>
      <c r="H145" s="22">
        <f>VLOOKUP($G145,'R1L1ID'!$A$2:$B$12,2)</f>
        <v>19</v>
      </c>
      <c r="I145" s="22">
        <f t="shared" si="44"/>
        <v>2</v>
      </c>
      <c r="J145" s="22">
        <f t="shared" si="45"/>
        <v>7</v>
      </c>
      <c r="K145" s="22">
        <f t="shared" si="46"/>
        <v>31</v>
      </c>
      <c r="L145" s="27">
        <v>1</v>
      </c>
      <c r="M145" s="27">
        <v>2</v>
      </c>
      <c r="N145" s="22">
        <v>1</v>
      </c>
      <c r="O145" s="22">
        <v>1</v>
      </c>
      <c r="P145" s="24" t="str">
        <f t="shared" si="38"/>
        <v>B</v>
      </c>
      <c r="Q145" s="22">
        <f t="shared" si="39"/>
        <v>2</v>
      </c>
      <c r="R145" s="24" t="s">
        <v>27</v>
      </c>
      <c r="S145" s="24" t="s">
        <v>33</v>
      </c>
      <c r="T145" s="24"/>
      <c r="U145" s="26"/>
    </row>
    <row r="146" spans="1:31" ht="18.75">
      <c r="A146" s="22">
        <v>144</v>
      </c>
      <c r="B146" s="23">
        <v>4.9830100000000002</v>
      </c>
      <c r="C146" s="24" t="str">
        <f t="shared" si="40"/>
        <v>D</v>
      </c>
      <c r="D146" s="22">
        <f t="shared" si="41"/>
        <v>3</v>
      </c>
      <c r="E146" s="22">
        <f t="shared" si="42"/>
        <v>4</v>
      </c>
      <c r="F146" s="22">
        <f t="shared" si="43"/>
        <v>600</v>
      </c>
      <c r="G146" s="22">
        <v>9</v>
      </c>
      <c r="H146" s="22">
        <f>VLOOKUP($G146,'R1L1ID'!$A$2:$B$12,2)</f>
        <v>19</v>
      </c>
      <c r="I146" s="22">
        <f t="shared" si="44"/>
        <v>2</v>
      </c>
      <c r="J146" s="22">
        <f t="shared" si="45"/>
        <v>8</v>
      </c>
      <c r="K146" s="22">
        <f t="shared" si="46"/>
        <v>32</v>
      </c>
      <c r="L146" s="27">
        <v>1</v>
      </c>
      <c r="M146" s="27">
        <v>3</v>
      </c>
      <c r="N146" s="22">
        <v>10</v>
      </c>
      <c r="O146" s="22">
        <v>1</v>
      </c>
      <c r="P146" s="24" t="str">
        <f t="shared" si="38"/>
        <v>B</v>
      </c>
      <c r="Q146" s="22">
        <f t="shared" si="39"/>
        <v>3</v>
      </c>
      <c r="R146" s="24" t="s">
        <v>27</v>
      </c>
      <c r="S146" s="24" t="s">
        <v>33</v>
      </c>
      <c r="T146" s="24"/>
      <c r="U146" s="26"/>
    </row>
    <row r="147" spans="1:31" ht="18.75">
      <c r="A147" s="22">
        <v>145</v>
      </c>
      <c r="B147" s="23">
        <v>7.1390500000000001</v>
      </c>
      <c r="C147" s="24" t="str">
        <f t="shared" si="40"/>
        <v>D</v>
      </c>
      <c r="D147" s="22">
        <f t="shared" si="41"/>
        <v>3</v>
      </c>
      <c r="E147" s="22">
        <f t="shared" si="42"/>
        <v>5</v>
      </c>
      <c r="F147" s="22">
        <f t="shared" si="43"/>
        <v>601</v>
      </c>
      <c r="G147" s="22">
        <v>9</v>
      </c>
      <c r="H147" s="22">
        <f>VLOOKUP($G147,'R1L1ID'!$A$2:$B$12,2)</f>
        <v>19</v>
      </c>
      <c r="I147" s="22">
        <f t="shared" si="44"/>
        <v>2</v>
      </c>
      <c r="J147" s="22">
        <f t="shared" si="45"/>
        <v>0</v>
      </c>
      <c r="K147" s="22">
        <f t="shared" si="46"/>
        <v>24</v>
      </c>
      <c r="L147" s="27">
        <v>1</v>
      </c>
      <c r="M147" s="27">
        <v>4</v>
      </c>
      <c r="N147" s="22">
        <v>10</v>
      </c>
      <c r="O147" s="22">
        <v>1</v>
      </c>
      <c r="P147" s="24" t="str">
        <f t="shared" si="38"/>
        <v>B</v>
      </c>
      <c r="Q147" s="22">
        <f t="shared" si="39"/>
        <v>4</v>
      </c>
      <c r="R147" s="24" t="s">
        <v>27</v>
      </c>
      <c r="S147" s="24" t="s">
        <v>33</v>
      </c>
      <c r="T147" s="24"/>
      <c r="U147" s="26"/>
    </row>
    <row r="148" spans="1:31" ht="18.75">
      <c r="A148" s="22">
        <v>146</v>
      </c>
      <c r="B148" s="23">
        <v>9.5169700000000006</v>
      </c>
      <c r="C148" s="24" t="str">
        <f t="shared" si="40"/>
        <v>D</v>
      </c>
      <c r="D148" s="22">
        <f t="shared" si="41"/>
        <v>3</v>
      </c>
      <c r="E148" s="22">
        <f t="shared" si="42"/>
        <v>6</v>
      </c>
      <c r="F148" s="22">
        <f t="shared" si="43"/>
        <v>596</v>
      </c>
      <c r="G148" s="22">
        <v>9</v>
      </c>
      <c r="H148" s="22">
        <f>VLOOKUP($G148,'R1L1ID'!$A$2:$B$12,2)</f>
        <v>19</v>
      </c>
      <c r="I148" s="22">
        <f t="shared" si="44"/>
        <v>2</v>
      </c>
      <c r="J148" s="22">
        <f t="shared" si="45"/>
        <v>1</v>
      </c>
      <c r="K148" s="22">
        <f t="shared" si="46"/>
        <v>25</v>
      </c>
      <c r="L148" s="27">
        <v>1</v>
      </c>
      <c r="M148" s="27">
        <v>5</v>
      </c>
      <c r="N148" s="22">
        <v>10</v>
      </c>
      <c r="O148" s="22">
        <v>1</v>
      </c>
      <c r="P148" s="24" t="str">
        <f t="shared" si="38"/>
        <v>B</v>
      </c>
      <c r="Q148" s="22">
        <f t="shared" si="39"/>
        <v>5</v>
      </c>
      <c r="R148" s="24" t="s">
        <v>27</v>
      </c>
      <c r="S148" s="24" t="s">
        <v>33</v>
      </c>
      <c r="T148" s="24"/>
      <c r="U148" s="26"/>
    </row>
    <row r="149" spans="1:31" ht="18.75">
      <c r="A149" s="22">
        <v>147</v>
      </c>
      <c r="B149" s="23">
        <v>11.692600000000001</v>
      </c>
      <c r="C149" s="24" t="str">
        <f t="shared" si="40"/>
        <v>D</v>
      </c>
      <c r="D149" s="22">
        <f t="shared" si="41"/>
        <v>3</v>
      </c>
      <c r="E149" s="22">
        <f t="shared" si="42"/>
        <v>7</v>
      </c>
      <c r="F149" s="22">
        <f t="shared" si="43"/>
        <v>597</v>
      </c>
      <c r="G149" s="22">
        <v>9</v>
      </c>
      <c r="H149" s="22">
        <f>VLOOKUP($G149,'R1L1ID'!$A$2:$B$12,2)</f>
        <v>19</v>
      </c>
      <c r="I149" s="22">
        <f t="shared" si="44"/>
        <v>2</v>
      </c>
      <c r="J149" s="22">
        <f t="shared" si="45"/>
        <v>2</v>
      </c>
      <c r="K149" s="22">
        <f t="shared" si="46"/>
        <v>26</v>
      </c>
      <c r="L149" s="27">
        <v>1</v>
      </c>
      <c r="M149" s="27">
        <v>6</v>
      </c>
      <c r="N149" s="22">
        <v>10</v>
      </c>
      <c r="O149" s="22">
        <v>1</v>
      </c>
      <c r="P149" s="24" t="str">
        <f t="shared" si="38"/>
        <v>B</v>
      </c>
      <c r="Q149" s="22">
        <f t="shared" si="39"/>
        <v>6</v>
      </c>
      <c r="R149" s="24" t="s">
        <v>27</v>
      </c>
      <c r="S149" s="24" t="s">
        <v>33</v>
      </c>
      <c r="T149" s="24"/>
      <c r="U149" s="26"/>
    </row>
    <row r="150" spans="1:31" ht="18.75">
      <c r="A150" s="22">
        <v>148</v>
      </c>
      <c r="B150" s="23">
        <v>10.6678</v>
      </c>
      <c r="C150" s="24" t="str">
        <f t="shared" si="40"/>
        <v>D</v>
      </c>
      <c r="D150" s="22">
        <f t="shared" si="41"/>
        <v>3</v>
      </c>
      <c r="E150" s="22">
        <f t="shared" si="42"/>
        <v>8</v>
      </c>
      <c r="F150" s="22">
        <f t="shared" si="43"/>
        <v>532</v>
      </c>
      <c r="G150" s="22">
        <v>9</v>
      </c>
      <c r="H150" s="22">
        <f>VLOOKUP($G150,'R1L1ID'!$A$2:$B$12,2)</f>
        <v>19</v>
      </c>
      <c r="I150" s="22">
        <f t="shared" si="44"/>
        <v>1</v>
      </c>
      <c r="J150" s="22">
        <f t="shared" si="45"/>
        <v>2</v>
      </c>
      <c r="K150" s="22">
        <f t="shared" si="46"/>
        <v>14</v>
      </c>
      <c r="L150" s="27">
        <v>1</v>
      </c>
      <c r="M150" s="27">
        <v>7</v>
      </c>
      <c r="N150" s="22">
        <v>10</v>
      </c>
      <c r="O150" s="22">
        <v>1</v>
      </c>
      <c r="P150" s="24" t="str">
        <f t="shared" si="38"/>
        <v>B</v>
      </c>
      <c r="Q150" s="22">
        <f t="shared" si="39"/>
        <v>7</v>
      </c>
      <c r="R150" s="24" t="s">
        <v>27</v>
      </c>
      <c r="S150" s="24" t="s">
        <v>33</v>
      </c>
      <c r="T150" s="24"/>
      <c r="U150" s="26"/>
    </row>
    <row r="151" spans="1:31" ht="18.75">
      <c r="A151" s="22">
        <v>149</v>
      </c>
      <c r="B151" s="23">
        <v>8.1055600000000005</v>
      </c>
      <c r="C151" s="24" t="str">
        <f t="shared" si="40"/>
        <v>D</v>
      </c>
      <c r="D151" s="22">
        <f t="shared" si="41"/>
        <v>3</v>
      </c>
      <c r="E151" s="22">
        <f t="shared" si="42"/>
        <v>9</v>
      </c>
      <c r="F151" s="22">
        <f t="shared" si="43"/>
        <v>533</v>
      </c>
      <c r="G151" s="22">
        <v>9</v>
      </c>
      <c r="H151" s="22">
        <f>VLOOKUP($G151,'R1L1ID'!$A$2:$B$12,2)</f>
        <v>19</v>
      </c>
      <c r="I151" s="22">
        <f t="shared" si="44"/>
        <v>1</v>
      </c>
      <c r="J151" s="22">
        <f t="shared" si="45"/>
        <v>1</v>
      </c>
      <c r="K151" s="22">
        <f t="shared" si="46"/>
        <v>13</v>
      </c>
      <c r="L151" s="27">
        <v>1</v>
      </c>
      <c r="M151" s="27">
        <v>8</v>
      </c>
      <c r="N151" s="22">
        <v>10</v>
      </c>
      <c r="O151" s="22">
        <v>1</v>
      </c>
      <c r="P151" s="24" t="str">
        <f t="shared" ref="P151:P182" si="47">IF($E151&lt;2,"A","B")</f>
        <v>B</v>
      </c>
      <c r="Q151" s="22">
        <f t="shared" ref="Q151:Q182" si="48">IF($E151&lt;2,$E151+1,$E151-1)</f>
        <v>8</v>
      </c>
      <c r="R151" s="24" t="s">
        <v>27</v>
      </c>
      <c r="S151" s="24" t="s">
        <v>33</v>
      </c>
      <c r="T151" s="24"/>
      <c r="U151" s="26"/>
    </row>
    <row r="152" spans="1:31" ht="18.75">
      <c r="A152" s="22">
        <v>150</v>
      </c>
      <c r="B152" s="23">
        <v>4.9555800000000003</v>
      </c>
      <c r="C152" s="24" t="str">
        <f t="shared" si="40"/>
        <v>D</v>
      </c>
      <c r="D152" s="22">
        <f t="shared" si="41"/>
        <v>3</v>
      </c>
      <c r="E152" s="22">
        <f t="shared" si="42"/>
        <v>10</v>
      </c>
      <c r="F152" s="22">
        <f t="shared" si="43"/>
        <v>56</v>
      </c>
      <c r="G152" s="22">
        <v>9</v>
      </c>
      <c r="H152" s="22">
        <f>VLOOKUP($G152,'R1L1ID'!$A$2:$B$12,2)</f>
        <v>19</v>
      </c>
      <c r="I152" s="22">
        <f t="shared" si="44"/>
        <v>1</v>
      </c>
      <c r="J152" s="22">
        <f t="shared" si="45"/>
        <v>0</v>
      </c>
      <c r="K152" s="22">
        <f t="shared" si="46"/>
        <v>12</v>
      </c>
      <c r="L152" s="27">
        <v>1</v>
      </c>
      <c r="M152" s="27">
        <v>9</v>
      </c>
      <c r="N152" s="22">
        <v>10</v>
      </c>
      <c r="O152" s="22">
        <v>1</v>
      </c>
      <c r="P152" s="24" t="str">
        <f t="shared" si="47"/>
        <v>B</v>
      </c>
      <c r="Q152" s="22">
        <f t="shared" si="48"/>
        <v>9</v>
      </c>
      <c r="R152" s="24" t="s">
        <v>27</v>
      </c>
      <c r="S152" s="24" t="s">
        <v>33</v>
      </c>
      <c r="T152" s="24"/>
      <c r="U152" s="26"/>
    </row>
    <row r="153" spans="1:31" ht="18.75">
      <c r="A153" s="22">
        <v>151</v>
      </c>
      <c r="B153" s="23">
        <v>4.0716900000000003</v>
      </c>
      <c r="C153" s="24" t="str">
        <f t="shared" si="40"/>
        <v>D</v>
      </c>
      <c r="D153" s="22">
        <f t="shared" si="41"/>
        <v>3</v>
      </c>
      <c r="E153" s="22">
        <f t="shared" si="42"/>
        <v>11</v>
      </c>
      <c r="F153" s="22">
        <f t="shared" si="43"/>
        <v>57</v>
      </c>
      <c r="G153" s="22">
        <v>9</v>
      </c>
      <c r="H153" s="22">
        <f>VLOOKUP($G153,'R1L1ID'!$A$2:$B$12,2)</f>
        <v>19</v>
      </c>
      <c r="I153" s="22">
        <f t="shared" si="44"/>
        <v>1</v>
      </c>
      <c r="J153" s="22">
        <f t="shared" si="45"/>
        <v>3</v>
      </c>
      <c r="K153" s="22">
        <f t="shared" si="46"/>
        <v>15</v>
      </c>
      <c r="L153" s="27">
        <v>1</v>
      </c>
      <c r="M153" s="27">
        <v>10</v>
      </c>
      <c r="N153" s="22">
        <v>1</v>
      </c>
      <c r="O153" s="22">
        <v>1</v>
      </c>
      <c r="P153" s="24" t="str">
        <f t="shared" si="47"/>
        <v>B</v>
      </c>
      <c r="Q153" s="22">
        <f t="shared" si="48"/>
        <v>10</v>
      </c>
      <c r="R153" s="24" t="s">
        <v>27</v>
      </c>
      <c r="S153" s="24" t="s">
        <v>33</v>
      </c>
      <c r="T153" s="24"/>
      <c r="U153" s="26"/>
    </row>
    <row r="154" spans="1:31" ht="18.75">
      <c r="A154" s="22">
        <v>152</v>
      </c>
      <c r="B154" s="23">
        <v>2.6224500000000002</v>
      </c>
      <c r="C154" s="24" t="str">
        <f t="shared" si="40"/>
        <v>D</v>
      </c>
      <c r="D154" s="22">
        <f t="shared" si="41"/>
        <v>3</v>
      </c>
      <c r="E154" s="22">
        <f t="shared" si="42"/>
        <v>12</v>
      </c>
      <c r="F154" s="22">
        <f t="shared" si="43"/>
        <v>794</v>
      </c>
      <c r="G154" s="22">
        <v>9</v>
      </c>
      <c r="H154" s="22">
        <f>VLOOKUP($G154,'R1L1ID'!$A$2:$B$12,2)</f>
        <v>19</v>
      </c>
      <c r="I154" s="22">
        <f t="shared" si="44"/>
        <v>1</v>
      </c>
      <c r="J154" s="22">
        <f t="shared" si="45"/>
        <v>4</v>
      </c>
      <c r="K154" s="22">
        <f t="shared" si="46"/>
        <v>16</v>
      </c>
      <c r="L154" s="27">
        <v>1</v>
      </c>
      <c r="M154" s="27">
        <v>11</v>
      </c>
      <c r="N154" s="22">
        <v>1</v>
      </c>
      <c r="O154" s="22">
        <v>1</v>
      </c>
      <c r="P154" s="24" t="str">
        <f t="shared" si="47"/>
        <v>B</v>
      </c>
      <c r="Q154" s="22">
        <f t="shared" si="48"/>
        <v>11</v>
      </c>
      <c r="R154" s="24" t="s">
        <v>27</v>
      </c>
      <c r="S154" s="24" t="s">
        <v>33</v>
      </c>
      <c r="T154" s="24"/>
      <c r="U154" s="26"/>
    </row>
    <row r="155" spans="1:31" ht="18.75">
      <c r="A155" s="22">
        <v>153</v>
      </c>
      <c r="B155" s="23">
        <v>2.2436600000000002</v>
      </c>
      <c r="C155" s="24" t="str">
        <f t="shared" si="40"/>
        <v>D</v>
      </c>
      <c r="D155" s="22">
        <f t="shared" si="41"/>
        <v>3</v>
      </c>
      <c r="E155" s="22">
        <f t="shared" si="42"/>
        <v>13</v>
      </c>
      <c r="F155" s="22">
        <f t="shared" si="43"/>
        <v>795</v>
      </c>
      <c r="G155" s="22">
        <v>9</v>
      </c>
      <c r="H155" s="22">
        <f>VLOOKUP($G155,'R1L1ID'!$A$2:$B$12,2)</f>
        <v>19</v>
      </c>
      <c r="I155" s="22">
        <f t="shared" si="44"/>
        <v>1</v>
      </c>
      <c r="J155" s="22">
        <f t="shared" si="45"/>
        <v>5</v>
      </c>
      <c r="K155" s="22">
        <f t="shared" si="46"/>
        <v>17</v>
      </c>
      <c r="L155" s="27">
        <v>1</v>
      </c>
      <c r="M155" s="27">
        <v>12</v>
      </c>
      <c r="N155" s="22">
        <v>1</v>
      </c>
      <c r="O155" s="22">
        <v>1</v>
      </c>
      <c r="P155" s="24" t="str">
        <f t="shared" si="47"/>
        <v>B</v>
      </c>
      <c r="Q155" s="22">
        <f t="shared" si="48"/>
        <v>12</v>
      </c>
      <c r="R155" s="24" t="s">
        <v>27</v>
      </c>
      <c r="S155" s="24" t="s">
        <v>33</v>
      </c>
      <c r="T155" s="24"/>
      <c r="U155" s="26"/>
    </row>
    <row r="156" spans="1:31" s="11" customFormat="1" ht="18.75">
      <c r="A156" s="25">
        <v>154</v>
      </c>
      <c r="B156" s="28">
        <v>3.0081000000000002</v>
      </c>
      <c r="C156" s="26" t="str">
        <f t="shared" si="40"/>
        <v>D</v>
      </c>
      <c r="D156" s="25">
        <f t="shared" si="41"/>
        <v>4</v>
      </c>
      <c r="E156" s="25">
        <f t="shared" si="42"/>
        <v>0</v>
      </c>
      <c r="F156" s="25">
        <f t="shared" si="43"/>
        <v>796</v>
      </c>
      <c r="G156" s="25">
        <v>9</v>
      </c>
      <c r="H156" s="25">
        <f>VLOOKUP($G156,'R1L1ID'!$A$2:$B$12,2)</f>
        <v>19</v>
      </c>
      <c r="I156" s="25">
        <f t="shared" si="44"/>
        <v>0</v>
      </c>
      <c r="J156" s="25">
        <f t="shared" si="45"/>
        <v>4</v>
      </c>
      <c r="K156" s="25">
        <f t="shared" si="46"/>
        <v>4</v>
      </c>
      <c r="L156" s="25">
        <v>0</v>
      </c>
      <c r="M156" s="25">
        <v>2</v>
      </c>
      <c r="N156" s="25">
        <v>1</v>
      </c>
      <c r="O156" s="25">
        <v>1</v>
      </c>
      <c r="P156" s="26" t="str">
        <f t="shared" si="47"/>
        <v>A</v>
      </c>
      <c r="Q156" s="25">
        <f t="shared" si="48"/>
        <v>1</v>
      </c>
      <c r="R156" s="26" t="s">
        <v>27</v>
      </c>
      <c r="S156" s="26" t="s">
        <v>35</v>
      </c>
      <c r="T156" s="26"/>
      <c r="U156" s="26"/>
      <c r="AC156" s="9"/>
      <c r="AD156" s="9"/>
      <c r="AE156" s="9"/>
    </row>
    <row r="157" spans="1:31" s="11" customFormat="1" ht="18.75">
      <c r="A157" s="25">
        <v>155</v>
      </c>
      <c r="B157" s="28">
        <v>4.4991099999999999</v>
      </c>
      <c r="C157" s="26" t="str">
        <f t="shared" si="40"/>
        <v>D</v>
      </c>
      <c r="D157" s="25">
        <f t="shared" si="41"/>
        <v>4</v>
      </c>
      <c r="E157" s="25">
        <f t="shared" si="42"/>
        <v>1</v>
      </c>
      <c r="F157" s="25">
        <f t="shared" si="43"/>
        <v>797</v>
      </c>
      <c r="G157" s="25">
        <v>9</v>
      </c>
      <c r="H157" s="25">
        <f>VLOOKUP($G157,'R1L1ID'!$A$2:$B$12,2)</f>
        <v>19</v>
      </c>
      <c r="I157" s="25">
        <f t="shared" si="44"/>
        <v>0</v>
      </c>
      <c r="J157" s="25">
        <f t="shared" si="45"/>
        <v>5</v>
      </c>
      <c r="K157" s="25">
        <f t="shared" si="46"/>
        <v>5</v>
      </c>
      <c r="L157" s="25">
        <v>0</v>
      </c>
      <c r="M157" s="25">
        <v>3</v>
      </c>
      <c r="N157" s="25">
        <v>1</v>
      </c>
      <c r="O157" s="25">
        <v>1</v>
      </c>
      <c r="P157" s="26" t="str">
        <f t="shared" si="47"/>
        <v>A</v>
      </c>
      <c r="Q157" s="25">
        <f t="shared" si="48"/>
        <v>2</v>
      </c>
      <c r="R157" s="26" t="s">
        <v>27</v>
      </c>
      <c r="S157" s="26" t="s">
        <v>35</v>
      </c>
      <c r="T157" s="26"/>
      <c r="U157" s="26"/>
    </row>
    <row r="158" spans="1:31" s="11" customFormat="1" ht="18.75">
      <c r="A158" s="25">
        <v>156</v>
      </c>
      <c r="B158" s="28">
        <v>5.0313100000000004</v>
      </c>
      <c r="C158" s="26" t="str">
        <f t="shared" si="40"/>
        <v>D</v>
      </c>
      <c r="D158" s="25">
        <f t="shared" si="41"/>
        <v>4</v>
      </c>
      <c r="E158" s="25">
        <f t="shared" si="42"/>
        <v>2</v>
      </c>
      <c r="F158" s="25">
        <f t="shared" si="43"/>
        <v>698</v>
      </c>
      <c r="G158" s="25">
        <v>6</v>
      </c>
      <c r="H158" s="25">
        <f>VLOOKUP($G158,'R1L1ID'!$A$2:$B$12,2)</f>
        <v>18</v>
      </c>
      <c r="I158" s="25">
        <f t="shared" si="44"/>
        <v>0</v>
      </c>
      <c r="J158" s="25">
        <f t="shared" si="45"/>
        <v>2</v>
      </c>
      <c r="K158" s="25">
        <f t="shared" si="46"/>
        <v>2</v>
      </c>
      <c r="L158" s="25">
        <v>0</v>
      </c>
      <c r="M158" s="25">
        <v>12</v>
      </c>
      <c r="N158" s="25">
        <v>1</v>
      </c>
      <c r="O158" s="25">
        <v>1</v>
      </c>
      <c r="P158" s="24" t="str">
        <f t="shared" si="47"/>
        <v>B</v>
      </c>
      <c r="Q158" s="22">
        <f t="shared" si="48"/>
        <v>1</v>
      </c>
      <c r="R158" s="26" t="s">
        <v>27</v>
      </c>
      <c r="S158" s="26" t="s">
        <v>35</v>
      </c>
      <c r="T158" s="26"/>
      <c r="U158" s="26"/>
    </row>
    <row r="159" spans="1:31" s="11" customFormat="1" ht="18.75">
      <c r="A159" s="25">
        <v>157</v>
      </c>
      <c r="B159" s="28">
        <v>6.2058</v>
      </c>
      <c r="C159" s="26" t="str">
        <f t="shared" si="40"/>
        <v>D</v>
      </c>
      <c r="D159" s="25">
        <f t="shared" si="41"/>
        <v>4</v>
      </c>
      <c r="E159" s="25">
        <f t="shared" si="42"/>
        <v>3</v>
      </c>
      <c r="F159" s="25">
        <f t="shared" si="43"/>
        <v>699</v>
      </c>
      <c r="G159" s="25">
        <v>6</v>
      </c>
      <c r="H159" s="25">
        <f>VLOOKUP($G159,'R1L1ID'!$A$2:$B$12,2)</f>
        <v>18</v>
      </c>
      <c r="I159" s="25">
        <f t="shared" si="44"/>
        <v>0</v>
      </c>
      <c r="J159" s="25">
        <f t="shared" si="45"/>
        <v>3</v>
      </c>
      <c r="K159" s="25">
        <f t="shared" si="46"/>
        <v>3</v>
      </c>
      <c r="L159" s="25">
        <v>0</v>
      </c>
      <c r="M159" s="25">
        <v>1</v>
      </c>
      <c r="N159" s="25">
        <v>10</v>
      </c>
      <c r="O159" s="25">
        <v>1</v>
      </c>
      <c r="P159" s="24" t="str">
        <f t="shared" si="47"/>
        <v>B</v>
      </c>
      <c r="Q159" s="22">
        <f t="shared" si="48"/>
        <v>2</v>
      </c>
      <c r="R159" s="26" t="s">
        <v>27</v>
      </c>
      <c r="S159" s="26" t="s">
        <v>35</v>
      </c>
      <c r="T159" s="26"/>
      <c r="U159" s="26"/>
    </row>
    <row r="160" spans="1:31" s="11" customFormat="1" ht="18.75">
      <c r="A160" s="25">
        <v>158</v>
      </c>
      <c r="B160" s="28">
        <v>9.1373499999999996</v>
      </c>
      <c r="C160" s="26" t="str">
        <f t="shared" si="40"/>
        <v>D</v>
      </c>
      <c r="D160" s="25">
        <f t="shared" si="41"/>
        <v>4</v>
      </c>
      <c r="E160" s="25">
        <f t="shared" si="42"/>
        <v>4</v>
      </c>
      <c r="F160" s="25">
        <f t="shared" si="43"/>
        <v>644</v>
      </c>
      <c r="G160" s="25">
        <v>6</v>
      </c>
      <c r="H160" s="25">
        <f>VLOOKUP($G160,'R1L1ID'!$A$2:$B$12,2)</f>
        <v>18</v>
      </c>
      <c r="I160" s="25">
        <f t="shared" si="44"/>
        <v>0</v>
      </c>
      <c r="J160" s="25">
        <f t="shared" si="45"/>
        <v>4</v>
      </c>
      <c r="K160" s="25">
        <f t="shared" si="46"/>
        <v>4</v>
      </c>
      <c r="L160" s="25">
        <v>0</v>
      </c>
      <c r="M160" s="25">
        <v>2</v>
      </c>
      <c r="N160" s="25">
        <v>10</v>
      </c>
      <c r="O160" s="25">
        <v>1</v>
      </c>
      <c r="P160" s="24" t="str">
        <f t="shared" si="47"/>
        <v>B</v>
      </c>
      <c r="Q160" s="22">
        <f t="shared" si="48"/>
        <v>3</v>
      </c>
      <c r="R160" s="26" t="s">
        <v>27</v>
      </c>
      <c r="S160" s="26" t="s">
        <v>35</v>
      </c>
      <c r="T160" s="26"/>
      <c r="U160" s="26"/>
    </row>
    <row r="161" spans="1:21" s="11" customFormat="1" ht="18.75">
      <c r="A161" s="25">
        <v>159</v>
      </c>
      <c r="B161" s="28">
        <v>20.036100000000001</v>
      </c>
      <c r="C161" s="26" t="str">
        <f t="shared" si="40"/>
        <v>D</v>
      </c>
      <c r="D161" s="25">
        <f t="shared" si="41"/>
        <v>4</v>
      </c>
      <c r="E161" s="25">
        <f t="shared" si="42"/>
        <v>5</v>
      </c>
      <c r="F161" s="25">
        <f t="shared" si="43"/>
        <v>645</v>
      </c>
      <c r="G161" s="25">
        <v>6</v>
      </c>
      <c r="H161" s="25">
        <f>VLOOKUP($G161,'R1L1ID'!$A$2:$B$12,2)</f>
        <v>18</v>
      </c>
      <c r="I161" s="25">
        <f t="shared" si="44"/>
        <v>0</v>
      </c>
      <c r="J161" s="25">
        <f t="shared" si="45"/>
        <v>5</v>
      </c>
      <c r="K161" s="25">
        <f t="shared" si="46"/>
        <v>5</v>
      </c>
      <c r="L161" s="25">
        <v>0</v>
      </c>
      <c r="M161" s="25">
        <v>3</v>
      </c>
      <c r="N161" s="25">
        <v>10</v>
      </c>
      <c r="O161" s="25">
        <v>1</v>
      </c>
      <c r="P161" s="24" t="str">
        <f t="shared" si="47"/>
        <v>B</v>
      </c>
      <c r="Q161" s="22">
        <f t="shared" si="48"/>
        <v>4</v>
      </c>
      <c r="R161" s="26" t="s">
        <v>27</v>
      </c>
      <c r="S161" s="26" t="s">
        <v>35</v>
      </c>
      <c r="T161" s="26"/>
      <c r="U161" s="26"/>
    </row>
    <row r="162" spans="1:21" s="11" customFormat="1" ht="18.75">
      <c r="A162" s="25">
        <v>160</v>
      </c>
      <c r="B162" s="28">
        <v>23.991900000000001</v>
      </c>
      <c r="C162" s="26" t="str">
        <f t="shared" ref="C162:C197" si="49">VLOOKUP($A162,PanelId,2)</f>
        <v>D</v>
      </c>
      <c r="D162" s="25">
        <f t="shared" ref="D162:D197" si="50">MOD(QUOTIENT($A162,14),7)</f>
        <v>4</v>
      </c>
      <c r="E162" s="25">
        <f t="shared" ref="E162:E197" si="51">MOD($A162,14)</f>
        <v>6</v>
      </c>
      <c r="F162" s="49">
        <f t="shared" ref="F162:F197" si="52">VLOOKUP($A162,DbData,2)</f>
        <v>680</v>
      </c>
      <c r="G162" s="25">
        <v>10</v>
      </c>
      <c r="H162" s="25">
        <f>VLOOKUP($G162,'R1L1ID'!$A$2:$B$12,2)</f>
        <v>15</v>
      </c>
      <c r="I162" s="25">
        <f t="shared" ref="I162:I197" si="53">VLOOKUP($L162*12+$M162,L1FPGAMap,3)</f>
        <v>0</v>
      </c>
      <c r="J162" s="25">
        <f t="shared" ref="J162:J197" si="54">VLOOKUP($L162*12+$M162,L1FPGAMap,4)</f>
        <v>5</v>
      </c>
      <c r="K162" s="25">
        <f t="shared" ref="K162:K197" si="55">$I162*12+$J162</f>
        <v>5</v>
      </c>
      <c r="L162" s="25">
        <v>0</v>
      </c>
      <c r="M162" s="25">
        <v>3</v>
      </c>
      <c r="N162" s="25">
        <v>10</v>
      </c>
      <c r="O162" s="25">
        <v>1</v>
      </c>
      <c r="P162" s="24" t="str">
        <f t="shared" si="47"/>
        <v>B</v>
      </c>
      <c r="Q162" s="22">
        <f t="shared" si="48"/>
        <v>5</v>
      </c>
      <c r="R162" s="26" t="s">
        <v>27</v>
      </c>
      <c r="S162" s="26" t="s">
        <v>35</v>
      </c>
      <c r="T162" s="26"/>
      <c r="U162" s="26"/>
    </row>
    <row r="163" spans="1:21" s="11" customFormat="1" ht="18.75">
      <c r="A163" s="25">
        <v>161</v>
      </c>
      <c r="B163" s="28">
        <v>23.993500000000001</v>
      </c>
      <c r="C163" s="26" t="str">
        <f t="shared" si="49"/>
        <v>D</v>
      </c>
      <c r="D163" s="25">
        <f t="shared" si="50"/>
        <v>4</v>
      </c>
      <c r="E163" s="25">
        <f t="shared" si="51"/>
        <v>7</v>
      </c>
      <c r="F163" s="25">
        <f t="shared" si="52"/>
        <v>681</v>
      </c>
      <c r="G163" s="25">
        <v>10</v>
      </c>
      <c r="H163" s="25">
        <f>VLOOKUP($G163,'R1L1ID'!$A$2:$B$12,2)</f>
        <v>15</v>
      </c>
      <c r="I163" s="25">
        <f t="shared" si="53"/>
        <v>0</v>
      </c>
      <c r="J163" s="25">
        <f t="shared" si="54"/>
        <v>4</v>
      </c>
      <c r="K163" s="25">
        <f t="shared" si="55"/>
        <v>4</v>
      </c>
      <c r="L163" s="25">
        <v>0</v>
      </c>
      <c r="M163" s="25">
        <v>2</v>
      </c>
      <c r="N163" s="25">
        <v>10</v>
      </c>
      <c r="O163" s="25">
        <v>1</v>
      </c>
      <c r="P163" s="24" t="str">
        <f t="shared" si="47"/>
        <v>B</v>
      </c>
      <c r="Q163" s="22">
        <f t="shared" si="48"/>
        <v>6</v>
      </c>
      <c r="R163" s="26" t="s">
        <v>27</v>
      </c>
      <c r="S163" s="26" t="s">
        <v>35</v>
      </c>
      <c r="T163" s="26"/>
      <c r="U163" s="26"/>
    </row>
    <row r="164" spans="1:21" s="11" customFormat="1" ht="18.75">
      <c r="A164" s="25">
        <v>162</v>
      </c>
      <c r="B164" s="28">
        <v>12.463100000000001</v>
      </c>
      <c r="C164" s="26" t="str">
        <f t="shared" si="49"/>
        <v>D</v>
      </c>
      <c r="D164" s="25">
        <f t="shared" si="50"/>
        <v>4</v>
      </c>
      <c r="E164" s="25">
        <f t="shared" si="51"/>
        <v>8</v>
      </c>
      <c r="F164" s="49">
        <f t="shared" si="52"/>
        <v>592</v>
      </c>
      <c r="G164" s="25">
        <v>6</v>
      </c>
      <c r="H164" s="25">
        <f>VLOOKUP($G164,'R1L1ID'!$A$2:$B$12,2)</f>
        <v>18</v>
      </c>
      <c r="I164" s="25">
        <f t="shared" si="53"/>
        <v>0</v>
      </c>
      <c r="J164" s="25">
        <f t="shared" si="54"/>
        <v>6</v>
      </c>
      <c r="K164" s="25">
        <f t="shared" si="55"/>
        <v>6</v>
      </c>
      <c r="L164" s="25">
        <v>0</v>
      </c>
      <c r="M164" s="25">
        <v>9</v>
      </c>
      <c r="N164" s="25">
        <v>10</v>
      </c>
      <c r="O164" s="25">
        <v>1</v>
      </c>
      <c r="P164" s="24" t="str">
        <f t="shared" si="47"/>
        <v>B</v>
      </c>
      <c r="Q164" s="22">
        <f t="shared" si="48"/>
        <v>7</v>
      </c>
      <c r="R164" s="26" t="s">
        <v>27</v>
      </c>
      <c r="S164" s="26" t="s">
        <v>35</v>
      </c>
      <c r="T164" s="26"/>
      <c r="U164" s="26"/>
    </row>
    <row r="165" spans="1:21" s="11" customFormat="1" ht="18.75">
      <c r="A165" s="25">
        <v>163</v>
      </c>
      <c r="B165" s="28">
        <v>6.0969300000000004</v>
      </c>
      <c r="C165" s="26" t="str">
        <f t="shared" si="49"/>
        <v>D</v>
      </c>
      <c r="D165" s="25">
        <f t="shared" si="50"/>
        <v>4</v>
      </c>
      <c r="E165" s="25">
        <f t="shared" si="51"/>
        <v>9</v>
      </c>
      <c r="F165" s="25">
        <f t="shared" si="52"/>
        <v>593</v>
      </c>
      <c r="G165" s="25">
        <v>6</v>
      </c>
      <c r="H165" s="25">
        <f>VLOOKUP($G165,'R1L1ID'!$A$2:$B$12,2)</f>
        <v>18</v>
      </c>
      <c r="I165" s="25">
        <f t="shared" si="53"/>
        <v>0</v>
      </c>
      <c r="J165" s="25">
        <f t="shared" si="54"/>
        <v>0</v>
      </c>
      <c r="K165" s="25">
        <f t="shared" si="55"/>
        <v>0</v>
      </c>
      <c r="L165" s="25">
        <v>0</v>
      </c>
      <c r="M165" s="25">
        <v>10</v>
      </c>
      <c r="N165" s="25">
        <v>10</v>
      </c>
      <c r="O165" s="25">
        <v>1</v>
      </c>
      <c r="P165" s="24" t="str">
        <f t="shared" si="47"/>
        <v>B</v>
      </c>
      <c r="Q165" s="22">
        <f t="shared" si="48"/>
        <v>8</v>
      </c>
      <c r="R165" s="26" t="s">
        <v>27</v>
      </c>
      <c r="S165" s="26" t="s">
        <v>35</v>
      </c>
      <c r="T165" s="26"/>
      <c r="U165" s="26"/>
    </row>
    <row r="166" spans="1:21" s="11" customFormat="1" ht="18.75">
      <c r="A166" s="25">
        <v>164</v>
      </c>
      <c r="B166" s="28">
        <v>5.1483499999999998</v>
      </c>
      <c r="C166" s="26" t="str">
        <f t="shared" si="49"/>
        <v>D</v>
      </c>
      <c r="D166" s="25">
        <f t="shared" si="50"/>
        <v>4</v>
      </c>
      <c r="E166" s="25">
        <f t="shared" si="51"/>
        <v>10</v>
      </c>
      <c r="F166" s="25">
        <f t="shared" si="52"/>
        <v>676</v>
      </c>
      <c r="G166" s="25">
        <v>6</v>
      </c>
      <c r="H166" s="25">
        <f>VLOOKUP($G166,'R1L1ID'!$A$2:$B$12,2)</f>
        <v>18</v>
      </c>
      <c r="I166" s="25">
        <f t="shared" si="53"/>
        <v>0</v>
      </c>
      <c r="J166" s="25">
        <f t="shared" si="54"/>
        <v>1</v>
      </c>
      <c r="K166" s="25">
        <f t="shared" si="55"/>
        <v>1</v>
      </c>
      <c r="L166" s="25">
        <v>0</v>
      </c>
      <c r="M166" s="25">
        <v>11</v>
      </c>
      <c r="N166" s="25">
        <v>10</v>
      </c>
      <c r="O166" s="25">
        <v>1</v>
      </c>
      <c r="P166" s="24" t="str">
        <f t="shared" si="47"/>
        <v>B</v>
      </c>
      <c r="Q166" s="22">
        <f t="shared" si="48"/>
        <v>9</v>
      </c>
      <c r="R166" s="26" t="s">
        <v>27</v>
      </c>
      <c r="S166" s="26" t="s">
        <v>35</v>
      </c>
      <c r="T166" s="26"/>
      <c r="U166" s="26"/>
    </row>
    <row r="167" spans="1:21" s="11" customFormat="1" ht="18.75">
      <c r="A167" s="25">
        <v>165</v>
      </c>
      <c r="B167" s="28">
        <v>4.9410100000000003</v>
      </c>
      <c r="C167" s="26" t="str">
        <f t="shared" si="49"/>
        <v>D</v>
      </c>
      <c r="D167" s="25">
        <f t="shared" si="50"/>
        <v>4</v>
      </c>
      <c r="E167" s="25">
        <f t="shared" si="51"/>
        <v>11</v>
      </c>
      <c r="F167" s="25">
        <f t="shared" si="52"/>
        <v>677</v>
      </c>
      <c r="G167" s="25">
        <v>7</v>
      </c>
      <c r="H167" s="25">
        <f>VLOOKUP($G167,'R1L1ID'!$A$2:$B$12,2)</f>
        <v>20</v>
      </c>
      <c r="I167" s="25">
        <f t="shared" si="53"/>
        <v>0</v>
      </c>
      <c r="J167" s="25">
        <f t="shared" si="54"/>
        <v>0</v>
      </c>
      <c r="K167" s="25">
        <f t="shared" si="55"/>
        <v>0</v>
      </c>
      <c r="L167" s="25">
        <v>0</v>
      </c>
      <c r="M167" s="25">
        <v>10</v>
      </c>
      <c r="N167" s="25">
        <v>1</v>
      </c>
      <c r="O167" s="25">
        <v>1</v>
      </c>
      <c r="P167" s="24" t="str">
        <f t="shared" si="47"/>
        <v>B</v>
      </c>
      <c r="Q167" s="22">
        <f t="shared" si="48"/>
        <v>10</v>
      </c>
      <c r="R167" s="26" t="s">
        <v>27</v>
      </c>
      <c r="S167" s="26" t="s">
        <v>35</v>
      </c>
      <c r="T167" s="26"/>
      <c r="U167" s="26"/>
    </row>
    <row r="168" spans="1:21" s="11" customFormat="1" ht="18.75">
      <c r="A168" s="25">
        <v>166</v>
      </c>
      <c r="B168" s="28">
        <v>3.84517</v>
      </c>
      <c r="C168" s="26" t="str">
        <f t="shared" si="49"/>
        <v>D</v>
      </c>
      <c r="D168" s="25">
        <f t="shared" si="50"/>
        <v>4</v>
      </c>
      <c r="E168" s="25">
        <f t="shared" si="51"/>
        <v>12</v>
      </c>
      <c r="F168" s="25">
        <f t="shared" si="52"/>
        <v>710</v>
      </c>
      <c r="G168" s="25">
        <v>7</v>
      </c>
      <c r="H168" s="25">
        <f>VLOOKUP($G168,'R1L1ID'!$A$2:$B$12,2)</f>
        <v>20</v>
      </c>
      <c r="I168" s="25">
        <f t="shared" si="53"/>
        <v>0</v>
      </c>
      <c r="J168" s="25">
        <f t="shared" si="54"/>
        <v>1</v>
      </c>
      <c r="K168" s="25">
        <f t="shared" si="55"/>
        <v>1</v>
      </c>
      <c r="L168" s="25">
        <v>0</v>
      </c>
      <c r="M168" s="25">
        <v>11</v>
      </c>
      <c r="N168" s="25">
        <v>1</v>
      </c>
      <c r="O168" s="25">
        <v>1</v>
      </c>
      <c r="P168" s="24" t="str">
        <f t="shared" si="47"/>
        <v>B</v>
      </c>
      <c r="Q168" s="22">
        <f t="shared" si="48"/>
        <v>11</v>
      </c>
      <c r="R168" s="26" t="s">
        <v>27</v>
      </c>
      <c r="S168" s="26" t="s">
        <v>34</v>
      </c>
      <c r="T168" s="26"/>
      <c r="U168" s="26"/>
    </row>
    <row r="169" spans="1:21" s="11" customFormat="1" ht="18.75">
      <c r="A169" s="25">
        <v>167</v>
      </c>
      <c r="B169" s="28">
        <v>2.7259000000000002</v>
      </c>
      <c r="C169" s="26" t="str">
        <f t="shared" si="49"/>
        <v>D</v>
      </c>
      <c r="D169" s="25">
        <f t="shared" si="50"/>
        <v>4</v>
      </c>
      <c r="E169" s="25">
        <f t="shared" si="51"/>
        <v>13</v>
      </c>
      <c r="F169" s="25">
        <f t="shared" si="52"/>
        <v>711</v>
      </c>
      <c r="G169" s="25">
        <v>7</v>
      </c>
      <c r="H169" s="25">
        <f>VLOOKUP($G169,'R1L1ID'!$A$2:$B$12,2)</f>
        <v>20</v>
      </c>
      <c r="I169" s="25">
        <f t="shared" si="53"/>
        <v>0</v>
      </c>
      <c r="J169" s="25">
        <f t="shared" si="54"/>
        <v>2</v>
      </c>
      <c r="K169" s="25">
        <f t="shared" si="55"/>
        <v>2</v>
      </c>
      <c r="L169" s="25">
        <v>0</v>
      </c>
      <c r="M169" s="25">
        <v>12</v>
      </c>
      <c r="N169" s="25">
        <v>1</v>
      </c>
      <c r="O169" s="25">
        <v>1</v>
      </c>
      <c r="P169" s="24" t="str">
        <f t="shared" si="47"/>
        <v>B</v>
      </c>
      <c r="Q169" s="22">
        <f t="shared" si="48"/>
        <v>12</v>
      </c>
      <c r="R169" s="26" t="s">
        <v>27</v>
      </c>
      <c r="S169" s="26" t="s">
        <v>34</v>
      </c>
      <c r="T169" s="26"/>
      <c r="U169" s="26"/>
    </row>
    <row r="170" spans="1:21" s="11" customFormat="1" ht="18.75">
      <c r="A170" s="25">
        <v>168</v>
      </c>
      <c r="B170" s="28">
        <v>2.7020900000000001</v>
      </c>
      <c r="C170" s="26" t="str">
        <f t="shared" si="49"/>
        <v>D</v>
      </c>
      <c r="D170" s="25">
        <f t="shared" si="50"/>
        <v>5</v>
      </c>
      <c r="E170" s="25">
        <f t="shared" si="51"/>
        <v>0</v>
      </c>
      <c r="F170" s="25">
        <f t="shared" si="52"/>
        <v>610</v>
      </c>
      <c r="G170" s="25">
        <v>11</v>
      </c>
      <c r="H170" s="25">
        <f>VLOOKUP($G170,'R1L1ID'!$A$2:$B$12,2)</f>
        <v>27</v>
      </c>
      <c r="I170" s="25">
        <f t="shared" si="53"/>
        <v>0</v>
      </c>
      <c r="J170" s="25">
        <f t="shared" si="54"/>
        <v>3</v>
      </c>
      <c r="K170" s="25">
        <f t="shared" si="55"/>
        <v>3</v>
      </c>
      <c r="L170" s="25">
        <v>0</v>
      </c>
      <c r="M170" s="25">
        <v>1</v>
      </c>
      <c r="N170" s="25">
        <v>1</v>
      </c>
      <c r="O170" s="25">
        <v>1</v>
      </c>
      <c r="P170" s="24" t="str">
        <f t="shared" si="47"/>
        <v>A</v>
      </c>
      <c r="Q170" s="22">
        <f t="shared" si="48"/>
        <v>1</v>
      </c>
      <c r="R170" s="26" t="s">
        <v>1</v>
      </c>
      <c r="S170" s="26" t="s">
        <v>27</v>
      </c>
      <c r="T170" s="26"/>
      <c r="U170" s="26"/>
    </row>
    <row r="171" spans="1:21" s="11" customFormat="1" ht="18.75">
      <c r="A171" s="25">
        <v>169</v>
      </c>
      <c r="B171" s="28">
        <v>3.7016399999999998</v>
      </c>
      <c r="C171" s="26" t="str">
        <f t="shared" si="49"/>
        <v>D</v>
      </c>
      <c r="D171" s="25">
        <f t="shared" si="50"/>
        <v>5</v>
      </c>
      <c r="E171" s="25">
        <f t="shared" si="51"/>
        <v>1</v>
      </c>
      <c r="F171" s="25">
        <f t="shared" si="52"/>
        <v>611</v>
      </c>
      <c r="G171" s="25">
        <v>11</v>
      </c>
      <c r="H171" s="25">
        <f>VLOOKUP($G171,'R1L1ID'!$A$2:$B$12,2)</f>
        <v>27</v>
      </c>
      <c r="I171" s="25">
        <f t="shared" si="53"/>
        <v>0</v>
      </c>
      <c r="J171" s="25">
        <f t="shared" si="54"/>
        <v>4</v>
      </c>
      <c r="K171" s="25">
        <f t="shared" si="55"/>
        <v>4</v>
      </c>
      <c r="L171" s="25">
        <v>0</v>
      </c>
      <c r="M171" s="25">
        <v>2</v>
      </c>
      <c r="N171" s="25">
        <v>1</v>
      </c>
      <c r="O171" s="25">
        <v>1</v>
      </c>
      <c r="P171" s="24" t="str">
        <f t="shared" si="47"/>
        <v>A</v>
      </c>
      <c r="Q171" s="22">
        <f t="shared" si="48"/>
        <v>2</v>
      </c>
      <c r="R171" s="26" t="s">
        <v>1</v>
      </c>
      <c r="S171" s="26" t="s">
        <v>27</v>
      </c>
      <c r="T171" s="26"/>
      <c r="U171" s="26"/>
    </row>
    <row r="172" spans="1:21" s="11" customFormat="1" ht="18.75">
      <c r="A172" s="25">
        <v>170</v>
      </c>
      <c r="B172" s="28">
        <v>3.91222</v>
      </c>
      <c r="C172" s="26" t="str">
        <f t="shared" si="49"/>
        <v>D</v>
      </c>
      <c r="D172" s="25">
        <f t="shared" si="50"/>
        <v>5</v>
      </c>
      <c r="E172" s="25">
        <f t="shared" si="51"/>
        <v>2</v>
      </c>
      <c r="F172" s="25">
        <f t="shared" si="52"/>
        <v>570</v>
      </c>
      <c r="G172" s="25">
        <v>7</v>
      </c>
      <c r="H172" s="25">
        <f>VLOOKUP($G172,'R1L1ID'!$A$2:$B$12,2)</f>
        <v>20</v>
      </c>
      <c r="I172" s="25">
        <f t="shared" si="53"/>
        <v>0</v>
      </c>
      <c r="J172" s="25">
        <f t="shared" si="54"/>
        <v>5</v>
      </c>
      <c r="K172" s="25">
        <f t="shared" si="55"/>
        <v>5</v>
      </c>
      <c r="L172" s="25">
        <v>0</v>
      </c>
      <c r="M172" s="25">
        <v>3</v>
      </c>
      <c r="N172" s="25">
        <v>1</v>
      </c>
      <c r="O172" s="25">
        <v>1</v>
      </c>
      <c r="P172" s="24" t="str">
        <f t="shared" si="47"/>
        <v>B</v>
      </c>
      <c r="Q172" s="22">
        <f t="shared" si="48"/>
        <v>1</v>
      </c>
      <c r="R172" s="26" t="s">
        <v>1</v>
      </c>
      <c r="S172" s="26" t="s">
        <v>0</v>
      </c>
      <c r="T172" s="26"/>
      <c r="U172" s="26"/>
    </row>
    <row r="173" spans="1:21" s="11" customFormat="1" ht="18.75">
      <c r="A173" s="25">
        <v>171</v>
      </c>
      <c r="B173" s="28">
        <v>4.1578499999999998</v>
      </c>
      <c r="C173" s="26" t="str">
        <f t="shared" si="49"/>
        <v>D</v>
      </c>
      <c r="D173" s="25">
        <f t="shared" si="50"/>
        <v>5</v>
      </c>
      <c r="E173" s="25">
        <f t="shared" si="51"/>
        <v>3</v>
      </c>
      <c r="F173" s="25">
        <f t="shared" si="52"/>
        <v>571</v>
      </c>
      <c r="G173" s="25">
        <v>7</v>
      </c>
      <c r="H173" s="25">
        <f>VLOOKUP($G173,'R1L1ID'!$A$2:$B$12,2)</f>
        <v>20</v>
      </c>
      <c r="I173" s="25">
        <f t="shared" si="53"/>
        <v>0</v>
      </c>
      <c r="J173" s="25">
        <f t="shared" si="54"/>
        <v>6</v>
      </c>
      <c r="K173" s="25">
        <f t="shared" si="55"/>
        <v>6</v>
      </c>
      <c r="L173" s="25">
        <v>0</v>
      </c>
      <c r="M173" s="25">
        <v>9</v>
      </c>
      <c r="N173" s="25">
        <v>1</v>
      </c>
      <c r="O173" s="25">
        <v>1</v>
      </c>
      <c r="P173" s="24" t="str">
        <f t="shared" si="47"/>
        <v>B</v>
      </c>
      <c r="Q173" s="22">
        <f t="shared" si="48"/>
        <v>2</v>
      </c>
      <c r="R173" s="26" t="s">
        <v>1</v>
      </c>
      <c r="S173" s="26" t="s">
        <v>0</v>
      </c>
      <c r="T173" s="26"/>
      <c r="U173" s="26"/>
    </row>
    <row r="174" spans="1:21" s="11" customFormat="1" ht="18.75">
      <c r="A174" s="25">
        <v>172</v>
      </c>
      <c r="B174" s="28">
        <v>6.6726700000000001</v>
      </c>
      <c r="C174" s="26" t="str">
        <f t="shared" si="49"/>
        <v>D</v>
      </c>
      <c r="D174" s="25">
        <f t="shared" si="50"/>
        <v>5</v>
      </c>
      <c r="E174" s="25">
        <f t="shared" si="51"/>
        <v>4</v>
      </c>
      <c r="F174" s="25">
        <f t="shared" si="52"/>
        <v>752</v>
      </c>
      <c r="G174" s="25">
        <v>7</v>
      </c>
      <c r="H174" s="25">
        <f>VLOOKUP($G174,'R1L1ID'!$A$2:$B$12,2)</f>
        <v>20</v>
      </c>
      <c r="I174" s="25">
        <f t="shared" si="53"/>
        <v>0</v>
      </c>
      <c r="J174" s="25">
        <f t="shared" si="54"/>
        <v>7</v>
      </c>
      <c r="K174" s="25">
        <f t="shared" si="55"/>
        <v>7</v>
      </c>
      <c r="L174" s="25">
        <v>0</v>
      </c>
      <c r="M174" s="25">
        <v>8</v>
      </c>
      <c r="N174" s="25">
        <v>10</v>
      </c>
      <c r="O174" s="25">
        <v>1</v>
      </c>
      <c r="P174" s="24" t="str">
        <f t="shared" si="47"/>
        <v>B</v>
      </c>
      <c r="Q174" s="22">
        <f t="shared" si="48"/>
        <v>3</v>
      </c>
      <c r="R174" s="26" t="s">
        <v>1</v>
      </c>
      <c r="S174" s="26" t="s">
        <v>0</v>
      </c>
      <c r="T174" s="26"/>
      <c r="U174" s="26"/>
    </row>
    <row r="175" spans="1:21" s="11" customFormat="1" ht="18.75">
      <c r="A175" s="25">
        <v>173</v>
      </c>
      <c r="B175" s="28">
        <v>12.776999999999999</v>
      </c>
      <c r="C175" s="26" t="str">
        <f t="shared" si="49"/>
        <v>D</v>
      </c>
      <c r="D175" s="25">
        <f t="shared" si="50"/>
        <v>5</v>
      </c>
      <c r="E175" s="25">
        <f t="shared" si="51"/>
        <v>5</v>
      </c>
      <c r="F175" s="49">
        <f t="shared" si="52"/>
        <v>753</v>
      </c>
      <c r="G175" s="25">
        <v>11</v>
      </c>
      <c r="H175" s="25">
        <f>VLOOKUP($G175,'R1L1ID'!$A$2:$B$12,2)</f>
        <v>27</v>
      </c>
      <c r="I175" s="25">
        <f t="shared" si="53"/>
        <v>1</v>
      </c>
      <c r="J175" s="25">
        <f t="shared" si="54"/>
        <v>1</v>
      </c>
      <c r="K175" s="25">
        <f t="shared" si="55"/>
        <v>13</v>
      </c>
      <c r="L175" s="25">
        <v>1</v>
      </c>
      <c r="M175" s="25">
        <v>8</v>
      </c>
      <c r="N175" s="25">
        <v>10</v>
      </c>
      <c r="O175" s="25">
        <v>1</v>
      </c>
      <c r="P175" s="24" t="str">
        <f t="shared" si="47"/>
        <v>B</v>
      </c>
      <c r="Q175" s="22">
        <f t="shared" si="48"/>
        <v>4</v>
      </c>
      <c r="R175" s="26" t="s">
        <v>1</v>
      </c>
      <c r="S175" s="26" t="s">
        <v>0</v>
      </c>
      <c r="T175" s="26"/>
      <c r="U175" s="26"/>
    </row>
    <row r="176" spans="1:21" s="11" customFormat="1" ht="18.75">
      <c r="A176" s="25">
        <v>174</v>
      </c>
      <c r="B176" s="28">
        <v>18.878499999999999</v>
      </c>
      <c r="C176" s="26" t="str">
        <f t="shared" si="49"/>
        <v>D</v>
      </c>
      <c r="D176" s="25">
        <f t="shared" si="50"/>
        <v>5</v>
      </c>
      <c r="E176" s="25">
        <f t="shared" si="51"/>
        <v>6</v>
      </c>
      <c r="F176" s="49">
        <f t="shared" si="52"/>
        <v>734</v>
      </c>
      <c r="G176" s="25">
        <v>11</v>
      </c>
      <c r="H176" s="25">
        <f>VLOOKUP($G176,'R1L1ID'!$A$2:$B$12,2)</f>
        <v>27</v>
      </c>
      <c r="I176" s="25">
        <f t="shared" si="53"/>
        <v>0</v>
      </c>
      <c r="J176" s="25">
        <f t="shared" si="54"/>
        <v>0</v>
      </c>
      <c r="K176" s="25">
        <f t="shared" si="55"/>
        <v>0</v>
      </c>
      <c r="L176" s="25">
        <v>0</v>
      </c>
      <c r="M176" s="25">
        <v>10</v>
      </c>
      <c r="N176" s="25">
        <v>10</v>
      </c>
      <c r="O176" s="25">
        <v>1</v>
      </c>
      <c r="P176" s="24" t="str">
        <f t="shared" si="47"/>
        <v>B</v>
      </c>
      <c r="Q176" s="22">
        <f t="shared" si="48"/>
        <v>5</v>
      </c>
      <c r="R176" s="26" t="s">
        <v>1</v>
      </c>
      <c r="S176" s="26" t="s">
        <v>0</v>
      </c>
      <c r="T176" s="26"/>
      <c r="U176" s="26"/>
    </row>
    <row r="177" spans="1:31" s="11" customFormat="1" ht="18.75">
      <c r="A177" s="25">
        <v>175</v>
      </c>
      <c r="B177" s="28">
        <v>17.915500000000002</v>
      </c>
      <c r="C177" s="26" t="str">
        <f t="shared" si="49"/>
        <v>D</v>
      </c>
      <c r="D177" s="25">
        <f t="shared" si="50"/>
        <v>5</v>
      </c>
      <c r="E177" s="25">
        <f t="shared" si="51"/>
        <v>7</v>
      </c>
      <c r="F177" s="25">
        <f t="shared" si="52"/>
        <v>735</v>
      </c>
      <c r="G177" s="25">
        <v>11</v>
      </c>
      <c r="H177" s="25">
        <f>VLOOKUP($G177,'R1L1ID'!$A$2:$B$12,2)</f>
        <v>27</v>
      </c>
      <c r="I177" s="25">
        <f t="shared" si="53"/>
        <v>2</v>
      </c>
      <c r="J177" s="25">
        <f t="shared" si="54"/>
        <v>2</v>
      </c>
      <c r="K177" s="25">
        <f t="shared" si="55"/>
        <v>26</v>
      </c>
      <c r="L177" s="25">
        <v>1</v>
      </c>
      <c r="M177" s="25">
        <v>6</v>
      </c>
      <c r="N177" s="25">
        <v>10</v>
      </c>
      <c r="O177" s="25">
        <v>1</v>
      </c>
      <c r="P177" s="24" t="str">
        <f t="shared" si="47"/>
        <v>B</v>
      </c>
      <c r="Q177" s="22">
        <f t="shared" si="48"/>
        <v>6</v>
      </c>
      <c r="R177" s="26" t="s">
        <v>1</v>
      </c>
      <c r="S177" s="26" t="s">
        <v>0</v>
      </c>
      <c r="T177" s="26"/>
      <c r="U177" s="26"/>
    </row>
    <row r="178" spans="1:31" s="11" customFormat="1" ht="18.75">
      <c r="A178" s="25">
        <v>176</v>
      </c>
      <c r="B178" s="28">
        <v>17.956299999999999</v>
      </c>
      <c r="C178" s="26" t="str">
        <f t="shared" si="49"/>
        <v>D</v>
      </c>
      <c r="D178" s="25">
        <f t="shared" si="50"/>
        <v>5</v>
      </c>
      <c r="E178" s="25">
        <f t="shared" si="51"/>
        <v>8</v>
      </c>
      <c r="F178" s="25">
        <f t="shared" si="52"/>
        <v>744</v>
      </c>
      <c r="G178" s="25">
        <v>11</v>
      </c>
      <c r="H178" s="25">
        <f>VLOOKUP($G178,'R1L1ID'!$A$2:$B$12,2)</f>
        <v>27</v>
      </c>
      <c r="I178" s="25">
        <f t="shared" si="53"/>
        <v>1</v>
      </c>
      <c r="J178" s="25">
        <f t="shared" si="54"/>
        <v>2</v>
      </c>
      <c r="K178" s="25">
        <f t="shared" si="55"/>
        <v>14</v>
      </c>
      <c r="L178" s="25">
        <v>1</v>
      </c>
      <c r="M178" s="25">
        <v>7</v>
      </c>
      <c r="N178" s="25">
        <v>10</v>
      </c>
      <c r="O178" s="25">
        <v>1</v>
      </c>
      <c r="P178" s="24" t="str">
        <f t="shared" si="47"/>
        <v>B</v>
      </c>
      <c r="Q178" s="22">
        <f t="shared" si="48"/>
        <v>7</v>
      </c>
      <c r="R178" s="26" t="s">
        <v>1</v>
      </c>
      <c r="S178" s="26" t="s">
        <v>0</v>
      </c>
      <c r="T178" s="26"/>
      <c r="U178" s="26"/>
    </row>
    <row r="179" spans="1:31" s="11" customFormat="1" ht="18.75">
      <c r="A179" s="25">
        <v>177</v>
      </c>
      <c r="B179" s="28">
        <v>7.6998300000000004</v>
      </c>
      <c r="C179" s="26" t="str">
        <f t="shared" si="49"/>
        <v>D</v>
      </c>
      <c r="D179" s="25">
        <f t="shared" si="50"/>
        <v>5</v>
      </c>
      <c r="E179" s="25">
        <f t="shared" si="51"/>
        <v>9</v>
      </c>
      <c r="F179" s="49">
        <f t="shared" si="52"/>
        <v>745</v>
      </c>
      <c r="G179" s="25">
        <v>7</v>
      </c>
      <c r="H179" s="25">
        <f>VLOOKUP($G179,'R1L1ID'!$A$2:$B$12,2)</f>
        <v>20</v>
      </c>
      <c r="I179" s="25">
        <f t="shared" si="53"/>
        <v>0</v>
      </c>
      <c r="J179" s="25">
        <f t="shared" si="54"/>
        <v>8</v>
      </c>
      <c r="K179" s="25">
        <f t="shared" si="55"/>
        <v>8</v>
      </c>
      <c r="L179" s="25">
        <v>0</v>
      </c>
      <c r="M179" s="25">
        <v>7</v>
      </c>
      <c r="N179" s="25">
        <v>10</v>
      </c>
      <c r="O179" s="25">
        <v>1</v>
      </c>
      <c r="P179" s="24" t="str">
        <f t="shared" si="47"/>
        <v>B</v>
      </c>
      <c r="Q179" s="22">
        <f t="shared" si="48"/>
        <v>8</v>
      </c>
      <c r="R179" s="26" t="s">
        <v>1</v>
      </c>
      <c r="S179" s="26" t="s">
        <v>0</v>
      </c>
      <c r="T179" s="26"/>
      <c r="U179" s="26"/>
    </row>
    <row r="180" spans="1:31" s="11" customFormat="1" ht="18.75">
      <c r="A180" s="25">
        <v>178</v>
      </c>
      <c r="B180" s="28">
        <v>5.1996200000000004</v>
      </c>
      <c r="C180" s="26" t="str">
        <f t="shared" si="49"/>
        <v>D</v>
      </c>
      <c r="D180" s="25">
        <f t="shared" si="50"/>
        <v>5</v>
      </c>
      <c r="E180" s="25">
        <f t="shared" si="51"/>
        <v>10</v>
      </c>
      <c r="F180" s="25">
        <f t="shared" si="52"/>
        <v>590</v>
      </c>
      <c r="G180" s="25">
        <v>11</v>
      </c>
      <c r="H180" s="25">
        <f>VLOOKUP($G180,'R1L1ID'!$A$2:$B$12,2)</f>
        <v>27</v>
      </c>
      <c r="I180" s="25">
        <f t="shared" si="53"/>
        <v>1</v>
      </c>
      <c r="J180" s="25">
        <f t="shared" si="54"/>
        <v>0</v>
      </c>
      <c r="K180" s="25">
        <f t="shared" si="55"/>
        <v>12</v>
      </c>
      <c r="L180" s="25">
        <v>1</v>
      </c>
      <c r="M180" s="25">
        <v>9</v>
      </c>
      <c r="N180" s="25">
        <v>10</v>
      </c>
      <c r="O180" s="25">
        <v>1</v>
      </c>
      <c r="P180" s="24" t="str">
        <f t="shared" si="47"/>
        <v>B</v>
      </c>
      <c r="Q180" s="22">
        <f t="shared" si="48"/>
        <v>9</v>
      </c>
      <c r="R180" s="26" t="s">
        <v>1</v>
      </c>
      <c r="S180" s="26" t="s">
        <v>0</v>
      </c>
      <c r="T180" s="26"/>
      <c r="U180" s="26"/>
    </row>
    <row r="181" spans="1:31" s="11" customFormat="1" ht="18.75">
      <c r="A181" s="25">
        <v>179</v>
      </c>
      <c r="B181" s="28">
        <v>3.9599199999999999</v>
      </c>
      <c r="C181" s="26" t="str">
        <f t="shared" si="49"/>
        <v>D</v>
      </c>
      <c r="D181" s="25">
        <f t="shared" si="50"/>
        <v>5</v>
      </c>
      <c r="E181" s="25">
        <f t="shared" si="51"/>
        <v>11</v>
      </c>
      <c r="F181" s="49">
        <f t="shared" si="52"/>
        <v>591</v>
      </c>
      <c r="G181" s="25">
        <v>7</v>
      </c>
      <c r="H181" s="25">
        <f>VLOOKUP($G181,'R1L1ID'!$A$2:$B$12,2)</f>
        <v>20</v>
      </c>
      <c r="I181" s="25">
        <f t="shared" si="53"/>
        <v>1</v>
      </c>
      <c r="J181" s="25">
        <f t="shared" si="54"/>
        <v>7</v>
      </c>
      <c r="K181" s="25">
        <f t="shared" si="55"/>
        <v>19</v>
      </c>
      <c r="L181" s="25">
        <v>0</v>
      </c>
      <c r="M181" s="25">
        <v>5</v>
      </c>
      <c r="N181" s="25">
        <v>1</v>
      </c>
      <c r="O181" s="25">
        <v>1</v>
      </c>
      <c r="P181" s="24" t="str">
        <f t="shared" si="47"/>
        <v>B</v>
      </c>
      <c r="Q181" s="22">
        <f t="shared" si="48"/>
        <v>10</v>
      </c>
      <c r="R181" s="26" t="s">
        <v>1</v>
      </c>
      <c r="S181" s="26" t="s">
        <v>0</v>
      </c>
      <c r="T181" s="26"/>
      <c r="U181" s="26"/>
    </row>
    <row r="182" spans="1:31" s="11" customFormat="1" ht="18.75">
      <c r="A182" s="25">
        <v>180</v>
      </c>
      <c r="B182" s="28">
        <v>3.5162599999999999</v>
      </c>
      <c r="C182" s="26" t="str">
        <f t="shared" si="49"/>
        <v>D</v>
      </c>
      <c r="D182" s="25">
        <f t="shared" si="50"/>
        <v>5</v>
      </c>
      <c r="E182" s="25">
        <f t="shared" si="51"/>
        <v>12</v>
      </c>
      <c r="F182" s="25">
        <f t="shared" si="52"/>
        <v>602</v>
      </c>
      <c r="G182" s="25">
        <v>11</v>
      </c>
      <c r="H182" s="25">
        <f>VLOOKUP($G182,'R1L1ID'!$A$2:$B$12,2)</f>
        <v>27</v>
      </c>
      <c r="I182" s="25">
        <f t="shared" si="53"/>
        <v>0</v>
      </c>
      <c r="J182" s="25">
        <f t="shared" si="54"/>
        <v>1</v>
      </c>
      <c r="K182" s="25">
        <f t="shared" si="55"/>
        <v>1</v>
      </c>
      <c r="L182" s="25">
        <v>0</v>
      </c>
      <c r="M182" s="25">
        <v>11</v>
      </c>
      <c r="N182" s="25">
        <v>1</v>
      </c>
      <c r="O182" s="25">
        <v>1</v>
      </c>
      <c r="P182" s="24" t="str">
        <f t="shared" si="47"/>
        <v>B</v>
      </c>
      <c r="Q182" s="22">
        <f t="shared" si="48"/>
        <v>11</v>
      </c>
      <c r="R182" s="26" t="s">
        <v>1</v>
      </c>
      <c r="S182" s="26" t="s">
        <v>0</v>
      </c>
      <c r="T182" s="26"/>
      <c r="U182" s="26"/>
    </row>
    <row r="183" spans="1:31" s="11" customFormat="1" ht="18.75">
      <c r="A183" s="25">
        <v>181</v>
      </c>
      <c r="B183" s="28">
        <v>2.8493499999999998</v>
      </c>
      <c r="C183" s="26" t="str">
        <f t="shared" si="49"/>
        <v>D</v>
      </c>
      <c r="D183" s="25">
        <f t="shared" si="50"/>
        <v>5</v>
      </c>
      <c r="E183" s="25">
        <f t="shared" si="51"/>
        <v>13</v>
      </c>
      <c r="F183" s="25">
        <f t="shared" si="52"/>
        <v>603</v>
      </c>
      <c r="G183" s="25">
        <v>11</v>
      </c>
      <c r="H183" s="25">
        <f>VLOOKUP($G183,'R1L1ID'!$A$2:$B$12,2)</f>
        <v>27</v>
      </c>
      <c r="I183" s="25">
        <f t="shared" si="53"/>
        <v>0</v>
      </c>
      <c r="J183" s="25">
        <f t="shared" si="54"/>
        <v>2</v>
      </c>
      <c r="K183" s="25">
        <f t="shared" si="55"/>
        <v>2</v>
      </c>
      <c r="L183" s="25">
        <v>0</v>
      </c>
      <c r="M183" s="25">
        <v>12</v>
      </c>
      <c r="N183" s="25">
        <v>1</v>
      </c>
      <c r="O183" s="25">
        <v>1</v>
      </c>
      <c r="P183" s="24" t="str">
        <f t="shared" ref="P183:P197" si="56">IF($E183&lt;2,"A","B")</f>
        <v>B</v>
      </c>
      <c r="Q183" s="22">
        <f t="shared" ref="Q183:Q197" si="57">IF($E183&lt;2,$E183+1,$E183-1)</f>
        <v>12</v>
      </c>
      <c r="R183" s="26" t="s">
        <v>1</v>
      </c>
      <c r="S183" s="26" t="s">
        <v>0</v>
      </c>
      <c r="T183" s="26" t="s">
        <v>57</v>
      </c>
      <c r="U183" s="26"/>
    </row>
    <row r="184" spans="1:31" s="11" customFormat="1" ht="18.75">
      <c r="A184" s="25">
        <v>182</v>
      </c>
      <c r="B184" s="28">
        <v>2.08691</v>
      </c>
      <c r="C184" s="26" t="str">
        <f t="shared" si="49"/>
        <v>D</v>
      </c>
      <c r="D184" s="25">
        <f t="shared" si="50"/>
        <v>6</v>
      </c>
      <c r="E184" s="25">
        <f t="shared" si="51"/>
        <v>0</v>
      </c>
      <c r="F184" s="25">
        <f t="shared" si="52"/>
        <v>616</v>
      </c>
      <c r="G184" s="25">
        <v>10</v>
      </c>
      <c r="H184" s="25">
        <f>VLOOKUP($G184,'R1L1ID'!$A$2:$B$12,2)</f>
        <v>15</v>
      </c>
      <c r="I184" s="25">
        <f t="shared" si="53"/>
        <v>0</v>
      </c>
      <c r="J184" s="25">
        <f t="shared" si="54"/>
        <v>2</v>
      </c>
      <c r="K184" s="25">
        <f t="shared" si="55"/>
        <v>2</v>
      </c>
      <c r="L184" s="25">
        <v>0</v>
      </c>
      <c r="M184" s="25">
        <v>12</v>
      </c>
      <c r="N184" s="25">
        <v>1</v>
      </c>
      <c r="O184" s="25">
        <v>1</v>
      </c>
      <c r="P184" s="26" t="str">
        <f t="shared" si="56"/>
        <v>A</v>
      </c>
      <c r="Q184" s="25">
        <f t="shared" si="57"/>
        <v>1</v>
      </c>
      <c r="R184" s="26" t="s">
        <v>1</v>
      </c>
      <c r="S184" s="26" t="s">
        <v>5</v>
      </c>
      <c r="T184" s="26"/>
      <c r="U184" s="26"/>
    </row>
    <row r="185" spans="1:31" s="11" customFormat="1" ht="18.75">
      <c r="A185" s="25">
        <v>183</v>
      </c>
      <c r="B185" s="28">
        <v>2.84091</v>
      </c>
      <c r="C185" s="26" t="str">
        <f t="shared" si="49"/>
        <v>D</v>
      </c>
      <c r="D185" s="25">
        <f t="shared" si="50"/>
        <v>6</v>
      </c>
      <c r="E185" s="25">
        <f t="shared" si="51"/>
        <v>1</v>
      </c>
      <c r="F185" s="25">
        <f t="shared" si="52"/>
        <v>617</v>
      </c>
      <c r="G185" s="25">
        <v>10</v>
      </c>
      <c r="H185" s="25">
        <f>VLOOKUP($G185,'R1L1ID'!$A$2:$B$12,2)</f>
        <v>15</v>
      </c>
      <c r="I185" s="25">
        <f t="shared" si="53"/>
        <v>0</v>
      </c>
      <c r="J185" s="25">
        <f t="shared" si="54"/>
        <v>3</v>
      </c>
      <c r="K185" s="25">
        <f t="shared" si="55"/>
        <v>3</v>
      </c>
      <c r="L185" s="25">
        <v>0</v>
      </c>
      <c r="M185" s="25">
        <v>1</v>
      </c>
      <c r="N185" s="25">
        <v>1</v>
      </c>
      <c r="O185" s="25">
        <v>1</v>
      </c>
      <c r="P185" s="26" t="str">
        <f t="shared" si="56"/>
        <v>A</v>
      </c>
      <c r="Q185" s="25">
        <f t="shared" si="57"/>
        <v>2</v>
      </c>
      <c r="R185" s="26" t="s">
        <v>1</v>
      </c>
      <c r="S185" s="26" t="s">
        <v>5</v>
      </c>
      <c r="T185" s="26"/>
      <c r="U185" s="26"/>
    </row>
    <row r="186" spans="1:31" ht="18.75">
      <c r="A186" s="22">
        <v>184</v>
      </c>
      <c r="B186" s="23">
        <v>3.5691099999999998</v>
      </c>
      <c r="C186" s="24" t="str">
        <f t="shared" si="49"/>
        <v>D</v>
      </c>
      <c r="D186" s="22">
        <f t="shared" si="50"/>
        <v>6</v>
      </c>
      <c r="E186" s="22">
        <f t="shared" si="51"/>
        <v>2</v>
      </c>
      <c r="F186" s="22">
        <f t="shared" si="52"/>
        <v>310</v>
      </c>
      <c r="G186" s="22">
        <v>10</v>
      </c>
      <c r="H186" s="22">
        <f>VLOOKUP($G186,'R1L1ID'!$A$2:$B$12,2)</f>
        <v>15</v>
      </c>
      <c r="I186" s="22">
        <f t="shared" si="53"/>
        <v>2</v>
      </c>
      <c r="J186" s="22">
        <f t="shared" si="54"/>
        <v>6</v>
      </c>
      <c r="K186" s="22">
        <f t="shared" si="55"/>
        <v>30</v>
      </c>
      <c r="L186" s="27">
        <v>1</v>
      </c>
      <c r="M186" s="27">
        <v>1</v>
      </c>
      <c r="N186" s="22">
        <v>1</v>
      </c>
      <c r="O186" s="22">
        <v>1</v>
      </c>
      <c r="P186" s="24" t="str">
        <f t="shared" si="56"/>
        <v>B</v>
      </c>
      <c r="Q186" s="22">
        <f t="shared" si="57"/>
        <v>1</v>
      </c>
      <c r="R186" s="24" t="s">
        <v>1</v>
      </c>
      <c r="S186" s="24" t="s">
        <v>1</v>
      </c>
      <c r="T186" s="24"/>
      <c r="U186" s="26"/>
      <c r="AC186" s="11"/>
      <c r="AD186" s="11"/>
      <c r="AE186" s="11"/>
    </row>
    <row r="187" spans="1:31" ht="18.75">
      <c r="A187" s="22">
        <v>185</v>
      </c>
      <c r="B187" s="23">
        <v>3.21096</v>
      </c>
      <c r="C187" s="24" t="str">
        <f t="shared" si="49"/>
        <v>D</v>
      </c>
      <c r="D187" s="22">
        <f t="shared" si="50"/>
        <v>6</v>
      </c>
      <c r="E187" s="22">
        <f t="shared" si="51"/>
        <v>3</v>
      </c>
      <c r="F187" s="22">
        <f t="shared" si="52"/>
        <v>311</v>
      </c>
      <c r="G187" s="22">
        <v>10</v>
      </c>
      <c r="H187" s="22">
        <f>VLOOKUP($G187,'R1L1ID'!$A$2:$B$12,2)</f>
        <v>15</v>
      </c>
      <c r="I187" s="22">
        <f t="shared" si="53"/>
        <v>2</v>
      </c>
      <c r="J187" s="22">
        <f t="shared" si="54"/>
        <v>7</v>
      </c>
      <c r="K187" s="22">
        <f t="shared" si="55"/>
        <v>31</v>
      </c>
      <c r="L187" s="27">
        <v>1</v>
      </c>
      <c r="M187" s="27">
        <v>2</v>
      </c>
      <c r="N187" s="22">
        <v>1</v>
      </c>
      <c r="O187" s="22">
        <v>1</v>
      </c>
      <c r="P187" s="24" t="str">
        <f t="shared" si="56"/>
        <v>B</v>
      </c>
      <c r="Q187" s="22">
        <f t="shared" si="57"/>
        <v>2</v>
      </c>
      <c r="R187" s="24" t="s">
        <v>1</v>
      </c>
      <c r="S187" s="24" t="s">
        <v>1</v>
      </c>
      <c r="T187" s="24"/>
      <c r="U187" s="26"/>
    </row>
    <row r="188" spans="1:31" ht="18.75">
      <c r="A188" s="22">
        <v>186</v>
      </c>
      <c r="B188" s="23">
        <v>3.9692599999999998</v>
      </c>
      <c r="C188" s="24" t="str">
        <f t="shared" si="49"/>
        <v>D</v>
      </c>
      <c r="D188" s="22">
        <f t="shared" si="50"/>
        <v>6</v>
      </c>
      <c r="E188" s="22">
        <f t="shared" si="51"/>
        <v>4</v>
      </c>
      <c r="F188" s="22">
        <f t="shared" si="52"/>
        <v>634</v>
      </c>
      <c r="G188" s="22">
        <v>10</v>
      </c>
      <c r="H188" s="22">
        <f>VLOOKUP($G188,'R1L1ID'!$A$2:$B$12,2)</f>
        <v>15</v>
      </c>
      <c r="I188" s="22">
        <f t="shared" si="53"/>
        <v>2</v>
      </c>
      <c r="J188" s="22">
        <f t="shared" si="54"/>
        <v>8</v>
      </c>
      <c r="K188" s="22">
        <f t="shared" si="55"/>
        <v>32</v>
      </c>
      <c r="L188" s="27">
        <v>1</v>
      </c>
      <c r="M188" s="27">
        <v>3</v>
      </c>
      <c r="N188" s="22">
        <v>10</v>
      </c>
      <c r="O188" s="22">
        <v>1</v>
      </c>
      <c r="P188" s="24" t="str">
        <f t="shared" si="56"/>
        <v>B</v>
      </c>
      <c r="Q188" s="22">
        <f t="shared" si="57"/>
        <v>3</v>
      </c>
      <c r="R188" s="24" t="s">
        <v>1</v>
      </c>
      <c r="S188" s="24" t="s">
        <v>1</v>
      </c>
      <c r="T188" s="24"/>
      <c r="U188" s="26"/>
    </row>
    <row r="189" spans="1:31" ht="18.75">
      <c r="A189" s="22">
        <v>187</v>
      </c>
      <c r="B189" s="23">
        <v>5.3341900000000004</v>
      </c>
      <c r="C189" s="24" t="str">
        <f t="shared" si="49"/>
        <v>D</v>
      </c>
      <c r="D189" s="22">
        <f t="shared" si="50"/>
        <v>6</v>
      </c>
      <c r="E189" s="22">
        <f t="shared" si="51"/>
        <v>5</v>
      </c>
      <c r="F189" s="22">
        <f t="shared" si="52"/>
        <v>635</v>
      </c>
      <c r="G189" s="22">
        <v>10</v>
      </c>
      <c r="H189" s="22">
        <f>VLOOKUP($G189,'R1L1ID'!$A$2:$B$12,2)</f>
        <v>15</v>
      </c>
      <c r="I189" s="22">
        <f t="shared" si="53"/>
        <v>2</v>
      </c>
      <c r="J189" s="22">
        <f t="shared" si="54"/>
        <v>0</v>
      </c>
      <c r="K189" s="22">
        <f t="shared" si="55"/>
        <v>24</v>
      </c>
      <c r="L189" s="27">
        <v>1</v>
      </c>
      <c r="M189" s="27">
        <v>4</v>
      </c>
      <c r="N189" s="22">
        <v>10</v>
      </c>
      <c r="O189" s="22">
        <v>1</v>
      </c>
      <c r="P189" s="24" t="str">
        <f t="shared" si="56"/>
        <v>B</v>
      </c>
      <c r="Q189" s="22">
        <f t="shared" si="57"/>
        <v>4</v>
      </c>
      <c r="R189" s="24" t="s">
        <v>1</v>
      </c>
      <c r="S189" s="24" t="s">
        <v>1</v>
      </c>
      <c r="T189" s="24"/>
      <c r="U189" s="26"/>
    </row>
    <row r="190" spans="1:31" ht="18.75">
      <c r="A190" s="22">
        <v>188</v>
      </c>
      <c r="B190" s="23">
        <v>4.7212699999999996</v>
      </c>
      <c r="C190" s="24" t="str">
        <f t="shared" si="49"/>
        <v>D</v>
      </c>
      <c r="D190" s="22">
        <f t="shared" si="50"/>
        <v>6</v>
      </c>
      <c r="E190" s="22">
        <f t="shared" si="51"/>
        <v>6</v>
      </c>
      <c r="F190" s="22">
        <f t="shared" si="52"/>
        <v>632</v>
      </c>
      <c r="G190" s="22">
        <v>10</v>
      </c>
      <c r="H190" s="22">
        <f>VLOOKUP($G190,'R1L1ID'!$A$2:$B$12,2)</f>
        <v>15</v>
      </c>
      <c r="I190" s="22">
        <f t="shared" si="53"/>
        <v>2</v>
      </c>
      <c r="J190" s="22">
        <f t="shared" si="54"/>
        <v>1</v>
      </c>
      <c r="K190" s="22">
        <f t="shared" si="55"/>
        <v>25</v>
      </c>
      <c r="L190" s="27">
        <v>1</v>
      </c>
      <c r="M190" s="27">
        <v>5</v>
      </c>
      <c r="N190" s="22">
        <v>10</v>
      </c>
      <c r="O190" s="22">
        <v>1</v>
      </c>
      <c r="P190" s="24" t="str">
        <f t="shared" si="56"/>
        <v>B</v>
      </c>
      <c r="Q190" s="22">
        <f t="shared" si="57"/>
        <v>5</v>
      </c>
      <c r="R190" s="24" t="s">
        <v>1</v>
      </c>
      <c r="S190" s="24" t="s">
        <v>1</v>
      </c>
      <c r="T190" s="24"/>
      <c r="U190" s="26"/>
    </row>
    <row r="191" spans="1:31" ht="18.75">
      <c r="A191" s="22">
        <v>189</v>
      </c>
      <c r="B191" s="23">
        <v>5.5682400000000003</v>
      </c>
      <c r="C191" s="24" t="str">
        <f t="shared" si="49"/>
        <v>D</v>
      </c>
      <c r="D191" s="22">
        <f t="shared" si="50"/>
        <v>6</v>
      </c>
      <c r="E191" s="22">
        <f t="shared" si="51"/>
        <v>7</v>
      </c>
      <c r="F191" s="22">
        <f t="shared" si="52"/>
        <v>633</v>
      </c>
      <c r="G191" s="22">
        <v>10</v>
      </c>
      <c r="H191" s="22">
        <f>VLOOKUP($G191,'R1L1ID'!$A$2:$B$12,2)</f>
        <v>15</v>
      </c>
      <c r="I191" s="22">
        <f t="shared" si="53"/>
        <v>2</v>
      </c>
      <c r="J191" s="22">
        <f t="shared" si="54"/>
        <v>2</v>
      </c>
      <c r="K191" s="22">
        <f t="shared" si="55"/>
        <v>26</v>
      </c>
      <c r="L191" s="27">
        <v>1</v>
      </c>
      <c r="M191" s="27">
        <v>6</v>
      </c>
      <c r="N191" s="22">
        <v>10</v>
      </c>
      <c r="O191" s="22">
        <v>1</v>
      </c>
      <c r="P191" s="24" t="str">
        <f t="shared" si="56"/>
        <v>B</v>
      </c>
      <c r="Q191" s="22">
        <f t="shared" si="57"/>
        <v>6</v>
      </c>
      <c r="R191" s="24" t="s">
        <v>1</v>
      </c>
      <c r="S191" s="24" t="s">
        <v>1</v>
      </c>
      <c r="T191" s="24"/>
      <c r="U191" s="26"/>
    </row>
    <row r="192" spans="1:31" ht="18.75">
      <c r="A192" s="22">
        <v>190</v>
      </c>
      <c r="B192" s="23">
        <v>3.9353600000000002</v>
      </c>
      <c r="C192" s="24" t="str">
        <f t="shared" si="49"/>
        <v>D</v>
      </c>
      <c r="D192" s="22">
        <f t="shared" si="50"/>
        <v>6</v>
      </c>
      <c r="E192" s="22">
        <f t="shared" si="51"/>
        <v>8</v>
      </c>
      <c r="F192" s="22">
        <f t="shared" si="52"/>
        <v>770</v>
      </c>
      <c r="G192" s="22">
        <v>10</v>
      </c>
      <c r="H192" s="22">
        <f>VLOOKUP($G192,'R1L1ID'!$A$2:$B$12,2)</f>
        <v>15</v>
      </c>
      <c r="I192" s="22">
        <f t="shared" si="53"/>
        <v>1</v>
      </c>
      <c r="J192" s="22">
        <f t="shared" si="54"/>
        <v>2</v>
      </c>
      <c r="K192" s="22">
        <f t="shared" si="55"/>
        <v>14</v>
      </c>
      <c r="L192" s="27">
        <v>1</v>
      </c>
      <c r="M192" s="27">
        <v>7</v>
      </c>
      <c r="N192" s="22">
        <v>10</v>
      </c>
      <c r="O192" s="22">
        <v>1</v>
      </c>
      <c r="P192" s="24" t="str">
        <f t="shared" si="56"/>
        <v>B</v>
      </c>
      <c r="Q192" s="22">
        <f t="shared" si="57"/>
        <v>7</v>
      </c>
      <c r="R192" s="24" t="s">
        <v>1</v>
      </c>
      <c r="S192" s="24" t="s">
        <v>1</v>
      </c>
      <c r="T192" s="24"/>
      <c r="U192" s="26"/>
    </row>
    <row r="193" spans="1:21" ht="18.75">
      <c r="A193" s="22">
        <v>191</v>
      </c>
      <c r="B193" s="23">
        <v>3.9656799999999999</v>
      </c>
      <c r="C193" s="24" t="str">
        <f t="shared" si="49"/>
        <v>D</v>
      </c>
      <c r="D193" s="22">
        <f t="shared" si="50"/>
        <v>6</v>
      </c>
      <c r="E193" s="22">
        <f t="shared" si="51"/>
        <v>9</v>
      </c>
      <c r="F193" s="22">
        <f t="shared" si="52"/>
        <v>771</v>
      </c>
      <c r="G193" s="22">
        <v>10</v>
      </c>
      <c r="H193" s="22">
        <f>VLOOKUP($G193,'R1L1ID'!$A$2:$B$12,2)</f>
        <v>15</v>
      </c>
      <c r="I193" s="22">
        <f t="shared" si="53"/>
        <v>1</v>
      </c>
      <c r="J193" s="22">
        <f t="shared" si="54"/>
        <v>1</v>
      </c>
      <c r="K193" s="22">
        <f t="shared" si="55"/>
        <v>13</v>
      </c>
      <c r="L193" s="27">
        <v>1</v>
      </c>
      <c r="M193" s="27">
        <v>8</v>
      </c>
      <c r="N193" s="22">
        <v>10</v>
      </c>
      <c r="O193" s="22">
        <v>1</v>
      </c>
      <c r="P193" s="24" t="str">
        <f t="shared" si="56"/>
        <v>B</v>
      </c>
      <c r="Q193" s="22">
        <f t="shared" si="57"/>
        <v>8</v>
      </c>
      <c r="R193" s="24" t="s">
        <v>1</v>
      </c>
      <c r="S193" s="24" t="s">
        <v>1</v>
      </c>
      <c r="T193" s="24"/>
      <c r="U193" s="26"/>
    </row>
    <row r="194" spans="1:21" ht="18.75">
      <c r="A194" s="22">
        <v>192</v>
      </c>
      <c r="B194" s="23">
        <v>3.0960299999999998</v>
      </c>
      <c r="C194" s="24" t="str">
        <f t="shared" si="49"/>
        <v>D</v>
      </c>
      <c r="D194" s="22">
        <f t="shared" si="50"/>
        <v>6</v>
      </c>
      <c r="E194" s="22">
        <f t="shared" si="51"/>
        <v>10</v>
      </c>
      <c r="F194" s="22">
        <f t="shared" si="52"/>
        <v>1004</v>
      </c>
      <c r="G194" s="22">
        <v>10</v>
      </c>
      <c r="H194" s="22">
        <f>VLOOKUP($G194,'R1L1ID'!$A$2:$B$12,2)</f>
        <v>15</v>
      </c>
      <c r="I194" s="22">
        <f t="shared" si="53"/>
        <v>1</v>
      </c>
      <c r="J194" s="22">
        <f t="shared" si="54"/>
        <v>0</v>
      </c>
      <c r="K194" s="22">
        <f t="shared" si="55"/>
        <v>12</v>
      </c>
      <c r="L194" s="27">
        <v>1</v>
      </c>
      <c r="M194" s="27">
        <v>9</v>
      </c>
      <c r="N194" s="22">
        <v>1</v>
      </c>
      <c r="O194" s="22">
        <v>1</v>
      </c>
      <c r="P194" s="24" t="str">
        <f t="shared" si="56"/>
        <v>B</v>
      </c>
      <c r="Q194" s="22">
        <f t="shared" si="57"/>
        <v>9</v>
      </c>
      <c r="R194" s="24" t="s">
        <v>1</v>
      </c>
      <c r="S194" s="24" t="s">
        <v>1</v>
      </c>
      <c r="T194" s="24"/>
      <c r="U194" s="26"/>
    </row>
    <row r="195" spans="1:21" ht="18.75">
      <c r="A195" s="22">
        <v>193</v>
      </c>
      <c r="B195" s="23">
        <v>1.68442</v>
      </c>
      <c r="C195" s="24" t="str">
        <f t="shared" si="49"/>
        <v>D</v>
      </c>
      <c r="D195" s="22">
        <f t="shared" si="50"/>
        <v>6</v>
      </c>
      <c r="E195" s="22">
        <f t="shared" si="51"/>
        <v>11</v>
      </c>
      <c r="F195" s="22">
        <f t="shared" si="52"/>
        <v>1005</v>
      </c>
      <c r="G195" s="22">
        <v>10</v>
      </c>
      <c r="H195" s="22">
        <f>VLOOKUP($G195,'R1L1ID'!$A$2:$B$12,2)</f>
        <v>15</v>
      </c>
      <c r="I195" s="22">
        <f t="shared" si="53"/>
        <v>1</v>
      </c>
      <c r="J195" s="22">
        <f t="shared" si="54"/>
        <v>3</v>
      </c>
      <c r="K195" s="22">
        <f t="shared" si="55"/>
        <v>15</v>
      </c>
      <c r="L195" s="27">
        <v>1</v>
      </c>
      <c r="M195" s="27">
        <v>10</v>
      </c>
      <c r="N195" s="22">
        <v>1</v>
      </c>
      <c r="O195" s="22">
        <v>1</v>
      </c>
      <c r="P195" s="24" t="str">
        <f t="shared" si="56"/>
        <v>B</v>
      </c>
      <c r="Q195" s="22">
        <f t="shared" si="57"/>
        <v>10</v>
      </c>
      <c r="R195" s="24" t="s">
        <v>1</v>
      </c>
      <c r="S195" s="24" t="s">
        <v>1</v>
      </c>
      <c r="T195" s="24" t="s">
        <v>60</v>
      </c>
      <c r="U195" s="26"/>
    </row>
    <row r="196" spans="1:21" ht="18.75">
      <c r="A196" s="22">
        <v>194</v>
      </c>
      <c r="B196" s="23">
        <v>2.39872</v>
      </c>
      <c r="C196" s="24" t="str">
        <f t="shared" si="49"/>
        <v>D</v>
      </c>
      <c r="D196" s="22">
        <f t="shared" si="50"/>
        <v>6</v>
      </c>
      <c r="E196" s="22">
        <f t="shared" si="51"/>
        <v>12</v>
      </c>
      <c r="F196" s="22">
        <f t="shared" si="52"/>
        <v>584</v>
      </c>
      <c r="G196" s="22">
        <v>10</v>
      </c>
      <c r="H196" s="22">
        <f>VLOOKUP($G196,'R1L1ID'!$A$2:$B$12,2)</f>
        <v>15</v>
      </c>
      <c r="I196" s="22">
        <f t="shared" si="53"/>
        <v>1</v>
      </c>
      <c r="J196" s="22">
        <f t="shared" si="54"/>
        <v>4</v>
      </c>
      <c r="K196" s="22">
        <f t="shared" si="55"/>
        <v>16</v>
      </c>
      <c r="L196" s="27">
        <v>1</v>
      </c>
      <c r="M196" s="27">
        <v>11</v>
      </c>
      <c r="N196" s="22">
        <v>1</v>
      </c>
      <c r="O196" s="22">
        <v>1</v>
      </c>
      <c r="P196" s="24" t="str">
        <f t="shared" si="56"/>
        <v>B</v>
      </c>
      <c r="Q196" s="22">
        <f t="shared" si="57"/>
        <v>11</v>
      </c>
      <c r="R196" s="24" t="s">
        <v>1</v>
      </c>
      <c r="S196" s="24" t="s">
        <v>1</v>
      </c>
      <c r="T196" s="24"/>
      <c r="U196" s="26"/>
    </row>
    <row r="197" spans="1:21" ht="18.75">
      <c r="A197" s="22">
        <v>195</v>
      </c>
      <c r="B197" s="23">
        <v>1.93245</v>
      </c>
      <c r="C197" s="24" t="str">
        <f t="shared" si="49"/>
        <v>D</v>
      </c>
      <c r="D197" s="22">
        <f t="shared" si="50"/>
        <v>6</v>
      </c>
      <c r="E197" s="22">
        <f t="shared" si="51"/>
        <v>13</v>
      </c>
      <c r="F197" s="22">
        <f t="shared" si="52"/>
        <v>585</v>
      </c>
      <c r="G197" s="22">
        <v>10</v>
      </c>
      <c r="H197" s="22">
        <f>VLOOKUP($G197,'R1L1ID'!$A$2:$B$12,2)</f>
        <v>15</v>
      </c>
      <c r="I197" s="22">
        <f t="shared" si="53"/>
        <v>1</v>
      </c>
      <c r="J197" s="22">
        <f t="shared" si="54"/>
        <v>5</v>
      </c>
      <c r="K197" s="22">
        <f t="shared" si="55"/>
        <v>17</v>
      </c>
      <c r="L197" s="27">
        <v>1</v>
      </c>
      <c r="M197" s="27">
        <v>12</v>
      </c>
      <c r="N197" s="22">
        <v>1</v>
      </c>
      <c r="O197" s="22">
        <v>1</v>
      </c>
      <c r="P197" s="24" t="str">
        <f t="shared" si="56"/>
        <v>B</v>
      </c>
      <c r="Q197" s="22">
        <f t="shared" si="57"/>
        <v>12</v>
      </c>
      <c r="R197" s="24" t="s">
        <v>1</v>
      </c>
      <c r="S197" s="24" t="s">
        <v>1</v>
      </c>
      <c r="T197" s="24"/>
      <c r="U197" s="26"/>
    </row>
  </sheetData>
  <sortState ref="A2:U197">
    <sortCondition ref="A2:A197"/>
    <sortCondition ref="I2:I197"/>
    <sortCondition ref="J2:J197"/>
  </sortState>
  <conditionalFormatting sqref="P1">
    <cfRule type="cellIs" dxfId="15" priority="2" operator="equal">
      <formula>0</formula>
    </cfRule>
  </conditionalFormatting>
  <printOptions gridLines="1"/>
  <pageMargins left="0" right="0" top="0" bottom="0" header="0" footer="0"/>
  <pageSetup paperSize="224" scale="36" fitToHeight="0" orientation="landscape" horizontalDpi="1200" verticalDpi="1200" r:id="rId1"/>
  <rowBreaks count="7" manualBreakCount="7">
    <brk id="29" max="20" man="1"/>
    <brk id="57" max="20" man="1"/>
    <brk id="85" max="20" man="1"/>
    <brk id="99" max="20" man="1"/>
    <brk id="127" max="20" man="1"/>
    <brk id="155" max="20" man="1"/>
    <brk id="183" max="20" man="1"/>
  </rowBreak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>
  <dimension ref="A1:C197"/>
  <sheetViews>
    <sheetView workbookViewId="0">
      <pane ySplit="1" topLeftCell="A2" activePane="bottomLeft" state="frozen"/>
      <selection pane="bottomLeft" activeCell="E3" sqref="E3"/>
    </sheetView>
  </sheetViews>
  <sheetFormatPr defaultRowHeight="12.75"/>
  <cols>
    <col min="1" max="1" width="33.140625" customWidth="1"/>
    <col min="2" max="2" width="18" customWidth="1"/>
    <col min="3" max="3" width="14.28515625" customWidth="1"/>
  </cols>
  <sheetData>
    <row r="1" spans="1:3">
      <c r="A1" t="s">
        <v>41</v>
      </c>
      <c r="B1" t="s">
        <v>42</v>
      </c>
      <c r="C1" t="s">
        <v>43</v>
      </c>
    </row>
    <row r="2" spans="1:3">
      <c r="A2" s="14" t="str">
        <f>CONCATENATE("FwUkl1Settings/",TEXT(RICH1!$G2,"r1ukl1#00"),TEXT(RICH1!$I2,"\.#0"),TEXT(RICH1!$J2,"\_#00\."),"Enable")</f>
        <v>FwUkl1Settings/r1ukl101.0_01.Enable</v>
      </c>
      <c r="B2" s="15" t="s">
        <v>55</v>
      </c>
      <c r="C2">
        <f>RICH1!$O2</f>
        <v>1</v>
      </c>
    </row>
    <row r="3" spans="1:3">
      <c r="A3" s="14" t="str">
        <f>CONCATENATE("FwUkl1Settings/",TEXT(RICH1!$G3,"r1ukl1#00"),TEXT(RICH1!$I3,"\.#0"),TEXT(RICH1!$J3,"\_#00\."),"Enable")</f>
        <v>FwUkl1Settings/r1ukl101.1_07.Enable</v>
      </c>
      <c r="B3" s="15" t="s">
        <v>55</v>
      </c>
      <c r="C3">
        <f>RICH1!$O3</f>
        <v>1</v>
      </c>
    </row>
    <row r="4" spans="1:3">
      <c r="A4" s="14" t="str">
        <f>CONCATENATE("FwUkl1Settings/",TEXT(RICH1!$G4,"r1ukl1#00"),TEXT(RICH1!$I4,"\.#0"),TEXT(RICH1!$J4,"\_#00\."),"Enable")</f>
        <v>FwUkl1Settings/r1ukl101.2_06.Enable</v>
      </c>
      <c r="B4" s="15" t="s">
        <v>55</v>
      </c>
      <c r="C4">
        <f>RICH1!$O4</f>
        <v>1</v>
      </c>
    </row>
    <row r="5" spans="1:3">
      <c r="A5" s="14" t="str">
        <f>CONCATENATE("FwUkl1Settings/",TEXT(RICH1!$G5,"r1ukl1#00"),TEXT(RICH1!$I5,"\.#0"),TEXT(RICH1!$J5,"\_#00\."),"Enable")</f>
        <v>FwUkl1Settings/r1ukl101.2_07.Enable</v>
      </c>
      <c r="B5" s="15" t="s">
        <v>55</v>
      </c>
      <c r="C5">
        <f>RICH1!$O5</f>
        <v>1</v>
      </c>
    </row>
    <row r="6" spans="1:3">
      <c r="A6" s="14" t="str">
        <f>CONCATENATE("FwUkl1Settings/",TEXT(RICH1!$G6,"r1ukl1#00"),TEXT(RICH1!$I6,"\.#0"),TEXT(RICH1!$J6,"\_#00\."),"Enable")</f>
        <v>FwUkl1Settings/r1ukl101.2_08.Enable</v>
      </c>
      <c r="B6" s="15" t="s">
        <v>55</v>
      </c>
      <c r="C6">
        <f>RICH1!$O6</f>
        <v>1</v>
      </c>
    </row>
    <row r="7" spans="1:3">
      <c r="A7" s="14" t="str">
        <f>CONCATENATE("FwUkl1Settings/",TEXT(RICH1!$G7,"r1ukl1#00"),TEXT(RICH1!$I7,"\.#0"),TEXT(RICH1!$J7,"\_#00\."),"Enable")</f>
        <v>FwUkl1Settings/r1ukl101.2_00.Enable</v>
      </c>
      <c r="B7" s="15" t="s">
        <v>55</v>
      </c>
      <c r="C7">
        <f>RICH1!$O7</f>
        <v>1</v>
      </c>
    </row>
    <row r="8" spans="1:3">
      <c r="A8" s="14" t="str">
        <f>CONCATENATE("FwUkl1Settings/",TEXT(RICH1!$G8,"r1ukl1#00"),TEXT(RICH1!$I8,"\.#0"),TEXT(RICH1!$J8,"\_#00\."),"Enable")</f>
        <v>FwUkl1Settings/r1ukl101.2_01.Enable</v>
      </c>
      <c r="B8" s="15" t="s">
        <v>55</v>
      </c>
      <c r="C8">
        <f>RICH1!$O8</f>
        <v>1</v>
      </c>
    </row>
    <row r="9" spans="1:3">
      <c r="A9" s="14" t="str">
        <f>CONCATENATE("FwUkl1Settings/",TEXT(RICH1!$G9,"r1ukl1#00"),TEXT(RICH1!$I9,"\.#0"),TEXT(RICH1!$J9,"\_#00\."),"Enable")</f>
        <v>FwUkl1Settings/r1ukl101.2_02.Enable</v>
      </c>
      <c r="B9" s="15" t="s">
        <v>55</v>
      </c>
      <c r="C9">
        <f>RICH1!$O9</f>
        <v>1</v>
      </c>
    </row>
    <row r="10" spans="1:3">
      <c r="A10" s="14" t="str">
        <f>CONCATENATE("FwUkl1Settings/",TEXT(RICH1!$G10,"r1ukl1#00"),TEXT(RICH1!$I10,"\.#0"),TEXT(RICH1!$J10,"\_#00\."),"Enable")</f>
        <v>FwUkl1Settings/r1ukl101.1_02.Enable</v>
      </c>
      <c r="B10" s="15" t="s">
        <v>55</v>
      </c>
      <c r="C10">
        <f>RICH1!$O10</f>
        <v>1</v>
      </c>
    </row>
    <row r="11" spans="1:3">
      <c r="A11" s="14" t="str">
        <f>CONCATENATE("FwUkl1Settings/",TEXT(RICH1!$G11,"r1ukl1#00"),TEXT(RICH1!$I11,"\.#0"),TEXT(RICH1!$J11,"\_#00\."),"Enable")</f>
        <v>FwUkl1Settings/r1ukl101.1_01.Enable</v>
      </c>
      <c r="B11" s="15" t="s">
        <v>55</v>
      </c>
      <c r="C11">
        <f>RICH1!$O11</f>
        <v>1</v>
      </c>
    </row>
    <row r="12" spans="1:3">
      <c r="A12" s="14" t="str">
        <f>CONCATENATE("FwUkl1Settings/",TEXT(RICH1!$G12,"r1ukl1#00"),TEXT(RICH1!$I12,"\.#0"),TEXT(RICH1!$J12,"\_#00\."),"Enable")</f>
        <v>FwUkl1Settings/r1ukl101.1_00.Enable</v>
      </c>
      <c r="B12" s="15" t="s">
        <v>55</v>
      </c>
      <c r="C12">
        <f>RICH1!$O12</f>
        <v>1</v>
      </c>
    </row>
    <row r="13" spans="1:3">
      <c r="A13" s="14" t="str">
        <f>CONCATENATE("FwUkl1Settings/",TEXT(RICH1!$G13,"r1ukl1#00"),TEXT(RICH1!$I13,"\.#0"),TEXT(RICH1!$J13,"\_#00\."),"Enable")</f>
        <v>FwUkl1Settings/r1ukl101.1_03.Enable</v>
      </c>
      <c r="B13" s="15" t="s">
        <v>55</v>
      </c>
      <c r="C13">
        <f>RICH1!$O13</f>
        <v>1</v>
      </c>
    </row>
    <row r="14" spans="1:3">
      <c r="A14" s="14" t="str">
        <f>CONCATENATE("FwUkl1Settings/",TEXT(RICH1!$G14,"r1ukl1#00"),TEXT(RICH1!$I14,"\.#0"),TEXT(RICH1!$J14,"\_#00\."),"Enable")</f>
        <v>FwUkl1Settings/r1ukl101.1_04.Enable</v>
      </c>
      <c r="B14" s="15" t="s">
        <v>55</v>
      </c>
      <c r="C14">
        <f>RICH1!$O14</f>
        <v>1</v>
      </c>
    </row>
    <row r="15" spans="1:3">
      <c r="A15" s="14" t="str">
        <f>CONCATENATE("FwUkl1Settings/",TEXT(RICH1!$G15,"r1ukl1#00"),TEXT(RICH1!$I15,"\.#0"),TEXT(RICH1!$J15,"\_#00\."),"Enable")</f>
        <v>FwUkl1Settings/r1ukl101.1_05.Enable</v>
      </c>
      <c r="B15" s="15" t="s">
        <v>55</v>
      </c>
      <c r="C15">
        <f>RICH1!$O15</f>
        <v>1</v>
      </c>
    </row>
    <row r="16" spans="1:3">
      <c r="A16" s="14" t="str">
        <f>CONCATENATE("FwUkl1Settings/",TEXT(RICH1!$G16,"r1ukl1#00"),TEXT(RICH1!$I16,"\.#0"),TEXT(RICH1!$J16,"\_#00\."),"Enable")</f>
        <v>FwUkl1Settings/r1ukl104.0_02.Enable</v>
      </c>
      <c r="B16" s="15" t="s">
        <v>55</v>
      </c>
      <c r="C16">
        <f>RICH1!$O16</f>
        <v>1</v>
      </c>
    </row>
    <row r="17" spans="1:3">
      <c r="A17" s="14" t="str">
        <f>CONCATENATE("FwUkl1Settings/",TEXT(RICH1!$G17,"r1ukl1#00"),TEXT(RICH1!$I17,"\.#0"),TEXT(RICH1!$J17,"\_#00\."),"Enable")</f>
        <v>FwUkl1Settings/r1ukl104.0_03.Enable</v>
      </c>
      <c r="B17" s="15" t="s">
        <v>55</v>
      </c>
      <c r="C17">
        <f>RICH1!$O17</f>
        <v>1</v>
      </c>
    </row>
    <row r="18" spans="1:3">
      <c r="A18" s="14" t="str">
        <f>CONCATENATE("FwUkl1Settings/",TEXT(RICH1!$G18,"r1ukl1#00"),TEXT(RICH1!$I18,"\.#0"),TEXT(RICH1!$J18,"\_#00\."),"Enable")</f>
        <v>FwUkl1Settings/r1ukl102.2_06.Enable</v>
      </c>
      <c r="B18" s="15" t="s">
        <v>55</v>
      </c>
      <c r="C18">
        <f>RICH1!$O18</f>
        <v>1</v>
      </c>
    </row>
    <row r="19" spans="1:3">
      <c r="A19" s="14" t="str">
        <f>CONCATENATE("FwUkl1Settings/",TEXT(RICH1!$G19,"r1ukl1#00"),TEXT(RICH1!$I19,"\.#0"),TEXT(RICH1!$J19,"\_#00\."),"Enable")</f>
        <v>FwUkl1Settings/r1ukl102.2_07.Enable</v>
      </c>
      <c r="B19" s="15" t="s">
        <v>55</v>
      </c>
      <c r="C19">
        <f>RICH1!$O19</f>
        <v>1</v>
      </c>
    </row>
    <row r="20" spans="1:3">
      <c r="A20" s="14" t="str">
        <f>CONCATENATE("FwUkl1Settings/",TEXT(RICH1!$G20,"r1ukl1#00"),TEXT(RICH1!$I20,"\.#0"),TEXT(RICH1!$J20,"\_#00\."),"Enable")</f>
        <v>FwUkl1Settings/r1ukl102.2_08.Enable</v>
      </c>
      <c r="B20" s="15" t="s">
        <v>55</v>
      </c>
      <c r="C20">
        <f>RICH1!$O20</f>
        <v>1</v>
      </c>
    </row>
    <row r="21" spans="1:3">
      <c r="A21" s="14" t="str">
        <f>CONCATENATE("FwUkl1Settings/",TEXT(RICH1!$G21,"r1ukl1#00"),TEXT(RICH1!$I21,"\.#0"),TEXT(RICH1!$J21,"\_#00\."),"Enable")</f>
        <v>FwUkl1Settings/r1ukl102.2_00.Enable</v>
      </c>
      <c r="B21" s="15" t="s">
        <v>55</v>
      </c>
      <c r="C21">
        <f>RICH1!$O21</f>
        <v>1</v>
      </c>
    </row>
    <row r="22" spans="1:3">
      <c r="A22" s="14" t="str">
        <f>CONCATENATE("FwUkl1Settings/",TEXT(RICH1!$G22,"r1ukl1#00"),TEXT(RICH1!$I22,"\.#0"),TEXT(RICH1!$J22,"\_#00\."),"Enable")</f>
        <v>FwUkl1Settings/r1ukl102.2_01.Enable</v>
      </c>
      <c r="B22" s="15" t="s">
        <v>55</v>
      </c>
      <c r="C22">
        <f>RICH1!$O22</f>
        <v>1</v>
      </c>
    </row>
    <row r="23" spans="1:3">
      <c r="A23" s="14" t="str">
        <f>CONCATENATE("FwUkl1Settings/",TEXT(RICH1!$G23,"r1ukl1#00"),TEXT(RICH1!$I23,"\.#0"),TEXT(RICH1!$J23,"\_#00\."),"Enable")</f>
        <v>FwUkl1Settings/r1ukl102.2_02.Enable</v>
      </c>
      <c r="B23" s="15" t="s">
        <v>55</v>
      </c>
      <c r="C23">
        <f>RICH1!$O23</f>
        <v>1</v>
      </c>
    </row>
    <row r="24" spans="1:3">
      <c r="A24" s="14" t="str">
        <f>CONCATENATE("FwUkl1Settings/",TEXT(RICH1!$G24,"r1ukl1#00"),TEXT(RICH1!$I24,"\.#0"),TEXT(RICH1!$J24,"\_#00\."),"Enable")</f>
        <v>FwUkl1Settings/r1ukl102.1_02.Enable</v>
      </c>
      <c r="B24" s="15" t="s">
        <v>55</v>
      </c>
      <c r="C24">
        <f>RICH1!$O24</f>
        <v>1</v>
      </c>
    </row>
    <row r="25" spans="1:3">
      <c r="A25" s="14" t="str">
        <f>CONCATENATE("FwUkl1Settings/",TEXT(RICH1!$G25,"r1ukl1#00"),TEXT(RICH1!$I25,"\.#0"),TEXT(RICH1!$J25,"\_#00\."),"Enable")</f>
        <v>FwUkl1Settings/r1ukl102.1_01.Enable</v>
      </c>
      <c r="B25" s="15" t="s">
        <v>55</v>
      </c>
      <c r="C25">
        <f>RICH1!$O25</f>
        <v>1</v>
      </c>
    </row>
    <row r="26" spans="1:3">
      <c r="A26" s="14" t="str">
        <f>CONCATENATE("FwUkl1Settings/",TEXT(RICH1!$G26,"r1ukl1#00"),TEXT(RICH1!$I26,"\.#0"),TEXT(RICH1!$J26,"\_#00\."),"Enable")</f>
        <v>FwUkl1Settings/r1ukl102.1_00.Enable</v>
      </c>
      <c r="B26" s="15" t="s">
        <v>55</v>
      </c>
      <c r="C26">
        <f>RICH1!$O26</f>
        <v>1</v>
      </c>
    </row>
    <row r="27" spans="1:3">
      <c r="A27" s="14" t="str">
        <f>CONCATENATE("FwUkl1Settings/",TEXT(RICH1!$G27,"r1ukl1#00"),TEXT(RICH1!$I27,"\.#0"),TEXT(RICH1!$J27,"\_#00\."),"Enable")</f>
        <v>FwUkl1Settings/r1ukl102.1_03.Enable</v>
      </c>
      <c r="B27" s="15" t="s">
        <v>55</v>
      </c>
      <c r="C27">
        <f>RICH1!$O27</f>
        <v>1</v>
      </c>
    </row>
    <row r="28" spans="1:3">
      <c r="A28" s="14" t="str">
        <f>CONCATENATE("FwUkl1Settings/",TEXT(RICH1!$G28,"r1ukl1#00"),TEXT(RICH1!$I28,"\.#0"),TEXT(RICH1!$J28,"\_#00\."),"Enable")</f>
        <v>FwUkl1Settings/r1ukl102.1_04.Enable</v>
      </c>
      <c r="B28" s="15" t="s">
        <v>55</v>
      </c>
      <c r="C28">
        <f>RICH1!$O28</f>
        <v>1</v>
      </c>
    </row>
    <row r="29" spans="1:3">
      <c r="A29" s="14" t="str">
        <f>CONCATENATE("FwUkl1Settings/",TEXT(RICH1!$G29,"r1ukl1#00"),TEXT(RICH1!$I29,"\.#0"),TEXT(RICH1!$J29,"\_#00\."),"Enable")</f>
        <v>FwUkl1Settings/r1ukl102.1_05.Enable</v>
      </c>
      <c r="B29" s="15" t="s">
        <v>55</v>
      </c>
      <c r="C29">
        <f>RICH1!$O29</f>
        <v>1</v>
      </c>
    </row>
    <row r="30" spans="1:3">
      <c r="A30" s="14" t="str">
        <f>CONCATENATE("FwUkl1Settings/",TEXT(RICH1!$G30,"r1ukl1#00"),TEXT(RICH1!$I30,"\.#0"),TEXT(RICH1!$J30,"\_#00\."),"Enable")</f>
        <v>FwUkl1Settings/r1ukl109.0_00.Enable</v>
      </c>
      <c r="B30" s="15" t="s">
        <v>55</v>
      </c>
      <c r="C30">
        <f>RICH1!$O30</f>
        <v>1</v>
      </c>
    </row>
    <row r="31" spans="1:3">
      <c r="A31" s="14" t="str">
        <f>CONCATENATE("FwUkl1Settings/",TEXT(RICH1!$G31,"r1ukl1#00"),TEXT(RICH1!$I31,"\.#0"),TEXT(RICH1!$J31,"\_#00\."),"Enable")</f>
        <v>FwUkl1Settings/r1ukl109.0_01.Enable</v>
      </c>
      <c r="B31" s="15" t="s">
        <v>55</v>
      </c>
      <c r="C31">
        <f>RICH1!$O31</f>
        <v>1</v>
      </c>
    </row>
    <row r="32" spans="1:3">
      <c r="A32" s="14" t="str">
        <f>CONCATENATE("FwUkl1Settings/",TEXT(RICH1!$G32,"r1ukl1#00"),TEXT(RICH1!$I32,"\.#0"),TEXT(RICH1!$J32,"\_#00\."),"Enable")</f>
        <v>FwUkl1Settings/r1ukl103.2_06.Enable</v>
      </c>
      <c r="B32" s="15" t="s">
        <v>55</v>
      </c>
      <c r="C32">
        <f>RICH1!$O32</f>
        <v>1</v>
      </c>
    </row>
    <row r="33" spans="1:3">
      <c r="A33" s="14" t="str">
        <f>CONCATENATE("FwUkl1Settings/",TEXT(RICH1!$G33,"r1ukl1#00"),TEXT(RICH1!$I33,"\.#0"),TEXT(RICH1!$J33,"\_#00\."),"Enable")</f>
        <v>FwUkl1Settings/r1ukl103.2_07.Enable</v>
      </c>
      <c r="B33" s="15" t="s">
        <v>55</v>
      </c>
      <c r="C33">
        <f>RICH1!$O33</f>
        <v>1</v>
      </c>
    </row>
    <row r="34" spans="1:3">
      <c r="A34" s="14" t="str">
        <f>CONCATENATE("FwUkl1Settings/",TEXT(RICH1!$G34,"r1ukl1#00"),TEXT(RICH1!$I34,"\.#0"),TEXT(RICH1!$J34,"\_#00\."),"Enable")</f>
        <v>FwUkl1Settings/r1ukl103.2_08.Enable</v>
      </c>
      <c r="B34" s="15" t="s">
        <v>55</v>
      </c>
      <c r="C34">
        <f>RICH1!$O34</f>
        <v>1</v>
      </c>
    </row>
    <row r="35" spans="1:3">
      <c r="A35" s="14" t="str">
        <f>CONCATENATE("FwUkl1Settings/",TEXT(RICH1!$G35,"r1ukl1#00"),TEXT(RICH1!$I35,"\.#0"),TEXT(RICH1!$J35,"\_#00\."),"Enable")</f>
        <v>FwUkl1Settings/r1ukl103.2_00.Enable</v>
      </c>
      <c r="B35" s="15" t="s">
        <v>55</v>
      </c>
      <c r="C35">
        <f>RICH1!$O35</f>
        <v>1</v>
      </c>
    </row>
    <row r="36" spans="1:3">
      <c r="A36" s="14" t="str">
        <f>CONCATENATE("FwUkl1Settings/",TEXT(RICH1!$G36,"r1ukl1#00"),TEXT(RICH1!$I36,"\.#0"),TEXT(RICH1!$J36,"\_#00\."),"Enable")</f>
        <v>FwUkl1Settings/r1ukl103.2_01.Enable</v>
      </c>
      <c r="B36" s="15" t="s">
        <v>55</v>
      </c>
      <c r="C36">
        <f>RICH1!$O36</f>
        <v>1</v>
      </c>
    </row>
    <row r="37" spans="1:3">
      <c r="A37" s="14" t="str">
        <f>CONCATENATE("FwUkl1Settings/",TEXT(RICH1!$G37,"r1ukl1#00"),TEXT(RICH1!$I37,"\.#0"),TEXT(RICH1!$J37,"\_#00\."),"Enable")</f>
        <v>FwUkl1Settings/r1ukl103.2_02.Enable</v>
      </c>
      <c r="B37" s="15" t="s">
        <v>55</v>
      </c>
      <c r="C37">
        <f>RICH1!$O37</f>
        <v>1</v>
      </c>
    </row>
    <row r="38" spans="1:3">
      <c r="A38" s="14" t="str">
        <f>CONCATENATE("FwUkl1Settings/",TEXT(RICH1!$G38,"r1ukl1#00"),TEXT(RICH1!$I38,"\.#0"),TEXT(RICH1!$J38,"\_#00\."),"Enable")</f>
        <v>FwUkl1Settings/r1ukl103.1_02.Enable</v>
      </c>
      <c r="B38" s="15" t="s">
        <v>55</v>
      </c>
      <c r="C38">
        <f>RICH1!$O38</f>
        <v>1</v>
      </c>
    </row>
    <row r="39" spans="1:3">
      <c r="A39" s="14" t="str">
        <f>CONCATENATE("FwUkl1Settings/",TEXT(RICH1!$G39,"r1ukl1#00"),TEXT(RICH1!$I39,"\.#0"),TEXT(RICH1!$J39,"\_#00\."),"Enable")</f>
        <v>FwUkl1Settings/r1ukl103.1_01.Enable</v>
      </c>
      <c r="B39" s="15" t="s">
        <v>55</v>
      </c>
      <c r="C39">
        <f>RICH1!$O39</f>
        <v>1</v>
      </c>
    </row>
    <row r="40" spans="1:3">
      <c r="A40" s="14" t="str">
        <f>CONCATENATE("FwUkl1Settings/",TEXT(RICH1!$G40,"r1ukl1#00"),TEXT(RICH1!$I40,"\.#0"),TEXT(RICH1!$J40,"\_#00\."),"Enable")</f>
        <v>FwUkl1Settings/r1ukl103.1_00.Enable</v>
      </c>
      <c r="B40" s="15" t="s">
        <v>55</v>
      </c>
      <c r="C40">
        <f>RICH1!$O40</f>
        <v>1</v>
      </c>
    </row>
    <row r="41" spans="1:3">
      <c r="A41" s="14" t="str">
        <f>CONCATENATE("FwUkl1Settings/",TEXT(RICH1!$G41,"r1ukl1#00"),TEXT(RICH1!$I41,"\.#0"),TEXT(RICH1!$J41,"\_#00\."),"Enable")</f>
        <v>FwUkl1Settings/r1ukl103.1_03.Enable</v>
      </c>
      <c r="B41" s="15" t="s">
        <v>55</v>
      </c>
      <c r="C41">
        <f>RICH1!$O41</f>
        <v>1</v>
      </c>
    </row>
    <row r="42" spans="1:3">
      <c r="A42" s="14" t="str">
        <f>CONCATENATE("FwUkl1Settings/",TEXT(RICH1!$G42,"r1ukl1#00"),TEXT(RICH1!$I42,"\.#0"),TEXT(RICH1!$J42,"\_#00\."),"Enable")</f>
        <v>FwUkl1Settings/r1ukl103.1_04.Enable</v>
      </c>
      <c r="B42" s="15" t="s">
        <v>55</v>
      </c>
      <c r="C42">
        <f>RICH1!$O42</f>
        <v>1</v>
      </c>
    </row>
    <row r="43" spans="1:3">
      <c r="A43" s="14" t="str">
        <f>CONCATENATE("FwUkl1Settings/",TEXT(RICH1!$G43,"r1ukl1#00"),TEXT(RICH1!$I43,"\.#0"),TEXT(RICH1!$J43,"\_#00\."),"Enable")</f>
        <v>FwUkl1Settings/r1ukl103.1_05.Enable</v>
      </c>
      <c r="B43" s="15" t="s">
        <v>55</v>
      </c>
      <c r="C43">
        <f>RICH1!$O43</f>
        <v>1</v>
      </c>
    </row>
    <row r="44" spans="1:3">
      <c r="A44" s="14" t="str">
        <f>CONCATENATE("FwUkl1Settings/",TEXT(RICH1!$G44,"r1ukl1#00"),TEXT(RICH1!$I44,"\.#0"),TEXT(RICH1!$J44,"\_#00\."),"Enable")</f>
        <v>FwUkl1Settings/r1ukl104.0_00.Enable</v>
      </c>
      <c r="B44" s="15" t="s">
        <v>55</v>
      </c>
      <c r="C44">
        <f>RICH1!$O44</f>
        <v>1</v>
      </c>
    </row>
    <row r="45" spans="1:3">
      <c r="A45" s="14" t="str">
        <f>CONCATENATE("FwUkl1Settings/",TEXT(RICH1!$G45,"r1ukl1#00"),TEXT(RICH1!$I45,"\.#0"),TEXT(RICH1!$J45,"\_#00\."),"Enable")</f>
        <v>FwUkl1Settings/r1ukl104.0_01.Enable</v>
      </c>
      <c r="B45" s="15" t="s">
        <v>55</v>
      </c>
      <c r="C45">
        <f>RICH1!$O45</f>
        <v>1</v>
      </c>
    </row>
    <row r="46" spans="1:3">
      <c r="A46" s="14" t="str">
        <f>CONCATENATE("FwUkl1Settings/",TEXT(RICH1!$G46,"r1ukl1#00"),TEXT(RICH1!$I46,"\.#0"),TEXT(RICH1!$J46,"\_#00\."),"Enable")</f>
        <v>FwUkl1Settings/r1ukl104.2_06.Enable</v>
      </c>
      <c r="B46" s="15" t="s">
        <v>55</v>
      </c>
      <c r="C46">
        <f>RICH1!$O46</f>
        <v>1</v>
      </c>
    </row>
    <row r="47" spans="1:3">
      <c r="A47" s="14" t="str">
        <f>CONCATENATE("FwUkl1Settings/",TEXT(RICH1!$G47,"r1ukl1#00"),TEXT(RICH1!$I47,"\.#0"),TEXT(RICH1!$J47,"\_#00\."),"Enable")</f>
        <v>FwUkl1Settings/r1ukl104.2_07.Enable</v>
      </c>
      <c r="B47" s="15" t="s">
        <v>55</v>
      </c>
      <c r="C47">
        <f>RICH1!$O47</f>
        <v>1</v>
      </c>
    </row>
    <row r="48" spans="1:3">
      <c r="A48" s="14" t="str">
        <f>CONCATENATE("FwUkl1Settings/",TEXT(RICH1!$G48,"r1ukl1#00"),TEXT(RICH1!$I48,"\.#0"),TEXT(RICH1!$J48,"\_#00\."),"Enable")</f>
        <v>FwUkl1Settings/r1ukl104.2_08.Enable</v>
      </c>
      <c r="B48" s="15" t="s">
        <v>55</v>
      </c>
      <c r="C48">
        <f>RICH1!$O48</f>
        <v>1</v>
      </c>
    </row>
    <row r="49" spans="1:3">
      <c r="A49" s="14" t="str">
        <f>CONCATENATE("FwUkl1Settings/",TEXT(RICH1!$G49,"r1ukl1#00"),TEXT(RICH1!$I49,"\.#0"),TEXT(RICH1!$J49,"\_#00\."),"Enable")</f>
        <v>FwUkl1Settings/r1ukl104.2_00.Enable</v>
      </c>
      <c r="B49" s="15" t="s">
        <v>55</v>
      </c>
      <c r="C49">
        <f>RICH1!$O49</f>
        <v>1</v>
      </c>
    </row>
    <row r="50" spans="1:3">
      <c r="A50" s="14" t="str">
        <f>CONCATENATE("FwUkl1Settings/",TEXT(RICH1!$G50,"r1ukl1#00"),TEXT(RICH1!$I50,"\.#0"),TEXT(RICH1!$J50,"\_#00\."),"Enable")</f>
        <v>FwUkl1Settings/r1ukl104.2_01.Enable</v>
      </c>
      <c r="B50" s="15" t="s">
        <v>55</v>
      </c>
      <c r="C50">
        <f>RICH1!$O50</f>
        <v>1</v>
      </c>
    </row>
    <row r="51" spans="1:3">
      <c r="A51" s="14" t="str">
        <f>CONCATENATE("FwUkl1Settings/",TEXT(RICH1!$G51,"r1ukl1#00"),TEXT(RICH1!$I51,"\.#0"),TEXT(RICH1!$J51,"\_#00\."),"Enable")</f>
        <v>FwUkl1Settings/r1ukl104.2_02.Enable</v>
      </c>
      <c r="B51" s="15" t="s">
        <v>55</v>
      </c>
      <c r="C51">
        <f>RICH1!$O51</f>
        <v>1</v>
      </c>
    </row>
    <row r="52" spans="1:3">
      <c r="A52" s="14" t="str">
        <f>CONCATENATE("FwUkl1Settings/",TEXT(RICH1!$G52,"r1ukl1#00"),TEXT(RICH1!$I52,"\.#0"),TEXT(RICH1!$J52,"\_#00\."),"Enable")</f>
        <v>FwUkl1Settings/r1ukl104.1_02.Enable</v>
      </c>
      <c r="B52" s="15" t="s">
        <v>55</v>
      </c>
      <c r="C52">
        <f>RICH1!$O52</f>
        <v>1</v>
      </c>
    </row>
    <row r="53" spans="1:3">
      <c r="A53" s="14" t="str">
        <f>CONCATENATE("FwUkl1Settings/",TEXT(RICH1!$G53,"r1ukl1#00"),TEXT(RICH1!$I53,"\.#0"),TEXT(RICH1!$J53,"\_#00\."),"Enable")</f>
        <v>FwUkl1Settings/r1ukl104.1_01.Enable</v>
      </c>
      <c r="B53" s="15" t="s">
        <v>55</v>
      </c>
      <c r="C53">
        <f>RICH1!$O53</f>
        <v>1</v>
      </c>
    </row>
    <row r="54" spans="1:3">
      <c r="A54" s="14" t="str">
        <f>CONCATENATE("FwUkl1Settings/",TEXT(RICH1!$G54,"r1ukl1#00"),TEXT(RICH1!$I54,"\.#0"),TEXT(RICH1!$J54,"\_#00\."),"Enable")</f>
        <v>FwUkl1Settings/r1ukl104.0_04.Enable</v>
      </c>
      <c r="B54" s="15" t="s">
        <v>55</v>
      </c>
      <c r="C54">
        <f>RICH1!$O54</f>
        <v>1</v>
      </c>
    </row>
    <row r="55" spans="1:3">
      <c r="A55" s="14" t="str">
        <f>CONCATENATE("FwUkl1Settings/",TEXT(RICH1!$G55,"r1ukl1#00"),TEXT(RICH1!$I55,"\.#0"),TEXT(RICH1!$J55,"\_#00\."),"Enable")</f>
        <v>FwUkl1Settings/r1ukl104.1_03.Enable</v>
      </c>
      <c r="B55" s="15" t="s">
        <v>55</v>
      </c>
      <c r="C55">
        <f>RICH1!$O55</f>
        <v>1</v>
      </c>
    </row>
    <row r="56" spans="1:3">
      <c r="A56" s="14" t="str">
        <f>CONCATENATE("FwUkl1Settings/",TEXT(RICH1!$G56,"r1ukl1#00"),TEXT(RICH1!$I56,"\.#0"),TEXT(RICH1!$J56,"\_#00\."),"Enable")</f>
        <v>FwUkl1Settings/r1ukl104.1_04.Enable</v>
      </c>
      <c r="B56" s="15" t="s">
        <v>55</v>
      </c>
      <c r="C56">
        <f>RICH1!$O56</f>
        <v>1</v>
      </c>
    </row>
    <row r="57" spans="1:3">
      <c r="A57" s="14" t="str">
        <f>CONCATENATE("FwUkl1Settings/",TEXT(RICH1!$G57,"r1ukl1#00"),TEXT(RICH1!$I57,"\.#0"),TEXT(RICH1!$J57,"\_#00\."),"Enable")</f>
        <v>FwUkl1Settings/r1ukl104.1_05.Enable</v>
      </c>
      <c r="B57" s="15" t="s">
        <v>55</v>
      </c>
      <c r="C57">
        <f>RICH1!$O57</f>
        <v>1</v>
      </c>
    </row>
    <row r="58" spans="1:3">
      <c r="A58" s="14" t="str">
        <f>CONCATENATE("FwUkl1Settings/",TEXT(RICH1!$G58,"r1ukl1#00"),TEXT(RICH1!$I58,"\.#0"),TEXT(RICH1!$J58,"\_#00\."),"Enable")</f>
        <v>FwUkl1Settings/r1ukl108.0_03.Enable</v>
      </c>
      <c r="B58" s="15" t="s">
        <v>55</v>
      </c>
      <c r="C58">
        <f>RICH1!$O58</f>
        <v>1</v>
      </c>
    </row>
    <row r="59" spans="1:3">
      <c r="A59" s="14" t="str">
        <f>CONCATENATE("FwUkl1Settings/",TEXT(RICH1!$G59,"r1ukl1#00"),TEXT(RICH1!$I59,"\.#0"),TEXT(RICH1!$J59,"\_#00\."),"Enable")</f>
        <v>FwUkl1Settings/r1ukl105.0_03.Enable</v>
      </c>
      <c r="B59" s="15" t="s">
        <v>55</v>
      </c>
      <c r="C59">
        <f>RICH1!$O59</f>
        <v>1</v>
      </c>
    </row>
    <row r="60" spans="1:3">
      <c r="A60" s="14" t="str">
        <f>CONCATENATE("FwUkl1Settings/",TEXT(RICH1!$G60,"r1ukl1#00"),TEXT(RICH1!$I60,"\.#0"),TEXT(RICH1!$J60,"\_#00\."),"Enable")</f>
        <v>FwUkl1Settings/r1ukl103.0_00.Enable</v>
      </c>
      <c r="B60" s="15" t="s">
        <v>55</v>
      </c>
      <c r="C60">
        <f>RICH1!$O60</f>
        <v>1</v>
      </c>
    </row>
    <row r="61" spans="1:3">
      <c r="A61" s="14" t="str">
        <f>CONCATENATE("FwUkl1Settings/",TEXT(RICH1!$G61,"r1ukl1#00"),TEXT(RICH1!$I61,"\.#0"),TEXT(RICH1!$J61,"\_#00\."),"Enable")</f>
        <v>FwUkl1Settings/r1ukl103.0_01.Enable</v>
      </c>
      <c r="B61" s="15" t="s">
        <v>55</v>
      </c>
      <c r="C61">
        <f>RICH1!$O61</f>
        <v>1</v>
      </c>
    </row>
    <row r="62" spans="1:3">
      <c r="A62" s="14" t="str">
        <f>CONCATENATE("FwUkl1Settings/",TEXT(RICH1!$G62,"r1ukl1#00"),TEXT(RICH1!$I62,"\.#0"),TEXT(RICH1!$J62,"\_#00\."),"Enable")</f>
        <v>FwUkl1Settings/r1ukl103.0_02.Enable</v>
      </c>
      <c r="B62" s="15" t="s">
        <v>55</v>
      </c>
      <c r="C62">
        <f>RICH1!$O62</f>
        <v>1</v>
      </c>
    </row>
    <row r="63" spans="1:3">
      <c r="A63" s="14" t="str">
        <f>CONCATENATE("FwUkl1Settings/",TEXT(RICH1!$G63,"r1ukl1#00"),TEXT(RICH1!$I63,"\.#0"),TEXT(RICH1!$J63,"\_#00\."),"Enable")</f>
        <v>FwUkl1Settings/r1ukl101.0_00.Enable</v>
      </c>
      <c r="B63" s="15" t="s">
        <v>55</v>
      </c>
      <c r="C63">
        <f>RICH1!$O63</f>
        <v>1</v>
      </c>
    </row>
    <row r="64" spans="1:3">
      <c r="A64" s="14" t="str">
        <f>CONCATENATE("FwUkl1Settings/",TEXT(RICH1!$G64,"r1ukl1#00"),TEXT(RICH1!$I64,"\.#0"),TEXT(RICH1!$J64,"\_#00\."),"Enable")</f>
        <v>FwUkl1Settings/r1ukl101.1_06.Enable</v>
      </c>
      <c r="B64" s="15" t="s">
        <v>55</v>
      </c>
      <c r="C64">
        <f>RICH1!$O64</f>
        <v>1</v>
      </c>
    </row>
    <row r="65" spans="1:3">
      <c r="A65" s="14" t="str">
        <f>CONCATENATE("FwUkl1Settings/",TEXT(RICH1!$G65,"r1ukl1#00"),TEXT(RICH1!$I65,"\.#0"),TEXT(RICH1!$J65,"\_#00\."),"Enable")</f>
        <v>FwUkl1Settings/r1ukl101.0_02.Enable</v>
      </c>
      <c r="B65" s="15" t="s">
        <v>55</v>
      </c>
      <c r="C65">
        <f>RICH1!$O65</f>
        <v>1</v>
      </c>
    </row>
    <row r="66" spans="1:3">
      <c r="A66" s="14" t="str">
        <f>CONCATENATE("FwUkl1Settings/",TEXT(RICH1!$G66,"r1ukl1#00"),TEXT(RICH1!$I66,"\.#0"),TEXT(RICH1!$J66,"\_#00\."),"Enable")</f>
        <v>FwUkl1Settings/r1ukl103.0_03.Enable</v>
      </c>
      <c r="B66" s="15" t="s">
        <v>55</v>
      </c>
      <c r="C66">
        <f>RICH1!$O66</f>
        <v>1</v>
      </c>
    </row>
    <row r="67" spans="1:3">
      <c r="A67" s="14" t="str">
        <f>CONCATENATE("FwUkl1Settings/",TEXT(RICH1!$G67,"r1ukl1#00"),TEXT(RICH1!$I67,"\.#0"),TEXT(RICH1!$J67,"\_#00\."),"Enable")</f>
        <v>FwUkl1Settings/r1ukl103.0_04.Enable</v>
      </c>
      <c r="B67" s="15" t="s">
        <v>55</v>
      </c>
      <c r="C67">
        <f>RICH1!$O67</f>
        <v>1</v>
      </c>
    </row>
    <row r="68" spans="1:3">
      <c r="A68" s="14" t="str">
        <f>CONCATENATE("FwUkl1Settings/",TEXT(RICH1!$G68,"r1ukl1#00"),TEXT(RICH1!$I68,"\.#0"),TEXT(RICH1!$J68,"\_#00\."),"Enable")</f>
        <v>FwUkl1Settings/r1ukl103.0_05.Enable</v>
      </c>
      <c r="B68" s="15" t="s">
        <v>55</v>
      </c>
      <c r="C68">
        <f>RICH1!$O68</f>
        <v>1</v>
      </c>
    </row>
    <row r="69" spans="1:3">
      <c r="A69" s="14" t="str">
        <f>CONCATENATE("FwUkl1Settings/",TEXT(RICH1!$G69,"r1ukl1#00"),TEXT(RICH1!$I69,"\.#0"),TEXT(RICH1!$J69,"\_#00\."),"Enable")</f>
        <v>FwUkl1Settings/r1ukl108.0_00.Enable</v>
      </c>
      <c r="B69" s="15" t="s">
        <v>55</v>
      </c>
      <c r="C69">
        <f>RICH1!$O69</f>
        <v>1</v>
      </c>
    </row>
    <row r="70" spans="1:3">
      <c r="A70" s="14" t="str">
        <f>CONCATENATE("FwUkl1Settings/",TEXT(RICH1!$G70,"r1ukl1#00"),TEXT(RICH1!$I70,"\.#0"),TEXT(RICH1!$J70,"\_#00\."),"Enable")</f>
        <v>FwUkl1Settings/r1ukl108.0_01.Enable</v>
      </c>
      <c r="B70" s="15" t="s">
        <v>55</v>
      </c>
      <c r="C70">
        <f>RICH1!$O70</f>
        <v>1</v>
      </c>
    </row>
    <row r="71" spans="1:3">
      <c r="A71" s="14" t="str">
        <f>CONCATENATE("FwUkl1Settings/",TEXT(RICH1!$G71,"r1ukl1#00"),TEXT(RICH1!$I71,"\.#0"),TEXT(RICH1!$J71,"\_#00\."),"Enable")</f>
        <v>FwUkl1Settings/r1ukl107.1_06.Enable</v>
      </c>
      <c r="B71" s="15" t="s">
        <v>55</v>
      </c>
      <c r="C71">
        <f>RICH1!$O71</f>
        <v>1</v>
      </c>
    </row>
    <row r="72" spans="1:3">
      <c r="A72" s="14" t="str">
        <f>CONCATENATE("FwUkl1Settings/",TEXT(RICH1!$G72,"r1ukl1#00"),TEXT(RICH1!$I72,"\.#0"),TEXT(RICH1!$J72,"\_#00\."),"Enable")</f>
        <v>FwUkl1Settings/r1ukl105.1_06.Enable</v>
      </c>
      <c r="B72" s="15" t="s">
        <v>55</v>
      </c>
      <c r="C72">
        <f>RICH1!$O72</f>
        <v>1</v>
      </c>
    </row>
    <row r="73" spans="1:3">
      <c r="A73" s="14" t="str">
        <f>CONCATENATE("FwUkl1Settings/",TEXT(RICH1!$G73,"r1ukl1#00"),TEXT(RICH1!$I73,"\.#0"),TEXT(RICH1!$J73,"\_#00\."),"Enable")</f>
        <v>FwUkl1Settings/r1ukl105.0_06.Enable</v>
      </c>
      <c r="B73" s="15" t="s">
        <v>55</v>
      </c>
      <c r="C73">
        <f>RICH1!$O73</f>
        <v>1</v>
      </c>
    </row>
    <row r="74" spans="1:3">
      <c r="A74" s="14" t="str">
        <f>CONCATENATE("FwUkl1Settings/",TEXT(RICH1!$G74,"r1ukl1#00"),TEXT(RICH1!$I74,"\.#0"),TEXT(RICH1!$J74,"\_#00\."),"Enable")</f>
        <v>FwUkl1Settings/r1ukl108.0_05.Enable</v>
      </c>
      <c r="B74" s="15" t="s">
        <v>55</v>
      </c>
      <c r="C74">
        <f>RICH1!$O74</f>
        <v>1</v>
      </c>
    </row>
    <row r="75" spans="1:3">
      <c r="A75" s="14" t="str">
        <f>CONCATENATE("FwUkl1Settings/",TEXT(RICH1!$G75,"r1ukl1#00"),TEXT(RICH1!$I75,"\.#0"),TEXT(RICH1!$J75,"\_#00\."),"Enable")</f>
        <v>FwUkl1Settings/r1ukl108.0_06.Enable</v>
      </c>
      <c r="B75" s="15" t="s">
        <v>55</v>
      </c>
      <c r="C75">
        <f>RICH1!$O75</f>
        <v>1</v>
      </c>
    </row>
    <row r="76" spans="1:3">
      <c r="A76" s="14" t="str">
        <f>CONCATENATE("FwUkl1Settings/",TEXT(RICH1!$G76,"r1ukl1#00"),TEXT(RICH1!$I76,"\.#0"),TEXT(RICH1!$J76,"\_#00\."),"Enable")</f>
        <v>FwUkl1Settings/r1ukl108.0_07.Enable</v>
      </c>
      <c r="B76" s="15" t="s">
        <v>55</v>
      </c>
      <c r="C76">
        <f>RICH1!$O76</f>
        <v>1</v>
      </c>
    </row>
    <row r="77" spans="1:3">
      <c r="A77" s="14" t="str">
        <f>CONCATENATE("FwUkl1Settings/",TEXT(RICH1!$G77,"r1ukl1#00"),TEXT(RICH1!$I77,"\.#0"),TEXT(RICH1!$J77,"\_#00\."),"Enable")</f>
        <v>FwUkl1Settings/r1ukl102.0_02.Enable</v>
      </c>
      <c r="B77" s="15" t="s">
        <v>55</v>
      </c>
      <c r="C77">
        <f>RICH1!$O77</f>
        <v>1</v>
      </c>
    </row>
    <row r="78" spans="1:3">
      <c r="A78" s="14" t="str">
        <f>CONCATENATE("FwUkl1Settings/",TEXT(RICH1!$G78,"r1ukl1#00"),TEXT(RICH1!$I78,"\.#0"),TEXT(RICH1!$J78,"\_#00\."),"Enable")</f>
        <v>FwUkl1Settings/r1ukl105.0_00.Enable</v>
      </c>
      <c r="B78" s="15" t="s">
        <v>55</v>
      </c>
      <c r="C78">
        <f>RICH1!$O78</f>
        <v>1</v>
      </c>
    </row>
    <row r="79" spans="1:3">
      <c r="A79" s="14" t="str">
        <f>CONCATENATE("FwUkl1Settings/",TEXT(RICH1!$G79,"r1ukl1#00"),TEXT(RICH1!$I79,"\.#0"),TEXT(RICH1!$J79,"\_#00\."),"Enable")</f>
        <v>FwUkl1Settings/r1ukl105.0_01.Enable</v>
      </c>
      <c r="B79" s="15" t="s">
        <v>55</v>
      </c>
      <c r="C79">
        <f>RICH1!$O79</f>
        <v>1</v>
      </c>
    </row>
    <row r="80" spans="1:3">
      <c r="A80" s="14" t="str">
        <f>CONCATENATE("FwUkl1Settings/",TEXT(RICH1!$G80,"r1ukl1#00"),TEXT(RICH1!$I80,"\.#0"),TEXT(RICH1!$J80,"\_#00\."),"Enable")</f>
        <v>FwUkl1Settings/r1ukl102.0_00.Enable</v>
      </c>
      <c r="B80" s="15" t="s">
        <v>55</v>
      </c>
      <c r="C80">
        <f>RICH1!$O80</f>
        <v>1</v>
      </c>
    </row>
    <row r="81" spans="1:3">
      <c r="A81" s="14" t="str">
        <f>CONCATENATE("FwUkl1Settings/",TEXT(RICH1!$G81,"r1ukl1#00"),TEXT(RICH1!$I81,"\.#0"),TEXT(RICH1!$J81,"\_#00\."),"Enable")</f>
        <v>FwUkl1Settings/r1ukl102.0_01.Enable</v>
      </c>
      <c r="B81" s="15" t="s">
        <v>55</v>
      </c>
      <c r="C81">
        <f>RICH1!$O81</f>
        <v>1</v>
      </c>
    </row>
    <row r="82" spans="1:3">
      <c r="A82" s="14" t="str">
        <f>CONCATENATE("FwUkl1Settings/",TEXT(RICH1!$G82,"r1ukl1#00"),TEXT(RICH1!$I82,"\.#0"),TEXT(RICH1!$J82,"\_#00\."),"Enable")</f>
        <v>FwUkl1Settings/r1ukl108.0_08.Enable</v>
      </c>
      <c r="B82" s="15" t="s">
        <v>55</v>
      </c>
      <c r="C82">
        <f>RICH1!$O82</f>
        <v>1</v>
      </c>
    </row>
    <row r="83" spans="1:3">
      <c r="A83" s="14" t="str">
        <f>CONCATENATE("FwUkl1Settings/",TEXT(RICH1!$G83,"r1ukl1#00"),TEXT(RICH1!$I83,"\.#0"),TEXT(RICH1!$J83,"\_#00\."),"Enable")</f>
        <v>FwUkl1Settings/r1ukl102.0_05.Enable</v>
      </c>
      <c r="B83" s="15" t="s">
        <v>55</v>
      </c>
      <c r="C83">
        <f>RICH1!$O83</f>
        <v>1</v>
      </c>
    </row>
    <row r="84" spans="1:3">
      <c r="A84" s="14" t="str">
        <f>CONCATENATE("FwUkl1Settings/",TEXT(RICH1!$G84,"r1ukl1#00"),TEXT(RICH1!$I84,"\.#0"),TEXT(RICH1!$J84,"\_#00\."),"Enable")</f>
        <v>FwUkl1Settings/r1ukl105.0_04.Enable</v>
      </c>
      <c r="B84" s="15" t="s">
        <v>55</v>
      </c>
      <c r="C84">
        <f>RICH1!$O84</f>
        <v>1</v>
      </c>
    </row>
    <row r="85" spans="1:3">
      <c r="A85" s="14" t="str">
        <f>CONCATENATE("FwUkl1Settings/",TEXT(RICH1!$G85,"r1ukl1#00"),TEXT(RICH1!$I85,"\.#0"),TEXT(RICH1!$J85,"\_#00\."),"Enable")</f>
        <v>FwUkl1Settings/r1ukl105.0_05.Enable</v>
      </c>
      <c r="B85" s="15" t="s">
        <v>55</v>
      </c>
      <c r="C85">
        <f>RICH1!$O85</f>
        <v>1</v>
      </c>
    </row>
    <row r="86" spans="1:3">
      <c r="A86" s="14" t="str">
        <f>CONCATENATE("FwUkl1Settings/",TEXT(RICH1!$G86,"r1ukl1#00"),TEXT(RICH1!$I86,"\.#0"),TEXT(RICH1!$J86,"\_#00\."),"Enable")</f>
        <v>FwUkl1Settings/r1ukl102.0_03.Enable</v>
      </c>
      <c r="B86" s="15" t="s">
        <v>55</v>
      </c>
      <c r="C86">
        <f>RICH1!$O86</f>
        <v>1</v>
      </c>
    </row>
    <row r="87" spans="1:3">
      <c r="A87" s="14" t="str">
        <f>CONCATENATE("FwUkl1Settings/",TEXT(RICH1!$G87,"r1ukl1#00"),TEXT(RICH1!$I87,"\.#0"),TEXT(RICH1!$J87,"\_#00\."),"Enable")</f>
        <v>FwUkl1Settings/r1ukl102.0_04.Enable</v>
      </c>
      <c r="B87" s="15" t="s">
        <v>55</v>
      </c>
      <c r="C87">
        <f>RICH1!$O87</f>
        <v>1</v>
      </c>
    </row>
    <row r="88" spans="1:3">
      <c r="A88" s="14" t="str">
        <f>CONCATENATE("FwUkl1Settings/",TEXT(RICH1!$G88,"r1ukl1#00"),TEXT(RICH1!$I88,"\.#0"),TEXT(RICH1!$J88,"\_#00\."),"Enable")</f>
        <v>FwUkl1Settings/r1ukl105.2_06.Enable</v>
      </c>
      <c r="B88" s="15" t="s">
        <v>55</v>
      </c>
      <c r="C88">
        <f>RICH1!$O88</f>
        <v>1</v>
      </c>
    </row>
    <row r="89" spans="1:3">
      <c r="A89" s="14" t="str">
        <f>CONCATENATE("FwUkl1Settings/",TEXT(RICH1!$G89,"r1ukl1#00"),TEXT(RICH1!$I89,"\.#0"),TEXT(RICH1!$J89,"\_#00\."),"Enable")</f>
        <v>FwUkl1Settings/r1ukl105.2_07.Enable</v>
      </c>
      <c r="B89" s="15" t="s">
        <v>55</v>
      </c>
      <c r="C89">
        <f>RICH1!$O89</f>
        <v>1</v>
      </c>
    </row>
    <row r="90" spans="1:3">
      <c r="A90" s="14" t="str">
        <f>CONCATENATE("FwUkl1Settings/",TEXT(RICH1!$G90,"r1ukl1#00"),TEXT(RICH1!$I90,"\.#0"),TEXT(RICH1!$J90,"\_#00\."),"Enable")</f>
        <v>FwUkl1Settings/r1ukl105.2_08.Enable</v>
      </c>
      <c r="B90" s="15" t="s">
        <v>55</v>
      </c>
      <c r="C90">
        <f>RICH1!$O90</f>
        <v>1</v>
      </c>
    </row>
    <row r="91" spans="1:3">
      <c r="A91" s="14" t="str">
        <f>CONCATENATE("FwUkl1Settings/",TEXT(RICH1!$G91,"r1ukl1#00"),TEXT(RICH1!$I91,"\.#0"),TEXT(RICH1!$J91,"\_#00\."),"Enable")</f>
        <v>FwUkl1Settings/r1ukl105.2_00.Enable</v>
      </c>
      <c r="B91" s="15" t="s">
        <v>55</v>
      </c>
      <c r="C91">
        <f>RICH1!$O91</f>
        <v>1</v>
      </c>
    </row>
    <row r="92" spans="1:3">
      <c r="A92" s="14" t="str">
        <f>CONCATENATE("FwUkl1Settings/",TEXT(RICH1!$G92,"r1ukl1#00"),TEXT(RICH1!$I92,"\.#0"),TEXT(RICH1!$J92,"\_#00\."),"Enable")</f>
        <v>FwUkl1Settings/r1ukl105.2_01.Enable</v>
      </c>
      <c r="B92" s="15" t="s">
        <v>55</v>
      </c>
      <c r="C92">
        <f>RICH1!$O92</f>
        <v>1</v>
      </c>
    </row>
    <row r="93" spans="1:3">
      <c r="A93" s="14" t="str">
        <f>CONCATENATE("FwUkl1Settings/",TEXT(RICH1!$G93,"r1ukl1#00"),TEXT(RICH1!$I93,"\.#0"),TEXT(RICH1!$J93,"\_#00\."),"Enable")</f>
        <v>FwUkl1Settings/r1ukl105.2_02.Enable</v>
      </c>
      <c r="B93" s="15" t="s">
        <v>55</v>
      </c>
      <c r="C93">
        <f>RICH1!$O93</f>
        <v>1</v>
      </c>
    </row>
    <row r="94" spans="1:3">
      <c r="A94" s="14" t="str">
        <f>CONCATENATE("FwUkl1Settings/",TEXT(RICH1!$G94,"r1ukl1#00"),TEXT(RICH1!$I94,"\.#0"),TEXT(RICH1!$J94,"\_#00\."),"Enable")</f>
        <v>FwUkl1Settings/r1ukl105.1_02.Enable</v>
      </c>
      <c r="B94" s="15" t="s">
        <v>55</v>
      </c>
      <c r="C94">
        <f>RICH1!$O94</f>
        <v>1</v>
      </c>
    </row>
    <row r="95" spans="1:3">
      <c r="A95" s="14" t="str">
        <f>CONCATENATE("FwUkl1Settings/",TEXT(RICH1!$G95,"r1ukl1#00"),TEXT(RICH1!$I95,"\.#0"),TEXT(RICH1!$J95,"\_#00\."),"Enable")</f>
        <v>FwUkl1Settings/r1ukl105.1_01.Enable</v>
      </c>
      <c r="B95" s="15" t="s">
        <v>55</v>
      </c>
      <c r="C95">
        <f>RICH1!$O95</f>
        <v>1</v>
      </c>
    </row>
    <row r="96" spans="1:3">
      <c r="A96" s="14" t="str">
        <f>CONCATENATE("FwUkl1Settings/",TEXT(RICH1!$G96,"r1ukl1#00"),TEXT(RICH1!$I96,"\.#0"),TEXT(RICH1!$J96,"\_#00\."),"Enable")</f>
        <v>FwUkl1Settings/r1ukl105.1_00.Enable</v>
      </c>
      <c r="B96" s="15" t="s">
        <v>55</v>
      </c>
      <c r="C96">
        <f>RICH1!$O96</f>
        <v>1</v>
      </c>
    </row>
    <row r="97" spans="1:3">
      <c r="A97" s="14" t="str">
        <f>CONCATENATE("FwUkl1Settings/",TEXT(RICH1!$G97,"r1ukl1#00"),TEXT(RICH1!$I97,"\.#0"),TEXT(RICH1!$J97,"\_#00\."),"Enable")</f>
        <v>FwUkl1Settings/r1ukl105.1_03.Enable</v>
      </c>
      <c r="B97" s="15" t="s">
        <v>55</v>
      </c>
      <c r="C97">
        <f>RICH1!$O97</f>
        <v>1</v>
      </c>
    </row>
    <row r="98" spans="1:3">
      <c r="A98" s="14" t="str">
        <f>CONCATENATE("FwUkl1Settings/",TEXT(RICH1!$G98,"r1ukl1#00"),TEXT(RICH1!$I98,"\.#0"),TEXT(RICH1!$J98,"\_#00\."),"Enable")</f>
        <v>FwUkl1Settings/r1ukl105.1_04.Enable</v>
      </c>
      <c r="B98" s="15" t="s">
        <v>55</v>
      </c>
      <c r="C98">
        <f>RICH1!$O98</f>
        <v>1</v>
      </c>
    </row>
    <row r="99" spans="1:3">
      <c r="A99" s="14" t="str">
        <f>CONCATENATE("FwUkl1Settings/",TEXT(RICH1!$G99,"r1ukl1#00"),TEXT(RICH1!$I99,"\.#0"),TEXT(RICH1!$J99,"\_#00\."),"Enable")</f>
        <v>FwUkl1Settings/r1ukl105.1_05.Enable</v>
      </c>
      <c r="B99" s="15" t="s">
        <v>55</v>
      </c>
      <c r="C99">
        <f>RICH1!$O99</f>
        <v>1</v>
      </c>
    </row>
    <row r="100" spans="1:3">
      <c r="A100" s="14" t="str">
        <f>CONCATENATE("FwUkl1Settings/",TEXT(RICH1!$G100,"r1ukl1#00"),TEXT(RICH1!$I100,"\.#0"),TEXT(RICH1!$J100,"\_#00\."),"Enable")</f>
        <v>FwUkl1Settings/r1ukl107.0_03.Enable</v>
      </c>
      <c r="B100" s="15" t="s">
        <v>55</v>
      </c>
      <c r="C100">
        <f>RICH1!$O100</f>
        <v>1</v>
      </c>
    </row>
    <row r="101" spans="1:3">
      <c r="A101" s="14" t="str">
        <f>CONCATENATE("FwUkl1Settings/",TEXT(RICH1!$G101,"r1ukl1#00"),TEXT(RICH1!$I101,"\.#0"),TEXT(RICH1!$J101,"\_#00\."),"Enable")</f>
        <v>FwUkl1Settings/r1ukl107.0_04.Enable</v>
      </c>
      <c r="B101" s="15" t="s">
        <v>55</v>
      </c>
      <c r="C101">
        <f>RICH1!$O101</f>
        <v>1</v>
      </c>
    </row>
    <row r="102" spans="1:3">
      <c r="A102" s="14" t="str">
        <f>CONCATENATE("FwUkl1Settings/",TEXT(RICH1!$G102,"r1ukl1#00"),TEXT(RICH1!$I102,"\.#0"),TEXT(RICH1!$J102,"\_#00\."),"Enable")</f>
        <v>FwUkl1Settings/r1ukl106.2_06.Enable</v>
      </c>
      <c r="B102" s="15" t="s">
        <v>55</v>
      </c>
      <c r="C102">
        <f>RICH1!$O102</f>
        <v>1</v>
      </c>
    </row>
    <row r="103" spans="1:3">
      <c r="A103" s="14" t="str">
        <f>CONCATENATE("FwUkl1Settings/",TEXT(RICH1!$G103,"r1ukl1#00"),TEXT(RICH1!$I103,"\.#0"),TEXT(RICH1!$J103,"\_#00\."),"Enable")</f>
        <v>FwUkl1Settings/r1ukl106.2_07.Enable</v>
      </c>
      <c r="B103" s="15" t="s">
        <v>55</v>
      </c>
      <c r="C103">
        <f>RICH1!$O103</f>
        <v>1</v>
      </c>
    </row>
    <row r="104" spans="1:3">
      <c r="A104" s="14" t="str">
        <f>CONCATENATE("FwUkl1Settings/",TEXT(RICH1!$G104,"r1ukl1#00"),TEXT(RICH1!$I104,"\.#0"),TEXT(RICH1!$J104,"\_#00\."),"Enable")</f>
        <v>FwUkl1Settings/r1ukl106.2_08.Enable</v>
      </c>
      <c r="B104" s="15" t="s">
        <v>55</v>
      </c>
      <c r="C104">
        <f>RICH1!$O104</f>
        <v>1</v>
      </c>
    </row>
    <row r="105" spans="1:3">
      <c r="A105" s="14" t="str">
        <f>CONCATENATE("FwUkl1Settings/",TEXT(RICH1!$G105,"r1ukl1#00"),TEXT(RICH1!$I105,"\.#0"),TEXT(RICH1!$J105,"\_#00\."),"Enable")</f>
        <v>FwUkl1Settings/r1ukl106.2_00.Enable</v>
      </c>
      <c r="B105" s="15" t="s">
        <v>55</v>
      </c>
      <c r="C105">
        <f>RICH1!$O105</f>
        <v>1</v>
      </c>
    </row>
    <row r="106" spans="1:3">
      <c r="A106" s="14" t="str">
        <f>CONCATENATE("FwUkl1Settings/",TEXT(RICH1!$G106,"r1ukl1#00"),TEXT(RICH1!$I106,"\.#0"),TEXT(RICH1!$J106,"\_#00\."),"Enable")</f>
        <v>FwUkl1Settings/r1ukl106.2_01.Enable</v>
      </c>
      <c r="B106" s="15" t="s">
        <v>55</v>
      </c>
      <c r="C106">
        <f>RICH1!$O106</f>
        <v>1</v>
      </c>
    </row>
    <row r="107" spans="1:3">
      <c r="A107" s="14" t="str">
        <f>CONCATENATE("FwUkl1Settings/",TEXT(RICH1!$G107,"r1ukl1#00"),TEXT(RICH1!$I107,"\.#0"),TEXT(RICH1!$J107,"\_#00\."),"Enable")</f>
        <v>FwUkl1Settings/r1ukl106.2_02.Enable</v>
      </c>
      <c r="B107" s="15" t="s">
        <v>55</v>
      </c>
      <c r="C107">
        <f>RICH1!$O107</f>
        <v>1</v>
      </c>
    </row>
    <row r="108" spans="1:3">
      <c r="A108" s="14" t="str">
        <f>CONCATENATE("FwUkl1Settings/",TEXT(RICH1!$G108,"r1ukl1#00"),TEXT(RICH1!$I108,"\.#0"),TEXT(RICH1!$J108,"\_#00\."),"Enable")</f>
        <v>FwUkl1Settings/r1ukl106.1_02.Enable</v>
      </c>
      <c r="B108" s="15" t="s">
        <v>55</v>
      </c>
      <c r="C108">
        <f>RICH1!$O108</f>
        <v>1</v>
      </c>
    </row>
    <row r="109" spans="1:3">
      <c r="A109" s="14" t="str">
        <f>CONCATENATE("FwUkl1Settings/",TEXT(RICH1!$G109,"r1ukl1#00"),TEXT(RICH1!$I109,"\.#0"),TEXT(RICH1!$J109,"\_#00\."),"Enable")</f>
        <v>FwUkl1Settings/r1ukl106.1_01.Enable</v>
      </c>
      <c r="B109" s="15" t="s">
        <v>55</v>
      </c>
      <c r="C109">
        <f>RICH1!$O109</f>
        <v>1</v>
      </c>
    </row>
    <row r="110" spans="1:3">
      <c r="A110" s="14" t="str">
        <f>CONCATENATE("FwUkl1Settings/",TEXT(RICH1!$G110,"r1ukl1#00"),TEXT(RICH1!$I110,"\.#0"),TEXT(RICH1!$J110,"\_#00\."),"Enable")</f>
        <v>FwUkl1Settings/r1ukl106.1_00.Enable</v>
      </c>
      <c r="B110" s="15" t="s">
        <v>55</v>
      </c>
      <c r="C110">
        <f>RICH1!$O110</f>
        <v>1</v>
      </c>
    </row>
    <row r="111" spans="1:3">
      <c r="A111" s="14" t="str">
        <f>CONCATENATE("FwUkl1Settings/",TEXT(RICH1!$G111,"r1ukl1#00"),TEXT(RICH1!$I111,"\.#0"),TEXT(RICH1!$J111,"\_#00\."),"Enable")</f>
        <v>FwUkl1Settings/r1ukl106.1_03.Enable</v>
      </c>
      <c r="B111" s="15" t="s">
        <v>55</v>
      </c>
      <c r="C111">
        <f>RICH1!$O111</f>
        <v>1</v>
      </c>
    </row>
    <row r="112" spans="1:3">
      <c r="A112" s="14" t="str">
        <f>CONCATENATE("FwUkl1Settings/",TEXT(RICH1!$G112,"r1ukl1#00"),TEXT(RICH1!$I112,"\.#0"),TEXT(RICH1!$J112,"\_#00\."),"Enable")</f>
        <v>FwUkl1Settings/r1ukl106.1_04.Enable</v>
      </c>
      <c r="B112" s="15" t="s">
        <v>55</v>
      </c>
      <c r="C112">
        <f>RICH1!$O112</f>
        <v>1</v>
      </c>
    </row>
    <row r="113" spans="1:3">
      <c r="A113" s="14" t="str">
        <f>CONCATENATE("FwUkl1Settings/",TEXT(RICH1!$G113,"r1ukl1#00"),TEXT(RICH1!$I113,"\.#0"),TEXT(RICH1!$J113,"\_#00\."),"Enable")</f>
        <v>FwUkl1Settings/r1ukl106.1_05.Enable</v>
      </c>
      <c r="B113" s="15" t="s">
        <v>55</v>
      </c>
      <c r="C113">
        <f>RICH1!$O113</f>
        <v>1</v>
      </c>
    </row>
    <row r="114" spans="1:3">
      <c r="A114" s="14" t="str">
        <f>CONCATENATE("FwUkl1Settings/",TEXT(RICH1!$G114,"r1ukl1#00"),TEXT(RICH1!$I114,"\.#0"),TEXT(RICH1!$J114,"\_#00\."),"Enable")</f>
        <v>FwUkl1Settings/r1ukl109.0_06.Enable</v>
      </c>
      <c r="B114" s="15" t="s">
        <v>55</v>
      </c>
      <c r="C114">
        <f>RICH1!$O114</f>
        <v>1</v>
      </c>
    </row>
    <row r="115" spans="1:3">
      <c r="A115" s="14" t="str">
        <f>CONCATENATE("FwUkl1Settings/",TEXT(RICH1!$G115,"r1ukl1#00"),TEXT(RICH1!$I115,"\.#0"),TEXT(RICH1!$J115,"\_#00\."),"Enable")</f>
        <v>FwUkl1Settings/r1ukl109.0_07.Enable</v>
      </c>
      <c r="B115" s="15" t="s">
        <v>55</v>
      </c>
      <c r="C115">
        <f>RICH1!$O115</f>
        <v>1</v>
      </c>
    </row>
    <row r="116" spans="1:3">
      <c r="A116" s="14" t="str">
        <f>CONCATENATE("FwUkl1Settings/",TEXT(RICH1!$G116,"r1ukl1#00"),TEXT(RICH1!$I116,"\.#0"),TEXT(RICH1!$J116,"\_#00\."),"Enable")</f>
        <v>FwUkl1Settings/r1ukl107.2_06.Enable</v>
      </c>
      <c r="B116" s="15" t="s">
        <v>55</v>
      </c>
      <c r="C116">
        <f>RICH1!$O116</f>
        <v>1</v>
      </c>
    </row>
    <row r="117" spans="1:3">
      <c r="A117" s="14" t="str">
        <f>CONCATENATE("FwUkl1Settings/",TEXT(RICH1!$G117,"r1ukl1#00"),TEXT(RICH1!$I117,"\.#0"),TEXT(RICH1!$J117,"\_#00\."),"Enable")</f>
        <v>FwUkl1Settings/r1ukl107.2_07.Enable</v>
      </c>
      <c r="B117" s="15" t="s">
        <v>55</v>
      </c>
      <c r="C117">
        <f>RICH1!$O117</f>
        <v>1</v>
      </c>
    </row>
    <row r="118" spans="1:3">
      <c r="A118" s="14" t="str">
        <f>CONCATENATE("FwUkl1Settings/",TEXT(RICH1!$G118,"r1ukl1#00"),TEXT(RICH1!$I118,"\.#0"),TEXT(RICH1!$J118,"\_#00\."),"Enable")</f>
        <v>FwUkl1Settings/r1ukl107.2_08.Enable</v>
      </c>
      <c r="B118" s="15" t="s">
        <v>55</v>
      </c>
      <c r="C118">
        <f>RICH1!$O118</f>
        <v>1</v>
      </c>
    </row>
    <row r="119" spans="1:3">
      <c r="A119" s="14" t="str">
        <f>CONCATENATE("FwUkl1Settings/",TEXT(RICH1!$G119,"r1ukl1#00"),TEXT(RICH1!$I119,"\.#0"),TEXT(RICH1!$J119,"\_#00\."),"Enable")</f>
        <v>FwUkl1Settings/r1ukl107.2_00.Enable</v>
      </c>
      <c r="B119" s="15" t="s">
        <v>55</v>
      </c>
      <c r="C119">
        <f>RICH1!$O119</f>
        <v>1</v>
      </c>
    </row>
    <row r="120" spans="1:3">
      <c r="A120" s="14" t="str">
        <f>CONCATENATE("FwUkl1Settings/",TEXT(RICH1!$G120,"r1ukl1#00"),TEXT(RICH1!$I120,"\.#0"),TEXT(RICH1!$J120,"\_#00\."),"Enable")</f>
        <v>FwUkl1Settings/r1ukl107.2_01.Enable</v>
      </c>
      <c r="B120" s="15" t="s">
        <v>55</v>
      </c>
      <c r="C120">
        <f>RICH1!$O120</f>
        <v>1</v>
      </c>
    </row>
    <row r="121" spans="1:3">
      <c r="A121" s="14" t="str">
        <f>CONCATENATE("FwUkl1Settings/",TEXT(RICH1!$G121,"r1ukl1#00"),TEXT(RICH1!$I121,"\.#0"),TEXT(RICH1!$J121,"\_#00\."),"Enable")</f>
        <v>FwUkl1Settings/r1ukl107.2_02.Enable</v>
      </c>
      <c r="B121" s="15" t="s">
        <v>55</v>
      </c>
      <c r="C121">
        <f>RICH1!$O121</f>
        <v>1</v>
      </c>
    </row>
    <row r="122" spans="1:3">
      <c r="A122" s="14" t="str">
        <f>CONCATENATE("FwUkl1Settings/",TEXT(RICH1!$G122,"r1ukl1#00"),TEXT(RICH1!$I122,"\.#0"),TEXT(RICH1!$J122,"\_#00\."),"Enable")</f>
        <v>FwUkl1Settings/r1ukl107.1_02.Enable</v>
      </c>
      <c r="B122" s="15" t="s">
        <v>55</v>
      </c>
      <c r="C122">
        <f>RICH1!$O122</f>
        <v>1</v>
      </c>
    </row>
    <row r="123" spans="1:3">
      <c r="A123" s="14" t="str">
        <f>CONCATENATE("FwUkl1Settings/",TEXT(RICH1!$G123,"r1ukl1#00"),TEXT(RICH1!$I123,"\.#0"),TEXT(RICH1!$J123,"\_#00\."),"Enable")</f>
        <v>FwUkl1Settings/r1ukl107.1_01.Enable</v>
      </c>
      <c r="B123" s="15" t="s">
        <v>55</v>
      </c>
      <c r="C123">
        <f>RICH1!$O123</f>
        <v>1</v>
      </c>
    </row>
    <row r="124" spans="1:3">
      <c r="A124" s="14" t="str">
        <f>CONCATENATE("FwUkl1Settings/",TEXT(RICH1!$G124,"r1ukl1#00"),TEXT(RICH1!$I124,"\.#0"),TEXT(RICH1!$J124,"\_#00\."),"Enable")</f>
        <v>FwUkl1Settings/r1ukl107.1_00.Enable</v>
      </c>
      <c r="B124" s="15" t="s">
        <v>55</v>
      </c>
      <c r="C124">
        <f>RICH1!$O124</f>
        <v>1</v>
      </c>
    </row>
    <row r="125" spans="1:3">
      <c r="A125" s="14" t="str">
        <f>CONCATENATE("FwUkl1Settings/",TEXT(RICH1!$G125,"r1ukl1#00"),TEXT(RICH1!$I125,"\.#0"),TEXT(RICH1!$J125,"\_#00\."),"Enable")</f>
        <v>FwUkl1Settings/r1ukl107.1_03.Enable</v>
      </c>
      <c r="B125" s="15" t="s">
        <v>55</v>
      </c>
      <c r="C125">
        <f>RICH1!$O125</f>
        <v>1</v>
      </c>
    </row>
    <row r="126" spans="1:3">
      <c r="A126" s="14" t="str">
        <f>CONCATENATE("FwUkl1Settings/",TEXT(RICH1!$G126,"r1ukl1#00"),TEXT(RICH1!$I126,"\.#0"),TEXT(RICH1!$J126,"\_#00\."),"Enable")</f>
        <v>FwUkl1Settings/r1ukl107.1_04.Enable</v>
      </c>
      <c r="B126" s="15" t="s">
        <v>55</v>
      </c>
      <c r="C126">
        <f>RICH1!$O126</f>
        <v>1</v>
      </c>
    </row>
    <row r="127" spans="1:3">
      <c r="A127" s="14" t="str">
        <f>CONCATENATE("FwUkl1Settings/",TEXT(RICH1!$G127,"r1ukl1#00"),TEXT(RICH1!$I127,"\.#0"),TEXT(RICH1!$J127,"\_#00\."),"Enable")</f>
        <v>FwUkl1Settings/r1ukl107.1_05.Enable</v>
      </c>
      <c r="B127" s="15" t="s">
        <v>55</v>
      </c>
      <c r="C127">
        <f>RICH1!$O127</f>
        <v>1</v>
      </c>
    </row>
    <row r="128" spans="1:3">
      <c r="A128" s="14" t="str">
        <f>CONCATENATE("FwUkl1Settings/",TEXT(RICH1!$G128,"r1ukl1#00"),TEXT(RICH1!$I128,"\.#0"),TEXT(RICH1!$J128,"\_#00\."),"Enable")</f>
        <v>FwUkl1Settings/r1ukl109.0_08.Enable</v>
      </c>
      <c r="B128" s="15" t="s">
        <v>55</v>
      </c>
      <c r="C128">
        <f>RICH1!$O128</f>
        <v>1</v>
      </c>
    </row>
    <row r="129" spans="1:3">
      <c r="A129" s="14" t="str">
        <f>CONCATENATE("FwUkl1Settings/",TEXT(RICH1!$G129,"r1ukl1#00"),TEXT(RICH1!$I129,"\.#0"),TEXT(RICH1!$J129,"\_#00\."),"Enable")</f>
        <v>FwUkl1Settings/r1ukl109.1_06.Enable</v>
      </c>
      <c r="B129" s="15" t="s">
        <v>55</v>
      </c>
      <c r="C129">
        <f>RICH1!$O129</f>
        <v>1</v>
      </c>
    </row>
    <row r="130" spans="1:3">
      <c r="A130" s="14" t="str">
        <f>CONCATENATE("FwUkl1Settings/",TEXT(RICH1!$G130,"r1ukl1#00"),TEXT(RICH1!$I130,"\.#0"),TEXT(RICH1!$J130,"\_#00\."),"Enable")</f>
        <v>FwUkl1Settings/r1ukl108.2_06.Enable</v>
      </c>
      <c r="B130" s="15" t="s">
        <v>55</v>
      </c>
      <c r="C130">
        <f>RICH1!$O130</f>
        <v>1</v>
      </c>
    </row>
    <row r="131" spans="1:3">
      <c r="A131" s="14" t="str">
        <f>CONCATENATE("FwUkl1Settings/",TEXT(RICH1!$G131,"r1ukl1#00"),TEXT(RICH1!$I131,"\.#0"),TEXT(RICH1!$J131,"\_#00\."),"Enable")</f>
        <v>FwUkl1Settings/r1ukl108.2_07.Enable</v>
      </c>
      <c r="B131" s="15" t="s">
        <v>55</v>
      </c>
      <c r="C131">
        <f>RICH1!$O131</f>
        <v>1</v>
      </c>
    </row>
    <row r="132" spans="1:3">
      <c r="A132" s="14" t="str">
        <f>CONCATENATE("FwUkl1Settings/",TEXT(RICH1!$G132,"r1ukl1#00"),TEXT(RICH1!$I132,"\.#0"),TEXT(RICH1!$J132,"\_#00\."),"Enable")</f>
        <v>FwUkl1Settings/r1ukl108.2_08.Enable</v>
      </c>
      <c r="B132" s="15" t="s">
        <v>55</v>
      </c>
      <c r="C132">
        <f>RICH1!$O132</f>
        <v>1</v>
      </c>
    </row>
    <row r="133" spans="1:3">
      <c r="A133" s="14" t="str">
        <f>CONCATENATE("FwUkl1Settings/",TEXT(RICH1!$G133,"r1ukl1#00"),TEXT(RICH1!$I133,"\.#0"),TEXT(RICH1!$J133,"\_#00\."),"Enable")</f>
        <v>FwUkl1Settings/r1ukl108.2_00.Enable</v>
      </c>
      <c r="B133" s="15" t="s">
        <v>55</v>
      </c>
      <c r="C133">
        <f>RICH1!$O133</f>
        <v>1</v>
      </c>
    </row>
    <row r="134" spans="1:3">
      <c r="A134" s="14" t="str">
        <f>CONCATENATE("FwUkl1Settings/",TEXT(RICH1!$G134,"r1ukl1#00"),TEXT(RICH1!$I134,"\.#0"),TEXT(RICH1!$J134,"\_#00\."),"Enable")</f>
        <v>FwUkl1Settings/r1ukl108.2_01.Enable</v>
      </c>
      <c r="B134" s="15" t="s">
        <v>55</v>
      </c>
      <c r="C134">
        <f>RICH1!$O134</f>
        <v>1</v>
      </c>
    </row>
    <row r="135" spans="1:3">
      <c r="A135" s="14" t="str">
        <f>CONCATENATE("FwUkl1Settings/",TEXT(RICH1!$G135,"r1ukl1#00"),TEXT(RICH1!$I135,"\.#0"),TEXT(RICH1!$J135,"\_#00\."),"Enable")</f>
        <v>FwUkl1Settings/r1ukl108.2_02.Enable</v>
      </c>
      <c r="B135" s="15" t="s">
        <v>55</v>
      </c>
      <c r="C135">
        <f>RICH1!$O135</f>
        <v>1</v>
      </c>
    </row>
    <row r="136" spans="1:3">
      <c r="A136" s="14" t="str">
        <f>CONCATENATE("FwUkl1Settings/",TEXT(RICH1!$G136,"r1ukl1#00"),TEXT(RICH1!$I136,"\.#0"),TEXT(RICH1!$J136,"\_#00\."),"Enable")</f>
        <v>FwUkl1Settings/r1ukl108.1_02.Enable</v>
      </c>
      <c r="B136" s="15" t="s">
        <v>55</v>
      </c>
      <c r="C136">
        <f>RICH1!$O136</f>
        <v>1</v>
      </c>
    </row>
    <row r="137" spans="1:3">
      <c r="A137" s="14" t="str">
        <f>CONCATENATE("FwUkl1Settings/",TEXT(RICH1!$G137,"r1ukl1#00"),TEXT(RICH1!$I137,"\.#0"),TEXT(RICH1!$J137,"\_#00\."),"Enable")</f>
        <v>FwUkl1Settings/r1ukl108.1_01.Enable</v>
      </c>
      <c r="B137" s="15" t="s">
        <v>55</v>
      </c>
      <c r="C137">
        <f>RICH1!$O137</f>
        <v>1</v>
      </c>
    </row>
    <row r="138" spans="1:3">
      <c r="A138" s="14" t="str">
        <f>CONCATENATE("FwUkl1Settings/",TEXT(RICH1!$G138,"r1ukl1#00"),TEXT(RICH1!$I138,"\.#0"),TEXT(RICH1!$J138,"\_#00\."),"Enable")</f>
        <v>FwUkl1Settings/r1ukl108.1_00.Enable</v>
      </c>
      <c r="B138" s="15" t="s">
        <v>55</v>
      </c>
      <c r="C138">
        <f>RICH1!$O138</f>
        <v>1</v>
      </c>
    </row>
    <row r="139" spans="1:3">
      <c r="A139" s="14" t="str">
        <f>CONCATENATE("FwUkl1Settings/",TEXT(RICH1!$G139,"r1ukl1#00"),TEXT(RICH1!$I139,"\.#0"),TEXT(RICH1!$J139,"\_#00\."),"Enable")</f>
        <v>FwUkl1Settings/r1ukl108.1_03.Enable</v>
      </c>
      <c r="B139" s="15" t="s">
        <v>55</v>
      </c>
      <c r="C139">
        <f>RICH1!$O139</f>
        <v>1</v>
      </c>
    </row>
    <row r="140" spans="1:3">
      <c r="A140" s="14" t="str">
        <f>CONCATENATE("FwUkl1Settings/",TEXT(RICH1!$G140,"r1ukl1#00"),TEXT(RICH1!$I140,"\.#0"),TEXT(RICH1!$J140,"\_#00\."),"Enable")</f>
        <v>FwUkl1Settings/r1ukl108.1_04.Enable</v>
      </c>
      <c r="B140" s="15" t="s">
        <v>55</v>
      </c>
      <c r="C140">
        <f>RICH1!$O140</f>
        <v>1</v>
      </c>
    </row>
    <row r="141" spans="1:3">
      <c r="A141" s="14" t="str">
        <f>CONCATENATE("FwUkl1Settings/",TEXT(RICH1!$G141,"r1ukl1#00"),TEXT(RICH1!$I141,"\.#0"),TEXT(RICH1!$J141,"\_#00\."),"Enable")</f>
        <v>FwUkl1Settings/r1ukl108.1_05.Enable</v>
      </c>
      <c r="B141" s="15" t="s">
        <v>55</v>
      </c>
      <c r="C141">
        <f>RICH1!$O141</f>
        <v>1</v>
      </c>
    </row>
    <row r="142" spans="1:3">
      <c r="A142" s="14" t="str">
        <f>CONCATENATE("FwUkl1Settings/",TEXT(RICH1!$G142,"r1ukl1#00"),TEXT(RICH1!$I142,"\.#0"),TEXT(RICH1!$J142,"\_#00\."),"Enable")</f>
        <v>FwUkl1Settings/r1ukl110.0_00.Enable</v>
      </c>
      <c r="B142" s="15" t="s">
        <v>55</v>
      </c>
      <c r="C142">
        <f>RICH1!$O142</f>
        <v>1</v>
      </c>
    </row>
    <row r="143" spans="1:3">
      <c r="A143" s="14" t="str">
        <f>CONCATENATE("FwUkl1Settings/",TEXT(RICH1!$G143,"r1ukl1#00"),TEXT(RICH1!$I143,"\.#0"),TEXT(RICH1!$J143,"\_#00\."),"Enable")</f>
        <v>FwUkl1Settings/r1ukl110.0_01.Enable</v>
      </c>
      <c r="B143" s="15" t="s">
        <v>55</v>
      </c>
      <c r="C143">
        <f>RICH1!$O143</f>
        <v>1</v>
      </c>
    </row>
    <row r="144" spans="1:3">
      <c r="A144" s="14" t="str">
        <f>CONCATENATE("FwUkl1Settings/",TEXT(RICH1!$G144,"r1ukl1#00"),TEXT(RICH1!$I144,"\.#0"),TEXT(RICH1!$J144,"\_#00\."),"Enable")</f>
        <v>FwUkl1Settings/r1ukl109.2_06.Enable</v>
      </c>
      <c r="B144" s="15" t="s">
        <v>55</v>
      </c>
      <c r="C144">
        <f>RICH1!$O144</f>
        <v>1</v>
      </c>
    </row>
    <row r="145" spans="1:3">
      <c r="A145" s="14" t="str">
        <f>CONCATENATE("FwUkl1Settings/",TEXT(RICH1!$G145,"r1ukl1#00"),TEXT(RICH1!$I145,"\.#0"),TEXT(RICH1!$J145,"\_#00\."),"Enable")</f>
        <v>FwUkl1Settings/r1ukl109.2_07.Enable</v>
      </c>
      <c r="B145" s="15" t="s">
        <v>55</v>
      </c>
      <c r="C145">
        <f>RICH1!$O145</f>
        <v>1</v>
      </c>
    </row>
    <row r="146" spans="1:3">
      <c r="A146" s="14" t="str">
        <f>CONCATENATE("FwUkl1Settings/",TEXT(RICH1!$G146,"r1ukl1#00"),TEXT(RICH1!$I146,"\.#0"),TEXT(RICH1!$J146,"\_#00\."),"Enable")</f>
        <v>FwUkl1Settings/r1ukl109.2_08.Enable</v>
      </c>
      <c r="B146" s="15" t="s">
        <v>55</v>
      </c>
      <c r="C146">
        <f>RICH1!$O146</f>
        <v>1</v>
      </c>
    </row>
    <row r="147" spans="1:3">
      <c r="A147" s="14" t="str">
        <f>CONCATENATE("FwUkl1Settings/",TEXT(RICH1!$G147,"r1ukl1#00"),TEXT(RICH1!$I147,"\.#0"),TEXT(RICH1!$J147,"\_#00\."),"Enable")</f>
        <v>FwUkl1Settings/r1ukl109.2_00.Enable</v>
      </c>
      <c r="B147" s="15" t="s">
        <v>55</v>
      </c>
      <c r="C147">
        <f>RICH1!$O147</f>
        <v>1</v>
      </c>
    </row>
    <row r="148" spans="1:3">
      <c r="A148" s="14" t="str">
        <f>CONCATENATE("FwUkl1Settings/",TEXT(RICH1!$G148,"r1ukl1#00"),TEXT(RICH1!$I148,"\.#0"),TEXT(RICH1!$J148,"\_#00\."),"Enable")</f>
        <v>FwUkl1Settings/r1ukl109.2_01.Enable</v>
      </c>
      <c r="B148" s="15" t="s">
        <v>55</v>
      </c>
      <c r="C148">
        <f>RICH1!$O148</f>
        <v>1</v>
      </c>
    </row>
    <row r="149" spans="1:3">
      <c r="A149" s="14" t="str">
        <f>CONCATENATE("FwUkl1Settings/",TEXT(RICH1!$G149,"r1ukl1#00"),TEXT(RICH1!$I149,"\.#0"),TEXT(RICH1!$J149,"\_#00\."),"Enable")</f>
        <v>FwUkl1Settings/r1ukl109.2_02.Enable</v>
      </c>
      <c r="B149" s="15" t="s">
        <v>55</v>
      </c>
      <c r="C149">
        <f>RICH1!$O149</f>
        <v>1</v>
      </c>
    </row>
    <row r="150" spans="1:3">
      <c r="A150" s="14" t="str">
        <f>CONCATENATE("FwUkl1Settings/",TEXT(RICH1!$G150,"r1ukl1#00"),TEXT(RICH1!$I150,"\.#0"),TEXT(RICH1!$J150,"\_#00\."),"Enable")</f>
        <v>FwUkl1Settings/r1ukl109.1_02.Enable</v>
      </c>
      <c r="B150" s="15" t="s">
        <v>55</v>
      </c>
      <c r="C150">
        <f>RICH1!$O150</f>
        <v>1</v>
      </c>
    </row>
    <row r="151" spans="1:3">
      <c r="A151" s="14" t="str">
        <f>CONCATENATE("FwUkl1Settings/",TEXT(RICH1!$G151,"r1ukl1#00"),TEXT(RICH1!$I151,"\.#0"),TEXT(RICH1!$J151,"\_#00\."),"Enable")</f>
        <v>FwUkl1Settings/r1ukl109.1_01.Enable</v>
      </c>
      <c r="B151" s="15" t="s">
        <v>55</v>
      </c>
      <c r="C151">
        <f>RICH1!$O151</f>
        <v>1</v>
      </c>
    </row>
    <row r="152" spans="1:3">
      <c r="A152" s="14" t="str">
        <f>CONCATENATE("FwUkl1Settings/",TEXT(RICH1!$G152,"r1ukl1#00"),TEXT(RICH1!$I152,"\.#0"),TEXT(RICH1!$J152,"\_#00\."),"Enable")</f>
        <v>FwUkl1Settings/r1ukl109.1_00.Enable</v>
      </c>
      <c r="B152" s="15" t="s">
        <v>55</v>
      </c>
      <c r="C152">
        <f>RICH1!$O152</f>
        <v>1</v>
      </c>
    </row>
    <row r="153" spans="1:3">
      <c r="A153" s="14" t="str">
        <f>CONCATENATE("FwUkl1Settings/",TEXT(RICH1!$G153,"r1ukl1#00"),TEXT(RICH1!$I153,"\.#0"),TEXT(RICH1!$J153,"\_#00\."),"Enable")</f>
        <v>FwUkl1Settings/r1ukl109.1_03.Enable</v>
      </c>
      <c r="B153" s="15" t="s">
        <v>55</v>
      </c>
      <c r="C153">
        <f>RICH1!$O153</f>
        <v>1</v>
      </c>
    </row>
    <row r="154" spans="1:3">
      <c r="A154" s="14" t="str">
        <f>CONCATENATE("FwUkl1Settings/",TEXT(RICH1!$G154,"r1ukl1#00"),TEXT(RICH1!$I154,"\.#0"),TEXT(RICH1!$J154,"\_#00\."),"Enable")</f>
        <v>FwUkl1Settings/r1ukl109.1_04.Enable</v>
      </c>
      <c r="B154" s="15" t="s">
        <v>55</v>
      </c>
      <c r="C154">
        <f>RICH1!$O154</f>
        <v>1</v>
      </c>
    </row>
    <row r="155" spans="1:3">
      <c r="A155" s="14" t="str">
        <f>CONCATENATE("FwUkl1Settings/",TEXT(RICH1!$G155,"r1ukl1#00"),TEXT(RICH1!$I155,"\.#0"),TEXT(RICH1!$J155,"\_#00\."),"Enable")</f>
        <v>FwUkl1Settings/r1ukl109.1_05.Enable</v>
      </c>
      <c r="B155" s="15" t="s">
        <v>55</v>
      </c>
      <c r="C155">
        <f>RICH1!$O155</f>
        <v>1</v>
      </c>
    </row>
    <row r="156" spans="1:3">
      <c r="A156" s="14" t="str">
        <f>CONCATENATE("FwUkl1Settings/",TEXT(RICH1!$G156,"r1ukl1#00"),TEXT(RICH1!$I156,"\.#0"),TEXT(RICH1!$J156,"\_#00\."),"Enable")</f>
        <v>FwUkl1Settings/r1ukl109.0_04.Enable</v>
      </c>
      <c r="B156" s="15" t="s">
        <v>55</v>
      </c>
      <c r="C156">
        <f>RICH1!$O156</f>
        <v>1</v>
      </c>
    </row>
    <row r="157" spans="1:3">
      <c r="A157" s="14" t="str">
        <f>CONCATENATE("FwUkl1Settings/",TEXT(RICH1!$G157,"r1ukl1#00"),TEXT(RICH1!$I157,"\.#0"),TEXT(RICH1!$J157,"\_#00\."),"Enable")</f>
        <v>FwUkl1Settings/r1ukl109.0_05.Enable</v>
      </c>
      <c r="B157" s="15" t="s">
        <v>55</v>
      </c>
      <c r="C157">
        <f>RICH1!$O157</f>
        <v>1</v>
      </c>
    </row>
    <row r="158" spans="1:3">
      <c r="A158" s="14" t="str">
        <f>CONCATENATE("FwUkl1Settings/",TEXT(RICH1!$G158,"r1ukl1#00"),TEXT(RICH1!$I158,"\.#0"),TEXT(RICH1!$J158,"\_#00\."),"Enable")</f>
        <v>FwUkl1Settings/r1ukl106.0_02.Enable</v>
      </c>
      <c r="B158" s="15" t="s">
        <v>55</v>
      </c>
      <c r="C158">
        <f>RICH1!$O158</f>
        <v>1</v>
      </c>
    </row>
    <row r="159" spans="1:3">
      <c r="A159" s="14" t="str">
        <f>CONCATENATE("FwUkl1Settings/",TEXT(RICH1!$G159,"r1ukl1#00"),TEXT(RICH1!$I159,"\.#0"),TEXT(RICH1!$J159,"\_#00\."),"Enable")</f>
        <v>FwUkl1Settings/r1ukl106.0_03.Enable</v>
      </c>
      <c r="B159" s="15" t="s">
        <v>55</v>
      </c>
      <c r="C159">
        <f>RICH1!$O159</f>
        <v>1</v>
      </c>
    </row>
    <row r="160" spans="1:3">
      <c r="A160" s="14" t="str">
        <f>CONCATENATE("FwUkl1Settings/",TEXT(RICH1!$G160,"r1ukl1#00"),TEXT(RICH1!$I160,"\.#0"),TEXT(RICH1!$J160,"\_#00\."),"Enable")</f>
        <v>FwUkl1Settings/r1ukl106.0_04.Enable</v>
      </c>
      <c r="B160" s="15" t="s">
        <v>55</v>
      </c>
      <c r="C160">
        <f>RICH1!$O160</f>
        <v>1</v>
      </c>
    </row>
    <row r="161" spans="1:3">
      <c r="A161" s="14" t="str">
        <f>CONCATENATE("FwUkl1Settings/",TEXT(RICH1!$G161,"r1ukl1#00"),TEXT(RICH1!$I161,"\.#0"),TEXT(RICH1!$J161,"\_#00\."),"Enable")</f>
        <v>FwUkl1Settings/r1ukl106.0_05.Enable</v>
      </c>
      <c r="B161" s="15" t="s">
        <v>55</v>
      </c>
      <c r="C161">
        <f>RICH1!$O161</f>
        <v>1</v>
      </c>
    </row>
    <row r="162" spans="1:3">
      <c r="A162" s="14" t="str">
        <f>CONCATENATE("FwUkl1Settings/",TEXT(RICH1!$G162,"r1ukl1#00"),TEXT(RICH1!$I162,"\.#0"),TEXT(RICH1!$J162,"\_#00\."),"Enable")</f>
        <v>FwUkl1Settings/r1ukl110.0_05.Enable</v>
      </c>
      <c r="B162" s="15" t="s">
        <v>55</v>
      </c>
      <c r="C162">
        <f>RICH1!$O162</f>
        <v>1</v>
      </c>
    </row>
    <row r="163" spans="1:3">
      <c r="A163" s="14" t="str">
        <f>CONCATENATE("FwUkl1Settings/",TEXT(RICH1!$G163,"r1ukl1#00"),TEXT(RICH1!$I163,"\.#0"),TEXT(RICH1!$J163,"\_#00\."),"Enable")</f>
        <v>FwUkl1Settings/r1ukl110.0_04.Enable</v>
      </c>
      <c r="B163" s="15" t="s">
        <v>55</v>
      </c>
      <c r="C163">
        <f>RICH1!$O163</f>
        <v>1</v>
      </c>
    </row>
    <row r="164" spans="1:3">
      <c r="A164" s="14" t="str">
        <f>CONCATENATE("FwUkl1Settings/",TEXT(RICH1!$G164,"r1ukl1#00"),TEXT(RICH1!$I164,"\.#0"),TEXT(RICH1!$J164,"\_#00\."),"Enable")</f>
        <v>FwUkl1Settings/r1ukl106.0_06.Enable</v>
      </c>
      <c r="B164" s="15" t="s">
        <v>55</v>
      </c>
      <c r="C164">
        <f>RICH1!$O164</f>
        <v>1</v>
      </c>
    </row>
    <row r="165" spans="1:3">
      <c r="A165" s="14" t="str">
        <f>CONCATENATE("FwUkl1Settings/",TEXT(RICH1!$G165,"r1ukl1#00"),TEXT(RICH1!$I165,"\.#0"),TEXT(RICH1!$J165,"\_#00\."),"Enable")</f>
        <v>FwUkl1Settings/r1ukl106.0_00.Enable</v>
      </c>
      <c r="B165" s="15" t="s">
        <v>55</v>
      </c>
      <c r="C165">
        <f>RICH1!$O165</f>
        <v>1</v>
      </c>
    </row>
    <row r="166" spans="1:3">
      <c r="A166" s="14" t="str">
        <f>CONCATENATE("FwUkl1Settings/",TEXT(RICH1!$G166,"r1ukl1#00"),TEXT(RICH1!$I166,"\.#0"),TEXT(RICH1!$J166,"\_#00\."),"Enable")</f>
        <v>FwUkl1Settings/r1ukl106.0_01.Enable</v>
      </c>
      <c r="B166" s="15" t="s">
        <v>55</v>
      </c>
      <c r="C166">
        <f>RICH1!$O166</f>
        <v>1</v>
      </c>
    </row>
    <row r="167" spans="1:3">
      <c r="A167" s="14" t="str">
        <f>CONCATENATE("FwUkl1Settings/",TEXT(RICH1!$G167,"r1ukl1#00"),TEXT(RICH1!$I167,"\.#0"),TEXT(RICH1!$J167,"\_#00\."),"Enable")</f>
        <v>FwUkl1Settings/r1ukl107.0_00.Enable</v>
      </c>
      <c r="B167" s="15" t="s">
        <v>55</v>
      </c>
      <c r="C167">
        <f>RICH1!$O167</f>
        <v>1</v>
      </c>
    </row>
    <row r="168" spans="1:3">
      <c r="A168" s="14" t="str">
        <f>CONCATENATE("FwUkl1Settings/",TEXT(RICH1!$G168,"r1ukl1#00"),TEXT(RICH1!$I168,"\.#0"),TEXT(RICH1!$J168,"\_#00\."),"Enable")</f>
        <v>FwUkl1Settings/r1ukl107.0_01.Enable</v>
      </c>
      <c r="B168" s="15" t="s">
        <v>55</v>
      </c>
      <c r="C168">
        <f>RICH1!$O168</f>
        <v>1</v>
      </c>
    </row>
    <row r="169" spans="1:3">
      <c r="A169" s="14" t="str">
        <f>CONCATENATE("FwUkl1Settings/",TEXT(RICH1!$G169,"r1ukl1#00"),TEXT(RICH1!$I169,"\.#0"),TEXT(RICH1!$J169,"\_#00\."),"Enable")</f>
        <v>FwUkl1Settings/r1ukl107.0_02.Enable</v>
      </c>
      <c r="B169" s="15" t="s">
        <v>55</v>
      </c>
      <c r="C169">
        <f>RICH1!$O169</f>
        <v>1</v>
      </c>
    </row>
    <row r="170" spans="1:3">
      <c r="A170" s="14" t="str">
        <f>CONCATENATE("FwUkl1Settings/",TEXT(RICH1!$G170,"r1ukl1#00"),TEXT(RICH1!$I170,"\.#0"),TEXT(RICH1!$J170,"\_#00\."),"Enable")</f>
        <v>FwUkl1Settings/r1ukl111.0_03.Enable</v>
      </c>
      <c r="B170" s="15" t="s">
        <v>55</v>
      </c>
      <c r="C170">
        <f>RICH1!$O170</f>
        <v>1</v>
      </c>
    </row>
    <row r="171" spans="1:3">
      <c r="A171" s="14" t="str">
        <f>CONCATENATE("FwUkl1Settings/",TEXT(RICH1!$G171,"r1ukl1#00"),TEXT(RICH1!$I171,"\.#0"),TEXT(RICH1!$J171,"\_#00\."),"Enable")</f>
        <v>FwUkl1Settings/r1ukl111.0_04.Enable</v>
      </c>
      <c r="B171" s="15" t="s">
        <v>55</v>
      </c>
      <c r="C171">
        <f>RICH1!$O171</f>
        <v>1</v>
      </c>
    </row>
    <row r="172" spans="1:3">
      <c r="A172" s="14" t="str">
        <f>CONCATENATE("FwUkl1Settings/",TEXT(RICH1!$G172,"r1ukl1#00"),TEXT(RICH1!$I172,"\.#0"),TEXT(RICH1!$J172,"\_#00\."),"Enable")</f>
        <v>FwUkl1Settings/r1ukl107.0_05.Enable</v>
      </c>
      <c r="B172" s="15" t="s">
        <v>55</v>
      </c>
      <c r="C172">
        <f>RICH1!$O172</f>
        <v>1</v>
      </c>
    </row>
    <row r="173" spans="1:3">
      <c r="A173" s="14" t="str">
        <f>CONCATENATE("FwUkl1Settings/",TEXT(RICH1!$G173,"r1ukl1#00"),TEXT(RICH1!$I173,"\.#0"),TEXT(RICH1!$J173,"\_#00\."),"Enable")</f>
        <v>FwUkl1Settings/r1ukl107.0_06.Enable</v>
      </c>
      <c r="B173" s="15" t="s">
        <v>55</v>
      </c>
      <c r="C173">
        <f>RICH1!$O173</f>
        <v>1</v>
      </c>
    </row>
    <row r="174" spans="1:3">
      <c r="A174" s="14" t="str">
        <f>CONCATENATE("FwUkl1Settings/",TEXT(RICH1!$G174,"r1ukl1#00"),TEXT(RICH1!$I174,"\.#0"),TEXT(RICH1!$J174,"\_#00\."),"Enable")</f>
        <v>FwUkl1Settings/r1ukl107.0_07.Enable</v>
      </c>
      <c r="B174" s="15" t="s">
        <v>55</v>
      </c>
      <c r="C174">
        <f>RICH1!$O174</f>
        <v>1</v>
      </c>
    </row>
    <row r="175" spans="1:3">
      <c r="A175" s="14" t="str">
        <f>CONCATENATE("FwUkl1Settings/",TEXT(RICH1!$G175,"r1ukl1#00"),TEXT(RICH1!$I175,"\.#0"),TEXT(RICH1!$J175,"\_#00\."),"Enable")</f>
        <v>FwUkl1Settings/r1ukl111.1_01.Enable</v>
      </c>
      <c r="B175" s="15" t="s">
        <v>55</v>
      </c>
      <c r="C175">
        <f>RICH1!$O175</f>
        <v>1</v>
      </c>
    </row>
    <row r="176" spans="1:3">
      <c r="A176" s="14" t="str">
        <f>CONCATENATE("FwUkl1Settings/",TEXT(RICH1!$G176,"r1ukl1#00"),TEXT(RICH1!$I176,"\.#0"),TEXT(RICH1!$J176,"\_#00\."),"Enable")</f>
        <v>FwUkl1Settings/r1ukl111.0_00.Enable</v>
      </c>
      <c r="B176" s="15" t="s">
        <v>55</v>
      </c>
      <c r="C176">
        <f>RICH1!$O176</f>
        <v>1</v>
      </c>
    </row>
    <row r="177" spans="1:3">
      <c r="A177" s="14" t="str">
        <f>CONCATENATE("FwUkl1Settings/",TEXT(RICH1!$G177,"r1ukl1#00"),TEXT(RICH1!$I177,"\.#0"),TEXT(RICH1!$J177,"\_#00\."),"Enable")</f>
        <v>FwUkl1Settings/r1ukl111.2_02.Enable</v>
      </c>
      <c r="B177" s="15" t="s">
        <v>55</v>
      </c>
      <c r="C177">
        <f>RICH1!$O177</f>
        <v>1</v>
      </c>
    </row>
    <row r="178" spans="1:3">
      <c r="A178" s="14" t="str">
        <f>CONCATENATE("FwUkl1Settings/",TEXT(RICH1!$G178,"r1ukl1#00"),TEXT(RICH1!$I178,"\.#0"),TEXT(RICH1!$J178,"\_#00\."),"Enable")</f>
        <v>FwUkl1Settings/r1ukl111.1_02.Enable</v>
      </c>
      <c r="B178" s="15" t="s">
        <v>55</v>
      </c>
      <c r="C178">
        <f>RICH1!$O178</f>
        <v>1</v>
      </c>
    </row>
    <row r="179" spans="1:3">
      <c r="A179" s="14" t="str">
        <f>CONCATENATE("FwUkl1Settings/",TEXT(RICH1!$G179,"r1ukl1#00"),TEXT(RICH1!$I179,"\.#0"),TEXT(RICH1!$J179,"\_#00\."),"Enable")</f>
        <v>FwUkl1Settings/r1ukl107.0_08.Enable</v>
      </c>
      <c r="B179" s="15" t="s">
        <v>55</v>
      </c>
      <c r="C179">
        <f>RICH1!$O179</f>
        <v>1</v>
      </c>
    </row>
    <row r="180" spans="1:3">
      <c r="A180" s="14" t="str">
        <f>CONCATENATE("FwUkl1Settings/",TEXT(RICH1!$G180,"r1ukl1#00"),TEXT(RICH1!$I180,"\.#0"),TEXT(RICH1!$J180,"\_#00\."),"Enable")</f>
        <v>FwUkl1Settings/r1ukl111.1_00.Enable</v>
      </c>
      <c r="B180" s="15" t="s">
        <v>55</v>
      </c>
      <c r="C180">
        <f>RICH1!$O180</f>
        <v>1</v>
      </c>
    </row>
    <row r="181" spans="1:3">
      <c r="A181" s="14" t="str">
        <f>CONCATENATE("FwUkl1Settings/",TEXT(RICH1!$G181,"r1ukl1#00"),TEXT(RICH1!$I181,"\.#0"),TEXT(RICH1!$J181,"\_#00\."),"Enable")</f>
        <v>FwUkl1Settings/r1ukl107.1_07.Enable</v>
      </c>
      <c r="B181" s="15" t="s">
        <v>55</v>
      </c>
      <c r="C181">
        <f>RICH1!$O181</f>
        <v>1</v>
      </c>
    </row>
    <row r="182" spans="1:3">
      <c r="A182" s="14" t="str">
        <f>CONCATENATE("FwUkl1Settings/",TEXT(RICH1!$G182,"r1ukl1#00"),TEXT(RICH1!$I182,"\.#0"),TEXT(RICH1!$J182,"\_#00\."),"Enable")</f>
        <v>FwUkl1Settings/r1ukl111.0_01.Enable</v>
      </c>
      <c r="B182" s="15" t="s">
        <v>55</v>
      </c>
      <c r="C182">
        <f>RICH1!$O182</f>
        <v>1</v>
      </c>
    </row>
    <row r="183" spans="1:3">
      <c r="A183" s="14" t="str">
        <f>CONCATENATE("FwUkl1Settings/",TEXT(RICH1!$G183,"r1ukl1#00"),TEXT(RICH1!$I183,"\.#0"),TEXT(RICH1!$J183,"\_#00\."),"Enable")</f>
        <v>FwUkl1Settings/r1ukl111.0_02.Enable</v>
      </c>
      <c r="B183" s="15" t="s">
        <v>55</v>
      </c>
      <c r="C183">
        <f>RICH1!$O183</f>
        <v>1</v>
      </c>
    </row>
    <row r="184" spans="1:3">
      <c r="A184" s="14" t="str">
        <f>CONCATENATE("FwUkl1Settings/",TEXT(RICH1!$G184,"r1ukl1#00"),TEXT(RICH1!$I184,"\.#0"),TEXT(RICH1!$J184,"\_#00\."),"Enable")</f>
        <v>FwUkl1Settings/r1ukl110.0_02.Enable</v>
      </c>
      <c r="B184" s="15" t="s">
        <v>55</v>
      </c>
      <c r="C184">
        <f>RICH1!$O184</f>
        <v>1</v>
      </c>
    </row>
    <row r="185" spans="1:3">
      <c r="A185" s="14" t="str">
        <f>CONCATENATE("FwUkl1Settings/",TEXT(RICH1!$G185,"r1ukl1#00"),TEXT(RICH1!$I185,"\.#0"),TEXT(RICH1!$J185,"\_#00\."),"Enable")</f>
        <v>FwUkl1Settings/r1ukl110.0_03.Enable</v>
      </c>
      <c r="B185" s="15" t="s">
        <v>55</v>
      </c>
      <c r="C185">
        <f>RICH1!$O185</f>
        <v>1</v>
      </c>
    </row>
    <row r="186" spans="1:3">
      <c r="A186" s="14" t="str">
        <f>CONCATENATE("FwUkl1Settings/",TEXT(RICH1!$G186,"r1ukl1#00"),TEXT(RICH1!$I186,"\.#0"),TEXT(RICH1!$J186,"\_#00\."),"Enable")</f>
        <v>FwUkl1Settings/r1ukl110.2_06.Enable</v>
      </c>
      <c r="B186" s="15" t="s">
        <v>55</v>
      </c>
      <c r="C186">
        <f>RICH1!$O186</f>
        <v>1</v>
      </c>
    </row>
    <row r="187" spans="1:3">
      <c r="A187" s="14" t="str">
        <f>CONCATENATE("FwUkl1Settings/",TEXT(RICH1!$G187,"r1ukl1#00"),TEXT(RICH1!$I187,"\.#0"),TEXT(RICH1!$J187,"\_#00\."),"Enable")</f>
        <v>FwUkl1Settings/r1ukl110.2_07.Enable</v>
      </c>
      <c r="B187" s="15" t="s">
        <v>55</v>
      </c>
      <c r="C187">
        <f>RICH1!$O187</f>
        <v>1</v>
      </c>
    </row>
    <row r="188" spans="1:3">
      <c r="A188" s="14" t="str">
        <f>CONCATENATE("FwUkl1Settings/",TEXT(RICH1!$G188,"r1ukl1#00"),TEXT(RICH1!$I188,"\.#0"),TEXT(RICH1!$J188,"\_#00\."),"Enable")</f>
        <v>FwUkl1Settings/r1ukl110.2_08.Enable</v>
      </c>
      <c r="B188" s="15" t="s">
        <v>55</v>
      </c>
      <c r="C188">
        <f>RICH1!$O188</f>
        <v>1</v>
      </c>
    </row>
    <row r="189" spans="1:3">
      <c r="A189" s="14" t="str">
        <f>CONCATENATE("FwUkl1Settings/",TEXT(RICH1!$G189,"r1ukl1#00"),TEXT(RICH1!$I189,"\.#0"),TEXT(RICH1!$J189,"\_#00\."),"Enable")</f>
        <v>FwUkl1Settings/r1ukl110.2_00.Enable</v>
      </c>
      <c r="B189" s="15" t="s">
        <v>55</v>
      </c>
      <c r="C189">
        <f>RICH1!$O189</f>
        <v>1</v>
      </c>
    </row>
    <row r="190" spans="1:3">
      <c r="A190" s="14" t="str">
        <f>CONCATENATE("FwUkl1Settings/",TEXT(RICH1!$G190,"r1ukl1#00"),TEXT(RICH1!$I190,"\.#0"),TEXT(RICH1!$J190,"\_#00\."),"Enable")</f>
        <v>FwUkl1Settings/r1ukl110.2_01.Enable</v>
      </c>
      <c r="B190" s="15" t="s">
        <v>55</v>
      </c>
      <c r="C190">
        <f>RICH1!$O190</f>
        <v>1</v>
      </c>
    </row>
    <row r="191" spans="1:3">
      <c r="A191" s="14" t="str">
        <f>CONCATENATE("FwUkl1Settings/",TEXT(RICH1!$G191,"r1ukl1#00"),TEXT(RICH1!$I191,"\.#0"),TEXT(RICH1!$J191,"\_#00\."),"Enable")</f>
        <v>FwUkl1Settings/r1ukl110.2_02.Enable</v>
      </c>
      <c r="B191" s="15" t="s">
        <v>55</v>
      </c>
      <c r="C191">
        <f>RICH1!$O191</f>
        <v>1</v>
      </c>
    </row>
    <row r="192" spans="1:3">
      <c r="A192" s="14" t="str">
        <f>CONCATENATE("FwUkl1Settings/",TEXT(RICH1!$G192,"r1ukl1#00"),TEXT(RICH1!$I192,"\.#0"),TEXT(RICH1!$J192,"\_#00\."),"Enable")</f>
        <v>FwUkl1Settings/r1ukl110.1_02.Enable</v>
      </c>
      <c r="B192" s="15" t="s">
        <v>55</v>
      </c>
      <c r="C192">
        <f>RICH1!$O192</f>
        <v>1</v>
      </c>
    </row>
    <row r="193" spans="1:3">
      <c r="A193" s="14" t="str">
        <f>CONCATENATE("FwUkl1Settings/",TEXT(RICH1!$G193,"r1ukl1#00"),TEXT(RICH1!$I193,"\.#0"),TEXT(RICH1!$J193,"\_#00\."),"Enable")</f>
        <v>FwUkl1Settings/r1ukl110.1_01.Enable</v>
      </c>
      <c r="B193" s="15" t="s">
        <v>55</v>
      </c>
      <c r="C193">
        <f>RICH1!$O193</f>
        <v>1</v>
      </c>
    </row>
    <row r="194" spans="1:3">
      <c r="A194" s="14" t="str">
        <f>CONCATENATE("FwUkl1Settings/",TEXT(RICH1!$G194,"r1ukl1#00"),TEXT(RICH1!$I194,"\.#0"),TEXT(RICH1!$J194,"\_#00\."),"Enable")</f>
        <v>FwUkl1Settings/r1ukl110.1_00.Enable</v>
      </c>
      <c r="B194" s="15" t="s">
        <v>55</v>
      </c>
      <c r="C194">
        <f>RICH1!$O194</f>
        <v>1</v>
      </c>
    </row>
    <row r="195" spans="1:3">
      <c r="A195" s="14" t="str">
        <f>CONCATENATE("FwUkl1Settings/",TEXT(RICH1!$G195,"r1ukl1#00"),TEXT(RICH1!$I195,"\.#0"),TEXT(RICH1!$J195,"\_#00\."),"Enable")</f>
        <v>FwUkl1Settings/r1ukl110.1_03.Enable</v>
      </c>
      <c r="B195" s="15" t="s">
        <v>55</v>
      </c>
      <c r="C195">
        <f>RICH1!$O195</f>
        <v>1</v>
      </c>
    </row>
    <row r="196" spans="1:3">
      <c r="A196" s="14" t="str">
        <f>CONCATENATE("FwUkl1Settings/",TEXT(RICH1!$G196,"r1ukl1#00"),TEXT(RICH1!$I196,"\.#0"),TEXT(RICH1!$J196,"\_#00\."),"Enable")</f>
        <v>FwUkl1Settings/r1ukl110.1_04.Enable</v>
      </c>
      <c r="B196" s="15" t="s">
        <v>55</v>
      </c>
      <c r="C196">
        <f>RICH1!$O196</f>
        <v>1</v>
      </c>
    </row>
    <row r="197" spans="1:3">
      <c r="A197" s="14" t="str">
        <f>CONCATENATE("FwUkl1Settings/",TEXT(RICH1!$G197,"r1ukl1#00"),TEXT(RICH1!$I197,"\.#0"),TEXT(RICH1!$J197,"\_#00\."),"Enable")</f>
        <v>FwUkl1Settings/r1ukl110.1_05.Enable</v>
      </c>
      <c r="B197" s="15" t="s">
        <v>55</v>
      </c>
      <c r="C197">
        <f>RICH1!$O197</f>
        <v>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289"/>
  <sheetViews>
    <sheetView workbookViewId="0">
      <pane ySplit="1" topLeftCell="A2" activePane="bottomLeft" state="frozen"/>
      <selection pane="bottomLeft" activeCell="D2" sqref="D2"/>
    </sheetView>
  </sheetViews>
  <sheetFormatPr defaultRowHeight="12.75"/>
  <cols>
    <col min="1" max="1" width="33.140625" customWidth="1"/>
    <col min="2" max="2" width="18" customWidth="1"/>
    <col min="3" max="3" width="14.28515625" customWidth="1"/>
  </cols>
  <sheetData>
    <row r="1" spans="1:3">
      <c r="A1" t="s">
        <v>41</v>
      </c>
      <c r="B1" t="s">
        <v>42</v>
      </c>
      <c r="C1" t="s">
        <v>43</v>
      </c>
    </row>
    <row r="2" spans="1:3">
      <c r="A2" s="14" t="str">
        <f>CONCATENATE("FwUkl1Settings/",TEXT(RICH2!$G2,"r2ukl1#00"),TEXT(RICH2!$I2,"\.#0"),TEXT(RICH2!$J2,"\_#00\."),"Enable")</f>
        <v>FwUkl1Settings/r2ukl102.0_03.Enable</v>
      </c>
      <c r="B2" s="15" t="s">
        <v>55</v>
      </c>
      <c r="C2">
        <f>RICH2!$O2</f>
        <v>0</v>
      </c>
    </row>
    <row r="3" spans="1:3">
      <c r="A3" s="14" t="str">
        <f>CONCATENATE("FwUkl1Settings/",TEXT(RICH2!$G3,"r2ukl1#00"),TEXT(RICH2!$I3,"\.#0"),TEXT(RICH2!$J3,"\_#00\."),"Enable")</f>
        <v>FwUkl1Settings/r2ukl102.0_04.Enable</v>
      </c>
      <c r="B3" s="15" t="s">
        <v>55</v>
      </c>
      <c r="C3">
        <f>RICH2!$O3</f>
        <v>1</v>
      </c>
    </row>
    <row r="4" spans="1:3">
      <c r="A4" s="14" t="str">
        <f>CONCATENATE("FwUkl1Settings/",TEXT(RICH2!$G4,"r2ukl1#00"),TEXT(RICH2!$I4,"\.#0"),TEXT(RICH2!$J4,"\_#00\."),"Enable")</f>
        <v>FwUkl1Settings/r2ukl102.0_05.Enable</v>
      </c>
      <c r="B4" s="15" t="s">
        <v>55</v>
      </c>
      <c r="C4">
        <f>RICH2!$O4</f>
        <v>1</v>
      </c>
    </row>
    <row r="5" spans="1:3">
      <c r="A5" s="14" t="str">
        <f>CONCATENATE("FwUkl1Settings/",TEXT(RICH2!$G5,"r2ukl1#00"),TEXT(RICH2!$I5,"\.#0"),TEXT(RICH2!$J5,"\_#00\."),"Enable")</f>
        <v>FwUkl1Settings/r2ukl102.1_06.Enable</v>
      </c>
      <c r="B5" s="15" t="s">
        <v>55</v>
      </c>
      <c r="C5">
        <f>RICH2!$O5</f>
        <v>1</v>
      </c>
    </row>
    <row r="6" spans="1:3">
      <c r="A6" s="14" t="str">
        <f>CONCATENATE("FwUkl1Settings/",TEXT(RICH2!$G6,"r2ukl1#00"),TEXT(RICH2!$I6,"\.#0"),TEXT(RICH2!$J6,"\_#00\."),"Enable")</f>
        <v>FwUkl1Settings/r2ukl101.0_03.Enable</v>
      </c>
      <c r="B6" s="15" t="s">
        <v>55</v>
      </c>
      <c r="C6">
        <f>RICH2!$O6</f>
        <v>1</v>
      </c>
    </row>
    <row r="7" spans="1:3">
      <c r="A7" s="14" t="str">
        <f>CONCATENATE("FwUkl1Settings/",TEXT(RICH2!$G7,"r2ukl1#00"),TEXT(RICH2!$I7,"\.#0"),TEXT(RICH2!$J7,"\_#00\."),"Enable")</f>
        <v>FwUkl1Settings/r2ukl101.0_04.Enable</v>
      </c>
      <c r="B7" s="15" t="s">
        <v>55</v>
      </c>
      <c r="C7">
        <f>RICH2!$O7</f>
        <v>1</v>
      </c>
    </row>
    <row r="8" spans="1:3">
      <c r="A8" s="14" t="str">
        <f>CONCATENATE("FwUkl1Settings/",TEXT(RICH2!$G8,"r2ukl1#00"),TEXT(RICH2!$I8,"\.#0"),TEXT(RICH2!$J8,"\_#00\."),"Enable")</f>
        <v>FwUkl1Settings/r2ukl101.0_05.Enable</v>
      </c>
      <c r="B8" s="15" t="s">
        <v>55</v>
      </c>
      <c r="C8">
        <f>RICH2!$O8</f>
        <v>1</v>
      </c>
    </row>
    <row r="9" spans="1:3">
      <c r="A9" s="14" t="str">
        <f>CONCATENATE("FwUkl1Settings/",TEXT(RICH2!$G9,"r2ukl1#00"),TEXT(RICH2!$I9,"\.#0"),TEXT(RICH2!$J9,"\_#00\."),"Enable")</f>
        <v>FwUkl1Settings/r2ukl101.1_06.Enable</v>
      </c>
      <c r="B9" s="15" t="s">
        <v>55</v>
      </c>
      <c r="C9">
        <f>RICH2!$O9</f>
        <v>1</v>
      </c>
    </row>
    <row r="10" spans="1:3">
      <c r="A10" s="14" t="str">
        <f>CONCATENATE("FwUkl1Settings/",TEXT(RICH2!$G10,"r2ukl1#00"),TEXT(RICH2!$I10,"\.#0"),TEXT(RICH2!$J10,"\_#00\."),"Enable")</f>
        <v>FwUkl1Settings/r2ukl101.1_07.Enable</v>
      </c>
      <c r="B10" s="15" t="s">
        <v>55</v>
      </c>
      <c r="C10">
        <f>RICH2!$O10</f>
        <v>1</v>
      </c>
    </row>
    <row r="11" spans="1:3">
      <c r="A11" s="14" t="str">
        <f>CONCATENATE("FwUkl1Settings/",TEXT(RICH2!$G11,"r2ukl1#00"),TEXT(RICH2!$I11,"\.#0"),TEXT(RICH2!$J11,"\_#00\."),"Enable")</f>
        <v>FwUkl1Settings/r2ukl101.1_08.Enable</v>
      </c>
      <c r="B11" s="15" t="s">
        <v>55</v>
      </c>
      <c r="C11">
        <f>RICH2!$O11</f>
        <v>1</v>
      </c>
    </row>
    <row r="12" spans="1:3">
      <c r="A12" s="14" t="str">
        <f>CONCATENATE("FwUkl1Settings/",TEXT(RICH2!$G12,"r2ukl1#00"),TEXT(RICH2!$I12,"\.#0"),TEXT(RICH2!$J12,"\_#00\."),"Enable")</f>
        <v>FwUkl1Settings/r2ukl101.0_08.Enable</v>
      </c>
      <c r="B12" s="15" t="s">
        <v>55</v>
      </c>
      <c r="C12">
        <f>RICH2!$O12</f>
        <v>1</v>
      </c>
    </row>
    <row r="13" spans="1:3">
      <c r="A13" s="14" t="str">
        <f>CONCATENATE("FwUkl1Settings/",TEXT(RICH2!$G13,"r2ukl1#00"),TEXT(RICH2!$I13,"\.#0"),TEXT(RICH2!$J13,"\_#00\."),"Enable")</f>
        <v>FwUkl1Settings/r2ukl101.0_07.Enable</v>
      </c>
      <c r="B13" s="15" t="s">
        <v>55</v>
      </c>
      <c r="C13">
        <f>RICH2!$O13</f>
        <v>1</v>
      </c>
    </row>
    <row r="14" spans="1:3">
      <c r="A14" s="14" t="str">
        <f>CONCATENATE("FwUkl1Settings/",TEXT(RICH2!$G14,"r2ukl1#00"),TEXT(RICH2!$I14,"\.#0"),TEXT(RICH2!$J14,"\_#00\."),"Enable")</f>
        <v>FwUkl1Settings/r2ukl101.0_06.Enable</v>
      </c>
      <c r="B14" s="15" t="s">
        <v>55</v>
      </c>
      <c r="C14">
        <f>RICH2!$O14</f>
        <v>1</v>
      </c>
    </row>
    <row r="15" spans="1:3">
      <c r="A15" s="14" t="str">
        <f>CONCATENATE("FwUkl1Settings/",TEXT(RICH2!$G15,"r2ukl1#00"),TEXT(RICH2!$I15,"\.#0"),TEXT(RICH2!$J15,"\_#00\."),"Enable")</f>
        <v>FwUkl1Settings/r2ukl101.0_00.Enable</v>
      </c>
      <c r="B15" s="15" t="s">
        <v>55</v>
      </c>
      <c r="C15">
        <f>RICH2!$O15</f>
        <v>1</v>
      </c>
    </row>
    <row r="16" spans="1:3">
      <c r="A16" s="14" t="str">
        <f>CONCATENATE("FwUkl1Settings/",TEXT(RICH2!$G16,"r2ukl1#00"),TEXT(RICH2!$I16,"\.#0"),TEXT(RICH2!$J16,"\_#00\."),"Enable")</f>
        <v>FwUkl1Settings/r2ukl101.0_01.Enable</v>
      </c>
      <c r="B16" s="15" t="s">
        <v>55</v>
      </c>
      <c r="C16">
        <f>RICH2!$O16</f>
        <v>1</v>
      </c>
    </row>
    <row r="17" spans="1:3">
      <c r="A17" s="14" t="str">
        <f>CONCATENATE("FwUkl1Settings/",TEXT(RICH2!$G17,"r2ukl1#00"),TEXT(RICH2!$I17,"\.#0"),TEXT(RICH2!$J17,"\_#00\."),"Enable")</f>
        <v>FwUkl1Settings/r2ukl101.0_02.Enable</v>
      </c>
      <c r="B17" s="15" t="s">
        <v>55</v>
      </c>
      <c r="C17">
        <f>RICH2!$O17</f>
        <v>0</v>
      </c>
    </row>
    <row r="18" spans="1:3">
      <c r="A18" s="14" t="str">
        <f>CONCATENATE("FwUkl1Settings/",TEXT(RICH2!$G18,"r2ukl1#00"),TEXT(RICH2!$I18,"\.#0"),TEXT(RICH2!$J18,"\_#00\."),"Enable")</f>
        <v>FwUkl1Settings/r2ukl104.0_05.Enable</v>
      </c>
      <c r="B18" s="15" t="s">
        <v>55</v>
      </c>
      <c r="C18">
        <f>RICH2!$O18</f>
        <v>0</v>
      </c>
    </row>
    <row r="19" spans="1:3">
      <c r="A19" s="14" t="str">
        <f>CONCATENATE("FwUkl1Settings/",TEXT(RICH2!$G19,"r2ukl1#00"),TEXT(RICH2!$I19,"\.#0"),TEXT(RICH2!$J19,"\_#00\."),"Enable")</f>
        <v>FwUkl1Settings/r2ukl104.1_06.Enable</v>
      </c>
      <c r="B19" s="15" t="s">
        <v>55</v>
      </c>
      <c r="C19">
        <f>RICH2!$O19</f>
        <v>1</v>
      </c>
    </row>
    <row r="20" spans="1:3">
      <c r="A20" s="14" t="str">
        <f>CONCATENATE("FwUkl1Settings/",TEXT(RICH2!$G20,"r2ukl1#00"),TEXT(RICH2!$I20,"\.#0"),TEXT(RICH2!$J20,"\_#00\."),"Enable")</f>
        <v>FwUkl1Settings/r2ukl104.1_07.Enable</v>
      </c>
      <c r="B20" s="15" t="s">
        <v>55</v>
      </c>
      <c r="C20">
        <f>RICH2!$O20</f>
        <v>1</v>
      </c>
    </row>
    <row r="21" spans="1:3">
      <c r="A21" s="14" t="str">
        <f>CONCATENATE("FwUkl1Settings/",TEXT(RICH2!$G21,"r2ukl1#00"),TEXT(RICH2!$I21,"\.#0"),TEXT(RICH2!$J21,"\_#00\."),"Enable")</f>
        <v>FwUkl1Settings/r2ukl104.1_08.Enable</v>
      </c>
      <c r="B21" s="15" t="s">
        <v>55</v>
      </c>
      <c r="C21">
        <f>RICH2!$O21</f>
        <v>1</v>
      </c>
    </row>
    <row r="22" spans="1:3">
      <c r="A22" s="14" t="str">
        <f>CONCATENATE("FwUkl1Settings/",TEXT(RICH2!$G22,"r2ukl1#00"),TEXT(RICH2!$I22,"\.#0"),TEXT(RICH2!$J22,"\_#00\."),"Enable")</f>
        <v>FwUkl1Settings/r2ukl102.1_07.Enable</v>
      </c>
      <c r="B22" s="15" t="s">
        <v>55</v>
      </c>
      <c r="C22">
        <f>RICH2!$O22</f>
        <v>1</v>
      </c>
    </row>
    <row r="23" spans="1:3">
      <c r="A23" s="14" t="str">
        <f>CONCATENATE("FwUkl1Settings/",TEXT(RICH2!$G23,"r2ukl1#00"),TEXT(RICH2!$I23,"\.#0"),TEXT(RICH2!$J23,"\_#00\."),"Enable")</f>
        <v>FwUkl1Settings/r2ukl102.1_08.Enable</v>
      </c>
      <c r="B23" s="15" t="s">
        <v>55</v>
      </c>
      <c r="C23">
        <f>RICH2!$O23</f>
        <v>1</v>
      </c>
    </row>
    <row r="24" spans="1:3">
      <c r="A24" s="14" t="str">
        <f>CONCATENATE("FwUkl1Settings/",TEXT(RICH2!$G24,"r2ukl1#00"),TEXT(RICH2!$I24,"\.#0"),TEXT(RICH2!$J24,"\_#00\."),"Enable")</f>
        <v>FwUkl1Settings/r2ukl102.0_08.Enable</v>
      </c>
      <c r="B24" s="15" t="s">
        <v>55</v>
      </c>
      <c r="C24">
        <f>RICH2!$O24</f>
        <v>1</v>
      </c>
    </row>
    <row r="25" spans="1:3">
      <c r="A25" s="14" t="str">
        <f>CONCATENATE("FwUkl1Settings/",TEXT(RICH2!$G25,"r2ukl1#00"),TEXT(RICH2!$I25,"\.#0"),TEXT(RICH2!$J25,"\_#00\."),"Enable")</f>
        <v>FwUkl1Settings/r2ukl102.0_07.Enable</v>
      </c>
      <c r="B25" s="15" t="s">
        <v>55</v>
      </c>
      <c r="C25">
        <f>RICH2!$O25</f>
        <v>1</v>
      </c>
    </row>
    <row r="26" spans="1:3">
      <c r="A26" s="14" t="str">
        <f>CONCATENATE("FwUkl1Settings/",TEXT(RICH2!$G26,"r2ukl1#00"),TEXT(RICH2!$I26,"\.#0"),TEXT(RICH2!$J26,"\_#00\."),"Enable")</f>
        <v>FwUkl1Settings/r2ukl109.0_08.Enable</v>
      </c>
      <c r="B26" s="15" t="s">
        <v>55</v>
      </c>
      <c r="C26">
        <f>RICH2!$O26</f>
        <v>1</v>
      </c>
    </row>
    <row r="27" spans="1:3">
      <c r="A27" s="14" t="str">
        <f>CONCATENATE("FwUkl1Settings/",TEXT(RICH2!$G27,"r2ukl1#00"),TEXT(RICH2!$I27,"\.#0"),TEXT(RICH2!$J27,"\_#00\."),"Enable")</f>
        <v>FwUkl1Settings/r2ukl109.0_07.Enable</v>
      </c>
      <c r="B27" s="15" t="s">
        <v>55</v>
      </c>
      <c r="C27">
        <f>RICH2!$O27</f>
        <v>1</v>
      </c>
    </row>
    <row r="28" spans="1:3">
      <c r="A28" s="14" t="str">
        <f>CONCATENATE("FwUkl1Settings/",TEXT(RICH2!$G28,"r2ukl1#00"),TEXT(RICH2!$I28,"\.#0"),TEXT(RICH2!$J28,"\_#00\."),"Enable")</f>
        <v>FwUkl1Settings/r2ukl102.0_01.Enable</v>
      </c>
      <c r="B28" s="15" t="s">
        <v>55</v>
      </c>
      <c r="C28">
        <f>RICH2!$O28</f>
        <v>1</v>
      </c>
    </row>
    <row r="29" spans="1:3">
      <c r="A29" s="14" t="str">
        <f>CONCATENATE("FwUkl1Settings/",TEXT(RICH2!$G29,"r2ukl1#00"),TEXT(RICH2!$I29,"\.#0"),TEXT(RICH2!$J29,"\_#00\."),"Enable")</f>
        <v>FwUkl1Settings/r2ukl103.0_03.Enable</v>
      </c>
      <c r="B29" s="15" t="s">
        <v>55</v>
      </c>
      <c r="C29">
        <f>RICH2!$O29</f>
        <v>1</v>
      </c>
    </row>
    <row r="30" spans="1:3">
      <c r="A30" s="14" t="str">
        <f>CONCATENATE("FwUkl1Settings/",TEXT(RICH2!$G30,"r2ukl1#00"),TEXT(RICH2!$I30,"\.#0"),TEXT(RICH2!$J30,"\_#00\."),"Enable")</f>
        <v>FwUkl1Settings/r2ukl103.0_04.Enable</v>
      </c>
      <c r="B30" s="15" t="s">
        <v>55</v>
      </c>
      <c r="C30">
        <f>RICH2!$O30</f>
        <v>1</v>
      </c>
    </row>
    <row r="31" spans="1:3">
      <c r="A31" s="14" t="str">
        <f>CONCATENATE("FwUkl1Settings/",TEXT(RICH2!$G31,"r2ukl1#00"),TEXT(RICH2!$I31,"\.#0"),TEXT(RICH2!$J31,"\_#00\."),"Enable")</f>
        <v>FwUkl1Settings/r2ukl103.0_05.Enable</v>
      </c>
      <c r="B31" s="15" t="s">
        <v>55</v>
      </c>
      <c r="C31">
        <f>RICH2!$O31</f>
        <v>1</v>
      </c>
    </row>
    <row r="32" spans="1:3">
      <c r="A32" s="14" t="str">
        <f>CONCATENATE("FwUkl1Settings/",TEXT(RICH2!$G32,"r2ukl1#00"),TEXT(RICH2!$I32,"\.#0"),TEXT(RICH2!$J32,"\_#00\."),"Enable")</f>
        <v>FwUkl1Settings/r2ukl104.0_03.Enable</v>
      </c>
      <c r="B32" s="15" t="s">
        <v>55</v>
      </c>
      <c r="C32">
        <f>RICH2!$O32</f>
        <v>1</v>
      </c>
    </row>
    <row r="33" spans="1:3">
      <c r="A33" s="14" t="str">
        <f>CONCATENATE("FwUkl1Settings/",TEXT(RICH2!$G33,"r2ukl1#00"),TEXT(RICH2!$I33,"\.#0"),TEXT(RICH2!$J33,"\_#00\."),"Enable")</f>
        <v>FwUkl1Settings/r2ukl104.0_04.Enable</v>
      </c>
      <c r="B33" s="15" t="s">
        <v>55</v>
      </c>
      <c r="C33">
        <f>RICH2!$O33</f>
        <v>1</v>
      </c>
    </row>
    <row r="34" spans="1:3">
      <c r="A34" s="14" t="str">
        <f>CONCATENATE("FwUkl1Settings/",TEXT(RICH2!$G34,"r2ukl1#00"),TEXT(RICH2!$I34,"\.#0"),TEXT(RICH2!$J34,"\_#00\."),"Enable")</f>
        <v>FwUkl1Settings/r2ukl104.0_08.Enable</v>
      </c>
      <c r="B34" s="15" t="s">
        <v>55</v>
      </c>
      <c r="C34">
        <f>RICH2!$O34</f>
        <v>0</v>
      </c>
    </row>
    <row r="35" spans="1:3">
      <c r="A35" s="14" t="str">
        <f>CONCATENATE("FwUkl1Settings/",TEXT(RICH2!$G35,"r2ukl1#00"),TEXT(RICH2!$I35,"\.#0"),TEXT(RICH2!$J35,"\_#00\."),"Enable")</f>
        <v>FwUkl1Settings/r2ukl105.0_03.Enable</v>
      </c>
      <c r="B35" s="15" t="s">
        <v>55</v>
      </c>
      <c r="C35">
        <f>RICH2!$O35</f>
        <v>1</v>
      </c>
    </row>
    <row r="36" spans="1:3">
      <c r="A36" s="14" t="str">
        <f>CONCATENATE("FwUkl1Settings/",TEXT(RICH2!$G36,"r2ukl1#00"),TEXT(RICH2!$I36,"\.#0"),TEXT(RICH2!$J36,"\_#00\."),"Enable")</f>
        <v>FwUkl1Settings/r2ukl105.0_04.Enable</v>
      </c>
      <c r="B36" s="15" t="s">
        <v>55</v>
      </c>
      <c r="C36">
        <f>RICH2!$O36</f>
        <v>1</v>
      </c>
    </row>
    <row r="37" spans="1:3">
      <c r="A37" s="14" t="str">
        <f>CONCATENATE("FwUkl1Settings/",TEXT(RICH2!$G37,"r2ukl1#00"),TEXT(RICH2!$I37,"\.#0"),TEXT(RICH2!$J37,"\_#00\."),"Enable")</f>
        <v>FwUkl1Settings/r2ukl105.0_05.Enable</v>
      </c>
      <c r="B37" s="15" t="s">
        <v>55</v>
      </c>
      <c r="C37">
        <f>RICH2!$O37</f>
        <v>1</v>
      </c>
    </row>
    <row r="38" spans="1:3">
      <c r="A38" s="14" t="str">
        <f>CONCATENATE("FwUkl1Settings/",TEXT(RICH2!$G38,"r2ukl1#00"),TEXT(RICH2!$I38,"\.#0"),TEXT(RICH2!$J38,"\_#00\."),"Enable")</f>
        <v>FwUkl1Settings/r2ukl101.2_06.Enable</v>
      </c>
      <c r="B38" s="15" t="s">
        <v>55</v>
      </c>
      <c r="C38">
        <f>RICH2!$O38</f>
        <v>1</v>
      </c>
    </row>
    <row r="39" spans="1:3">
      <c r="A39" s="14" t="str">
        <f>CONCATENATE("FwUkl1Settings/",TEXT(RICH2!$G39,"r2ukl1#00"),TEXT(RICH2!$I39,"\.#0"),TEXT(RICH2!$J39,"\_#00\."),"Enable")</f>
        <v>FwUkl1Settings/r2ukl101.2_07.Enable</v>
      </c>
      <c r="B39" s="15" t="s">
        <v>55</v>
      </c>
      <c r="C39">
        <f>RICH2!$O39</f>
        <v>1</v>
      </c>
    </row>
    <row r="40" spans="1:3">
      <c r="A40" s="14" t="str">
        <f>CONCATENATE("FwUkl1Settings/",TEXT(RICH2!$G40,"r2ukl1#00"),TEXT(RICH2!$I40,"\.#0"),TEXT(RICH2!$J40,"\_#00\."),"Enable")</f>
        <v>FwUkl1Settings/r2ukl101.2_08.Enable</v>
      </c>
      <c r="B40" s="15" t="s">
        <v>55</v>
      </c>
      <c r="C40">
        <f>RICH2!$O40</f>
        <v>1</v>
      </c>
    </row>
    <row r="41" spans="1:3">
      <c r="A41" s="14" t="str">
        <f>CONCATENATE("FwUkl1Settings/",TEXT(RICH2!$G41,"r2ukl1#00"),TEXT(RICH2!$I41,"\.#0"),TEXT(RICH2!$J41,"\_#00\."),"Enable")</f>
        <v>FwUkl1Settings/r2ukl101.2_00.Enable</v>
      </c>
      <c r="B41" s="15" t="s">
        <v>55</v>
      </c>
      <c r="C41">
        <f>RICH2!$O41</f>
        <v>1</v>
      </c>
    </row>
    <row r="42" spans="1:3">
      <c r="A42" s="14" t="str">
        <f>CONCATENATE("FwUkl1Settings/",TEXT(RICH2!$G42,"r2ukl1#00"),TEXT(RICH2!$I42,"\.#0"),TEXT(RICH2!$J42,"\_#00\."),"Enable")</f>
        <v>FwUkl1Settings/r2ukl101.2_01.Enable</v>
      </c>
      <c r="B42" s="15" t="s">
        <v>55</v>
      </c>
      <c r="C42">
        <f>RICH2!$O42</f>
        <v>1</v>
      </c>
    </row>
    <row r="43" spans="1:3">
      <c r="A43" s="14" t="str">
        <f>CONCATENATE("FwUkl1Settings/",TEXT(RICH2!$G43,"r2ukl1#00"),TEXT(RICH2!$I43,"\.#0"),TEXT(RICH2!$J43,"\_#00\."),"Enable")</f>
        <v>FwUkl1Settings/r2ukl101.2_02.Enable</v>
      </c>
      <c r="B43" s="15" t="s">
        <v>55</v>
      </c>
      <c r="C43">
        <f>RICH2!$O43</f>
        <v>1</v>
      </c>
    </row>
    <row r="44" spans="1:3">
      <c r="A44" s="14" t="str">
        <f>CONCATENATE("FwUkl1Settings/",TEXT(RICH2!$G44,"r2ukl1#00"),TEXT(RICH2!$I44,"\.#0"),TEXT(RICH2!$J44,"\_#00\."),"Enable")</f>
        <v>FwUkl1Settings/r2ukl101.1_02.Enable</v>
      </c>
      <c r="B44" s="15" t="s">
        <v>55</v>
      </c>
      <c r="C44">
        <f>RICH2!$O44</f>
        <v>1</v>
      </c>
    </row>
    <row r="45" spans="1:3">
      <c r="A45" s="14" t="str">
        <f>CONCATENATE("FwUkl1Settings/",TEXT(RICH2!$G45,"r2ukl1#00"),TEXT(RICH2!$I45,"\.#0"),TEXT(RICH2!$J45,"\_#00\."),"Enable")</f>
        <v>FwUkl1Settings/r2ukl101.1_01.Enable</v>
      </c>
      <c r="B45" s="15" t="s">
        <v>55</v>
      </c>
      <c r="C45">
        <f>RICH2!$O45</f>
        <v>1</v>
      </c>
    </row>
    <row r="46" spans="1:3">
      <c r="A46" s="14" t="str">
        <f>CONCATENATE("FwUkl1Settings/",TEXT(RICH2!$G46,"r2ukl1#00"),TEXT(RICH2!$I46,"\.#0"),TEXT(RICH2!$J46,"\_#00\."),"Enable")</f>
        <v>FwUkl1Settings/r2ukl101.1_00.Enable</v>
      </c>
      <c r="B46" s="15" t="s">
        <v>55</v>
      </c>
      <c r="C46">
        <f>RICH2!$O46</f>
        <v>1</v>
      </c>
    </row>
    <row r="47" spans="1:3">
      <c r="A47" s="14" t="str">
        <f>CONCATENATE("FwUkl1Settings/",TEXT(RICH2!$G47,"r2ukl1#00"),TEXT(RICH2!$I47,"\.#0"),TEXT(RICH2!$J47,"\_#00\."),"Enable")</f>
        <v>FwUkl1Settings/r2ukl101.1_03.Enable</v>
      </c>
      <c r="B47" s="15" t="s">
        <v>55</v>
      </c>
      <c r="C47">
        <f>RICH2!$O47</f>
        <v>1</v>
      </c>
    </row>
    <row r="48" spans="1:3">
      <c r="A48" s="14" t="str">
        <f>CONCATENATE("FwUkl1Settings/",TEXT(RICH2!$G48,"r2ukl1#00"),TEXT(RICH2!$I48,"\.#0"),TEXT(RICH2!$J48,"\_#00\."),"Enable")</f>
        <v>FwUkl1Settings/r2ukl101.1_04.Enable</v>
      </c>
      <c r="B48" s="15" t="s">
        <v>55</v>
      </c>
      <c r="C48">
        <f>RICH2!$O48</f>
        <v>1</v>
      </c>
    </row>
    <row r="49" spans="1:3">
      <c r="A49" s="14" t="str">
        <f>CONCATENATE("FwUkl1Settings/",TEXT(RICH2!$G49,"r2ukl1#00"),TEXT(RICH2!$I49,"\.#0"),TEXT(RICH2!$J49,"\_#00\."),"Enable")</f>
        <v>FwUkl1Settings/r2ukl101.1_05.Enable</v>
      </c>
      <c r="B49" s="15" t="s">
        <v>55</v>
      </c>
      <c r="C49">
        <f>RICH2!$O49</f>
        <v>0</v>
      </c>
    </row>
    <row r="50" spans="1:3">
      <c r="A50" s="14" t="str">
        <f>CONCATENATE("FwUkl1Settings/",TEXT(RICH2!$G50,"r2ukl1#00"),TEXT(RICH2!$I50,"\.#0"),TEXT(RICH2!$J50,"\_#00\."),"Enable")</f>
        <v>FwUkl1Settings/r2ukl105.1_06.Enable</v>
      </c>
      <c r="B50" s="15" t="s">
        <v>55</v>
      </c>
      <c r="C50">
        <f>RICH2!$O50</f>
        <v>0</v>
      </c>
    </row>
    <row r="51" spans="1:3">
      <c r="A51" s="14" t="str">
        <f>CONCATENATE("FwUkl1Settings/",TEXT(RICH2!$G51,"r2ukl1#00"),TEXT(RICH2!$I51,"\.#0"),TEXT(RICH2!$J51,"\_#00\."),"Enable")</f>
        <v>FwUkl1Settings/r2ukl105.1_07.Enable</v>
      </c>
      <c r="B51" s="15" t="s">
        <v>55</v>
      </c>
      <c r="C51">
        <f>RICH2!$O51</f>
        <v>1</v>
      </c>
    </row>
    <row r="52" spans="1:3">
      <c r="A52" s="14" t="str">
        <f>CONCATENATE("FwUkl1Settings/",TEXT(RICH2!$G52,"r2ukl1#00"),TEXT(RICH2!$I52,"\.#0"),TEXT(RICH2!$J52,"\_#00\."),"Enable")</f>
        <v>FwUkl1Settings/r2ukl105.1_08.Enable</v>
      </c>
      <c r="B52" s="15" t="s">
        <v>55</v>
      </c>
      <c r="C52">
        <f>RICH2!$O52</f>
        <v>1</v>
      </c>
    </row>
    <row r="53" spans="1:3">
      <c r="A53" s="14" t="str">
        <f>CONCATENATE("FwUkl1Settings/",TEXT(RICH2!$G53,"r2ukl1#00"),TEXT(RICH2!$I53,"\.#0"),TEXT(RICH2!$J53,"\_#00\."),"Enable")</f>
        <v>FwUkl1Settings/r2ukl105.0_08.Enable</v>
      </c>
      <c r="B53" s="15" t="s">
        <v>55</v>
      </c>
      <c r="C53">
        <f>RICH2!$O53</f>
        <v>1</v>
      </c>
    </row>
    <row r="54" spans="1:3">
      <c r="A54" s="14" t="str">
        <f>CONCATENATE("FwUkl1Settings/",TEXT(RICH2!$G54,"r2ukl1#00"),TEXT(RICH2!$I54,"\.#0"),TEXT(RICH2!$J54,"\_#00\."),"Enable")</f>
        <v>FwUkl1Settings/r2ukl102.2_06.Enable</v>
      </c>
      <c r="B54" s="15" t="s">
        <v>55</v>
      </c>
      <c r="C54">
        <f>RICH2!$O54</f>
        <v>1</v>
      </c>
    </row>
    <row r="55" spans="1:3">
      <c r="A55" s="14" t="str">
        <f>CONCATENATE("FwUkl1Settings/",TEXT(RICH2!$G55,"r2ukl1#00"),TEXT(RICH2!$I55,"\.#0"),TEXT(RICH2!$J55,"\_#00\."),"Enable")</f>
        <v>FwUkl1Settings/r2ukl102.2_07.Enable</v>
      </c>
      <c r="B55" s="15" t="s">
        <v>55</v>
      </c>
      <c r="C55">
        <f>RICH2!$O55</f>
        <v>1</v>
      </c>
    </row>
    <row r="56" spans="1:3">
      <c r="A56" s="14" t="str">
        <f>CONCATENATE("FwUkl1Settings/",TEXT(RICH2!$G56,"r2ukl1#00"),TEXT(RICH2!$I56,"\.#0"),TEXT(RICH2!$J56,"\_#00\."),"Enable")</f>
        <v>FwUkl1Settings/r2ukl102.2_08.Enable</v>
      </c>
      <c r="B56" s="15" t="s">
        <v>55</v>
      </c>
      <c r="C56">
        <f>RICH2!$O56</f>
        <v>1</v>
      </c>
    </row>
    <row r="57" spans="1:3">
      <c r="A57" s="14" t="str">
        <f>CONCATENATE("FwUkl1Settings/",TEXT(RICH2!$G57,"r2ukl1#00"),TEXT(RICH2!$I57,"\.#0"),TEXT(RICH2!$J57,"\_#00\."),"Enable")</f>
        <v>FwUkl1Settings/r2ukl102.2_00.Enable</v>
      </c>
      <c r="B57" s="15" t="s">
        <v>55</v>
      </c>
      <c r="C57">
        <f>RICH2!$O57</f>
        <v>1</v>
      </c>
    </row>
    <row r="58" spans="1:3">
      <c r="A58" s="14" t="str">
        <f>CONCATENATE("FwUkl1Settings/",TEXT(RICH2!$G58,"r2ukl1#00"),TEXT(RICH2!$I58,"\.#0"),TEXT(RICH2!$J58,"\_#00\."),"Enable")</f>
        <v>FwUkl1Settings/r2ukl102.2_01.Enable</v>
      </c>
      <c r="B58" s="15" t="s">
        <v>55</v>
      </c>
      <c r="C58">
        <f>RICH2!$O58</f>
        <v>1</v>
      </c>
    </row>
    <row r="59" spans="1:3">
      <c r="A59" s="14" t="str">
        <f>CONCATENATE("FwUkl1Settings/",TEXT(RICH2!$G59,"r2ukl1#00"),TEXT(RICH2!$I59,"\.#0"),TEXT(RICH2!$J59,"\_#00\."),"Enable")</f>
        <v>FwUkl1Settings/r2ukl102.2_02.Enable</v>
      </c>
      <c r="B59" s="15" t="s">
        <v>55</v>
      </c>
      <c r="C59">
        <f>RICH2!$O59</f>
        <v>1</v>
      </c>
    </row>
    <row r="60" spans="1:3">
      <c r="A60" s="14" t="str">
        <f>CONCATENATE("FwUkl1Settings/",TEXT(RICH2!$G60,"r2ukl1#00"),TEXT(RICH2!$I60,"\.#0"),TEXT(RICH2!$J60,"\_#00\."),"Enable")</f>
        <v>FwUkl1Settings/r2ukl102.1_02.Enable</v>
      </c>
      <c r="B60" s="15" t="s">
        <v>55</v>
      </c>
      <c r="C60">
        <f>RICH2!$O60</f>
        <v>1</v>
      </c>
    </row>
    <row r="61" spans="1:3">
      <c r="A61" s="14" t="str">
        <f>CONCATENATE("FwUkl1Settings/",TEXT(RICH2!$G61,"r2ukl1#00"),TEXT(RICH2!$I61,"\.#0"),TEXT(RICH2!$J61,"\_#00\."),"Enable")</f>
        <v>FwUkl1Settings/r2ukl102.1_01.Enable</v>
      </c>
      <c r="B61" s="15" t="s">
        <v>55</v>
      </c>
      <c r="C61">
        <f>RICH2!$O61</f>
        <v>1</v>
      </c>
    </row>
    <row r="62" spans="1:3">
      <c r="A62" s="14" t="str">
        <f>CONCATENATE("FwUkl1Settings/",TEXT(RICH2!$G62,"r2ukl1#00"),TEXT(RICH2!$I62,"\.#0"),TEXT(RICH2!$J62,"\_#00\."),"Enable")</f>
        <v>FwUkl1Settings/r2ukl102.1_00.Enable</v>
      </c>
      <c r="B62" s="15" t="s">
        <v>55</v>
      </c>
      <c r="C62">
        <f>RICH2!$O62</f>
        <v>1</v>
      </c>
    </row>
    <row r="63" spans="1:3">
      <c r="A63" s="14" t="str">
        <f>CONCATENATE("FwUkl1Settings/",TEXT(RICH2!$G63,"r2ukl1#00"),TEXT(RICH2!$I63,"\.#0"),TEXT(RICH2!$J63,"\_#00\."),"Enable")</f>
        <v>FwUkl1Settings/r2ukl102.1_03.Enable</v>
      </c>
      <c r="B63" s="15" t="s">
        <v>55</v>
      </c>
      <c r="C63">
        <f>RICH2!$O63</f>
        <v>1</v>
      </c>
    </row>
    <row r="64" spans="1:3">
      <c r="A64" s="14" t="str">
        <f>CONCATENATE("FwUkl1Settings/",TEXT(RICH2!$G64,"r2ukl1#00"),TEXT(RICH2!$I64,"\.#0"),TEXT(RICH2!$J64,"\_#00\."),"Enable")</f>
        <v>FwUkl1Settings/r2ukl102.1_04.Enable</v>
      </c>
      <c r="B64" s="15" t="s">
        <v>55</v>
      </c>
      <c r="C64">
        <f>RICH2!$O64</f>
        <v>1</v>
      </c>
    </row>
    <row r="65" spans="1:3">
      <c r="A65" s="14" t="str">
        <f>CONCATENATE("FwUkl1Settings/",TEXT(RICH2!$G65,"r2ukl1#00"),TEXT(RICH2!$I65,"\.#0"),TEXT(RICH2!$J65,"\_#00\."),"Enable")</f>
        <v>FwUkl1Settings/r2ukl102.1_05.Enable</v>
      </c>
      <c r="B65" s="15" t="s">
        <v>55</v>
      </c>
      <c r="C65">
        <f>RICH2!$O65</f>
        <v>0</v>
      </c>
    </row>
    <row r="66" spans="1:3">
      <c r="A66" s="14" t="str">
        <f>CONCATENATE("FwUkl1Settings/",TEXT(RICH2!$G66,"r2ukl1#00"),TEXT(RICH2!$I66,"\.#0"),TEXT(RICH2!$J66,"\_#00\."),"Enable")</f>
        <v>FwUkl1Settings/r2ukl105.0_07.Enable</v>
      </c>
      <c r="B66" s="15" t="s">
        <v>55</v>
      </c>
      <c r="C66">
        <f>RICH2!$O66</f>
        <v>1</v>
      </c>
    </row>
    <row r="67" spans="1:3">
      <c r="A67" s="14" t="str">
        <f>CONCATENATE("FwUkl1Settings/",TEXT(RICH2!$G67,"r2ukl1#00"),TEXT(RICH2!$I67,"\.#0"),TEXT(RICH2!$J67,"\_#00\."),"Enable")</f>
        <v>FwUkl1Settings/r2ukl105.0_06.Enable</v>
      </c>
      <c r="B67" s="15" t="s">
        <v>55</v>
      </c>
      <c r="C67">
        <f>RICH2!$O67</f>
        <v>1</v>
      </c>
    </row>
    <row r="68" spans="1:3">
      <c r="A68" s="14" t="str">
        <f>CONCATENATE("FwUkl1Settings/",TEXT(RICH2!$G68,"r2ukl1#00"),TEXT(RICH2!$I68,"\.#0"),TEXT(RICH2!$J68,"\_#00\."),"Enable")</f>
        <v>FwUkl1Settings/r2ukl105.0_00.Enable</v>
      </c>
      <c r="B68" s="15" t="s">
        <v>55</v>
      </c>
      <c r="C68">
        <f>RICH2!$O68</f>
        <v>1</v>
      </c>
    </row>
    <row r="69" spans="1:3">
      <c r="A69" s="14" t="str">
        <f>CONCATENATE("FwUkl1Settings/",TEXT(RICH2!$G69,"r2ukl1#00"),TEXT(RICH2!$I69,"\.#0"),TEXT(RICH2!$J69,"\_#00\."),"Enable")</f>
        <v>FwUkl1Settings/r2ukl105.0_01.Enable</v>
      </c>
      <c r="B69" s="15" t="s">
        <v>55</v>
      </c>
      <c r="C69">
        <f>RICH2!$O69</f>
        <v>1</v>
      </c>
    </row>
    <row r="70" spans="1:3">
      <c r="A70" s="14" t="str">
        <f>CONCATENATE("FwUkl1Settings/",TEXT(RICH2!$G70,"r2ukl1#00"),TEXT(RICH2!$I70,"\.#0"),TEXT(RICH2!$J70,"\_#00\."),"Enable")</f>
        <v>FwUkl1Settings/r2ukl103.2_06.Enable</v>
      </c>
      <c r="B70" s="15" t="s">
        <v>55</v>
      </c>
      <c r="C70">
        <f>RICH2!$O70</f>
        <v>1</v>
      </c>
    </row>
    <row r="71" spans="1:3">
      <c r="A71" s="14" t="str">
        <f>CONCATENATE("FwUkl1Settings/",TEXT(RICH2!$G71,"r2ukl1#00"),TEXT(RICH2!$I71,"\.#0"),TEXT(RICH2!$J71,"\_#00\."),"Enable")</f>
        <v>FwUkl1Settings/r2ukl103.2_07.Enable</v>
      </c>
      <c r="B71" s="15" t="s">
        <v>55</v>
      </c>
      <c r="C71">
        <f>RICH2!$O71</f>
        <v>1</v>
      </c>
    </row>
    <row r="72" spans="1:3">
      <c r="A72" s="14" t="str">
        <f>CONCATENATE("FwUkl1Settings/",TEXT(RICH2!$G72,"r2ukl1#00"),TEXT(RICH2!$I72,"\.#0"),TEXT(RICH2!$J72,"\_#00\."),"Enable")</f>
        <v>FwUkl1Settings/r2ukl103.2_08.Enable</v>
      </c>
      <c r="B72" s="15" t="s">
        <v>55</v>
      </c>
      <c r="C72">
        <f>RICH2!$O72</f>
        <v>1</v>
      </c>
    </row>
    <row r="73" spans="1:3">
      <c r="A73" s="14" t="str">
        <f>CONCATENATE("FwUkl1Settings/",TEXT(RICH2!$G73,"r2ukl1#00"),TEXT(RICH2!$I73,"\.#0"),TEXT(RICH2!$J73,"\_#00\."),"Enable")</f>
        <v>FwUkl1Settings/r2ukl103.2_00.Enable</v>
      </c>
      <c r="B73" s="15" t="s">
        <v>55</v>
      </c>
      <c r="C73">
        <f>RICH2!$O73</f>
        <v>1</v>
      </c>
    </row>
    <row r="74" spans="1:3">
      <c r="A74" s="14" t="str">
        <f>CONCATENATE("FwUkl1Settings/",TEXT(RICH2!$G74,"r2ukl1#00"),TEXT(RICH2!$I74,"\.#0"),TEXT(RICH2!$J74,"\_#00\."),"Enable")</f>
        <v>FwUkl1Settings/r2ukl103.2_01.Enable</v>
      </c>
      <c r="B74" s="15" t="s">
        <v>55</v>
      </c>
      <c r="C74">
        <f>RICH2!$O74</f>
        <v>1</v>
      </c>
    </row>
    <row r="75" spans="1:3">
      <c r="A75" s="14" t="str">
        <f>CONCATENATE("FwUkl1Settings/",TEXT(RICH2!$G75,"r2ukl1#00"),TEXT(RICH2!$I75,"\.#0"),TEXT(RICH2!$J75,"\_#00\."),"Enable")</f>
        <v>FwUkl1Settings/r2ukl103.2_02.Enable</v>
      </c>
      <c r="B75" s="15" t="s">
        <v>55</v>
      </c>
      <c r="C75">
        <f>RICH2!$O75</f>
        <v>1</v>
      </c>
    </row>
    <row r="76" spans="1:3">
      <c r="A76" s="14" t="str">
        <f>CONCATENATE("FwUkl1Settings/",TEXT(RICH2!$G76,"r2ukl1#00"),TEXT(RICH2!$I76,"\.#0"),TEXT(RICH2!$J76,"\_#00\."),"Enable")</f>
        <v>FwUkl1Settings/r2ukl103.1_02.Enable</v>
      </c>
      <c r="B76" s="15" t="s">
        <v>55</v>
      </c>
      <c r="C76">
        <f>RICH2!$O76</f>
        <v>1</v>
      </c>
    </row>
    <row r="77" spans="1:3">
      <c r="A77" s="14" t="str">
        <f>CONCATENATE("FwUkl1Settings/",TEXT(RICH2!$G77,"r2ukl1#00"),TEXT(RICH2!$I77,"\.#0"),TEXT(RICH2!$J77,"\_#00\."),"Enable")</f>
        <v>FwUkl1Settings/r2ukl103.1_01.Enable</v>
      </c>
      <c r="B77" s="15" t="s">
        <v>55</v>
      </c>
      <c r="C77">
        <f>RICH2!$O77</f>
        <v>1</v>
      </c>
    </row>
    <row r="78" spans="1:3">
      <c r="A78" s="14" t="str">
        <f>CONCATENATE("FwUkl1Settings/",TEXT(RICH2!$G78,"r2ukl1#00"),TEXT(RICH2!$I78,"\.#0"),TEXT(RICH2!$J78,"\_#00\."),"Enable")</f>
        <v>FwUkl1Settings/r2ukl103.1_00.Enable</v>
      </c>
      <c r="B78" s="15" t="s">
        <v>55</v>
      </c>
      <c r="C78">
        <f>RICH2!$O78</f>
        <v>1</v>
      </c>
    </row>
    <row r="79" spans="1:3">
      <c r="A79" s="14" t="str">
        <f>CONCATENATE("FwUkl1Settings/",TEXT(RICH2!$G79,"r2ukl1#00"),TEXT(RICH2!$I79,"\.#0"),TEXT(RICH2!$J79,"\_#00\."),"Enable")</f>
        <v>FwUkl1Settings/r2ukl103.1_03.Enable</v>
      </c>
      <c r="B79" s="15" t="s">
        <v>55</v>
      </c>
      <c r="C79">
        <f>RICH2!$O79</f>
        <v>1</v>
      </c>
    </row>
    <row r="80" spans="1:3">
      <c r="A80" s="14" t="str">
        <f>CONCATENATE("FwUkl1Settings/",TEXT(RICH2!$G80,"r2ukl1#00"),TEXT(RICH2!$I80,"\.#0"),TEXT(RICH2!$J80,"\_#00\."),"Enable")</f>
        <v>FwUkl1Settings/r2ukl103.1_04.Enable</v>
      </c>
      <c r="B80" s="15" t="s">
        <v>55</v>
      </c>
      <c r="C80">
        <f>RICH2!$O80</f>
        <v>1</v>
      </c>
    </row>
    <row r="81" spans="1:3">
      <c r="A81" s="14" t="str">
        <f>CONCATENATE("FwUkl1Settings/",TEXT(RICH2!$G81,"r2ukl1#00"),TEXT(RICH2!$I81,"\.#0"),TEXT(RICH2!$J81,"\_#00\."),"Enable")</f>
        <v>FwUkl1Settings/r2ukl103.1_05.Enable</v>
      </c>
      <c r="B81" s="15" t="s">
        <v>55</v>
      </c>
      <c r="C81">
        <f>RICH2!$O81</f>
        <v>0</v>
      </c>
    </row>
    <row r="82" spans="1:3">
      <c r="A82" s="14" t="str">
        <f>CONCATENATE("FwUkl1Settings/",TEXT(RICH2!$G82,"r2ukl1#00"),TEXT(RICH2!$I82,"\.#0"),TEXT(RICH2!$J82,"\_#00\."),"Enable")</f>
        <v>FwUkl1Settings/r2ukl105.0_02.Enable</v>
      </c>
      <c r="B82" s="15" t="s">
        <v>55</v>
      </c>
      <c r="C82">
        <f>RICH2!$O82</f>
        <v>1</v>
      </c>
    </row>
    <row r="83" spans="1:3">
      <c r="A83" s="14" t="str">
        <f>CONCATENATE("FwUkl1Settings/",TEXT(RICH2!$G83,"r2ukl1#00"),TEXT(RICH2!$I83,"\.#0"),TEXT(RICH2!$J83,"\_#00\."),"Enable")</f>
        <v>FwUkl1Settings/r2ukl106.0_03.Enable</v>
      </c>
      <c r="B83" s="15" t="s">
        <v>55</v>
      </c>
      <c r="C83">
        <f>RICH2!$O83</f>
        <v>1</v>
      </c>
    </row>
    <row r="84" spans="1:3">
      <c r="A84" s="14" t="str">
        <f>CONCATENATE("FwUkl1Settings/",TEXT(RICH2!$G84,"r2ukl1#00"),TEXT(RICH2!$I84,"\.#0"),TEXT(RICH2!$J84,"\_#00\."),"Enable")</f>
        <v>FwUkl1Settings/r2ukl106.0_04.Enable</v>
      </c>
      <c r="B84" s="15" t="s">
        <v>55</v>
      </c>
      <c r="C84">
        <f>RICH2!$O84</f>
        <v>1</v>
      </c>
    </row>
    <row r="85" spans="1:3">
      <c r="A85" s="14" t="str">
        <f>CONCATENATE("FwUkl1Settings/",TEXT(RICH2!$G85,"r2ukl1#00"),TEXT(RICH2!$I85,"\.#0"),TEXT(RICH2!$J85,"\_#00\."),"Enable")</f>
        <v>FwUkl1Settings/r2ukl106.0_05.Enable</v>
      </c>
      <c r="B85" s="15" t="s">
        <v>55</v>
      </c>
      <c r="C85">
        <f>RICH2!$O85</f>
        <v>1</v>
      </c>
    </row>
    <row r="86" spans="1:3">
      <c r="A86" s="14" t="str">
        <f>CONCATENATE("FwUkl1Settings/",TEXT(RICH2!$G86,"r2ukl1#00"),TEXT(RICH2!$I86,"\.#0"),TEXT(RICH2!$J86,"\_#00\."),"Enable")</f>
        <v>FwUkl1Settings/r2ukl104.2_06.Enable</v>
      </c>
      <c r="B86" s="15" t="s">
        <v>55</v>
      </c>
      <c r="C86">
        <f>RICH2!$O86</f>
        <v>1</v>
      </c>
    </row>
    <row r="87" spans="1:3">
      <c r="A87" s="14" t="str">
        <f>CONCATENATE("FwUkl1Settings/",TEXT(RICH2!$G87,"r2ukl1#00"),TEXT(RICH2!$I87,"\.#0"),TEXT(RICH2!$J87,"\_#00\."),"Enable")</f>
        <v>FwUkl1Settings/r2ukl104.2_07.Enable</v>
      </c>
      <c r="B87" s="15" t="s">
        <v>55</v>
      </c>
      <c r="C87">
        <f>RICH2!$O87</f>
        <v>1</v>
      </c>
    </row>
    <row r="88" spans="1:3">
      <c r="A88" s="14" t="str">
        <f>CONCATENATE("FwUkl1Settings/",TEXT(RICH2!$G88,"r2ukl1#00"),TEXT(RICH2!$I88,"\.#0"),TEXT(RICH2!$J88,"\_#00\."),"Enable")</f>
        <v>FwUkl1Settings/r2ukl104.2_08.Enable</v>
      </c>
      <c r="B88" s="15" t="s">
        <v>55</v>
      </c>
      <c r="C88">
        <f>RICH2!$O88</f>
        <v>1</v>
      </c>
    </row>
    <row r="89" spans="1:3">
      <c r="A89" s="14" t="str">
        <f>CONCATENATE("FwUkl1Settings/",TEXT(RICH2!$G89,"r2ukl1#00"),TEXT(RICH2!$I89,"\.#0"),TEXT(RICH2!$J89,"\_#00\."),"Enable")</f>
        <v>FwUkl1Settings/r2ukl104.2_00.Enable</v>
      </c>
      <c r="B89" s="15" t="s">
        <v>55</v>
      </c>
      <c r="C89">
        <f>RICH2!$O89</f>
        <v>1</v>
      </c>
    </row>
    <row r="90" spans="1:3">
      <c r="A90" s="14" t="str">
        <f>CONCATENATE("FwUkl1Settings/",TEXT(RICH2!$G90,"r2ukl1#00"),TEXT(RICH2!$I90,"\.#0"),TEXT(RICH2!$J90,"\_#00\."),"Enable")</f>
        <v>FwUkl1Settings/r2ukl104.2_01.Enable</v>
      </c>
      <c r="B90" s="15" t="s">
        <v>55</v>
      </c>
      <c r="C90">
        <f>RICH2!$O90</f>
        <v>1</v>
      </c>
    </row>
    <row r="91" spans="1:3">
      <c r="A91" s="14" t="str">
        <f>CONCATENATE("FwUkl1Settings/",TEXT(RICH2!$G91,"r2ukl1#00"),TEXT(RICH2!$I91,"\.#0"),TEXT(RICH2!$J91,"\_#00\."),"Enable")</f>
        <v>FwUkl1Settings/r2ukl104.2_02.Enable</v>
      </c>
      <c r="B91" s="15" t="s">
        <v>55</v>
      </c>
      <c r="C91">
        <f>RICH2!$O91</f>
        <v>1</v>
      </c>
    </row>
    <row r="92" spans="1:3">
      <c r="A92" s="14" t="str">
        <f>CONCATENATE("FwUkl1Settings/",TEXT(RICH2!$G92,"r2ukl1#00"),TEXT(RICH2!$I92,"\.#0"),TEXT(RICH2!$J92,"\_#00\."),"Enable")</f>
        <v>FwUkl1Settings/r2ukl104.1_02.Enable</v>
      </c>
      <c r="B92" s="15" t="s">
        <v>55</v>
      </c>
      <c r="C92">
        <f>RICH2!$O92</f>
        <v>1</v>
      </c>
    </row>
    <row r="93" spans="1:3">
      <c r="A93" s="14" t="str">
        <f>CONCATENATE("FwUkl1Settings/",TEXT(RICH2!$G93,"r2ukl1#00"),TEXT(RICH2!$I93,"\.#0"),TEXT(RICH2!$J93,"\_#00\."),"Enable")</f>
        <v>FwUkl1Settings/r2ukl104.1_01.Enable</v>
      </c>
      <c r="B93" s="15" t="s">
        <v>55</v>
      </c>
      <c r="C93">
        <f>RICH2!$O93</f>
        <v>1</v>
      </c>
    </row>
    <row r="94" spans="1:3">
      <c r="A94" s="14" t="str">
        <f>CONCATENATE("FwUkl1Settings/",TEXT(RICH2!$G94,"r2ukl1#00"),TEXT(RICH2!$I94,"\.#0"),TEXT(RICH2!$J94,"\_#00\."),"Enable")</f>
        <v>FwUkl1Settings/r2ukl104.1_00.Enable</v>
      </c>
      <c r="B94" s="15" t="s">
        <v>55</v>
      </c>
      <c r="C94">
        <f>RICH2!$O94</f>
        <v>1</v>
      </c>
    </row>
    <row r="95" spans="1:3">
      <c r="A95" s="14" t="str">
        <f>CONCATENATE("FwUkl1Settings/",TEXT(RICH2!$G95,"r2ukl1#00"),TEXT(RICH2!$I95,"\.#0"),TEXT(RICH2!$J95,"\_#00\."),"Enable")</f>
        <v>FwUkl1Settings/r2ukl104.1_03.Enable</v>
      </c>
      <c r="B95" s="15" t="s">
        <v>55</v>
      </c>
      <c r="C95">
        <f>RICH2!$O95</f>
        <v>1</v>
      </c>
    </row>
    <row r="96" spans="1:3">
      <c r="A96" s="14" t="str">
        <f>CONCATENATE("FwUkl1Settings/",TEXT(RICH2!$G96,"r2ukl1#00"),TEXT(RICH2!$I96,"\.#0"),TEXT(RICH2!$J96,"\_#00\."),"Enable")</f>
        <v>FwUkl1Settings/r2ukl104.1_04.Enable</v>
      </c>
      <c r="B96" s="15" t="s">
        <v>55</v>
      </c>
      <c r="C96">
        <f>RICH2!$O96</f>
        <v>1</v>
      </c>
    </row>
    <row r="97" spans="1:3">
      <c r="A97" s="14" t="str">
        <f>CONCATENATE("FwUkl1Settings/",TEXT(RICH2!$G97,"r2ukl1#00"),TEXT(RICH2!$I97,"\.#0"),TEXT(RICH2!$J97,"\_#00\."),"Enable")</f>
        <v>FwUkl1Settings/r2ukl104.1_05.Enable</v>
      </c>
      <c r="B97" s="15" t="s">
        <v>55</v>
      </c>
      <c r="C97">
        <f>RICH2!$O97</f>
        <v>1</v>
      </c>
    </row>
    <row r="98" spans="1:3">
      <c r="A98" s="14" t="str">
        <f>CONCATENATE("FwUkl1Settings/",TEXT(RICH2!$G98,"r2ukl1#00"),TEXT(RICH2!$I98,"\.#0"),TEXT(RICH2!$J98,"\_#00\."),"Enable")</f>
        <v>FwUkl1Settings/r2ukl106.1_06.Enable</v>
      </c>
      <c r="B98" s="15" t="s">
        <v>55</v>
      </c>
      <c r="C98">
        <f>RICH2!$O98</f>
        <v>1</v>
      </c>
    </row>
    <row r="99" spans="1:3">
      <c r="A99" s="14" t="str">
        <f>CONCATENATE("FwUkl1Settings/",TEXT(RICH2!$G99,"r2ukl1#00"),TEXT(RICH2!$I99,"\.#0"),TEXT(RICH2!$J99,"\_#00\."),"Enable")</f>
        <v>FwUkl1Settings/r2ukl106.1_07.Enable</v>
      </c>
      <c r="B99" s="15" t="s">
        <v>55</v>
      </c>
      <c r="C99">
        <f>RICH2!$O99</f>
        <v>1</v>
      </c>
    </row>
    <row r="100" spans="1:3">
      <c r="A100" s="14" t="str">
        <f>CONCATENATE("FwUkl1Settings/",TEXT(RICH2!$G100,"r2ukl1#00"),TEXT(RICH2!$I100,"\.#0"),TEXT(RICH2!$J100,"\_#00\."),"Enable")</f>
        <v>FwUkl1Settings/r2ukl106.1_08.Enable</v>
      </c>
      <c r="B100" s="15" t="s">
        <v>55</v>
      </c>
      <c r="C100">
        <f>RICH2!$O100</f>
        <v>1</v>
      </c>
    </row>
    <row r="101" spans="1:3">
      <c r="A101" s="14" t="str">
        <f>CONCATENATE("FwUkl1Settings/",TEXT(RICH2!$G101,"r2ukl1#00"),TEXT(RICH2!$I101,"\.#0"),TEXT(RICH2!$J101,"\_#00\."),"Enable")</f>
        <v>FwUkl1Settings/r2ukl106.0_08.Enable</v>
      </c>
      <c r="B101" s="15" t="s">
        <v>55</v>
      </c>
      <c r="C101">
        <f>RICH2!$O101</f>
        <v>1</v>
      </c>
    </row>
    <row r="102" spans="1:3">
      <c r="A102" s="14" t="str">
        <f>CONCATENATE("FwUkl1Settings/",TEXT(RICH2!$G102,"r2ukl1#00"),TEXT(RICH2!$I102,"\.#0"),TEXT(RICH2!$J102,"\_#00\."),"Enable")</f>
        <v>FwUkl1Settings/r2ukl105.2_06.Enable</v>
      </c>
      <c r="B102" s="15" t="s">
        <v>55</v>
      </c>
      <c r="C102">
        <f>RICH2!$O102</f>
        <v>1</v>
      </c>
    </row>
    <row r="103" spans="1:3">
      <c r="A103" s="14" t="str">
        <f>CONCATENATE("FwUkl1Settings/",TEXT(RICH2!$G103,"r2ukl1#00"),TEXT(RICH2!$I103,"\.#0"),TEXT(RICH2!$J103,"\_#00\."),"Enable")</f>
        <v>FwUkl1Settings/r2ukl105.2_07.Enable</v>
      </c>
      <c r="B103" s="15" t="s">
        <v>55</v>
      </c>
      <c r="C103">
        <f>RICH2!$O103</f>
        <v>1</v>
      </c>
    </row>
    <row r="104" spans="1:3">
      <c r="A104" s="14" t="str">
        <f>CONCATENATE("FwUkl1Settings/",TEXT(RICH2!$G104,"r2ukl1#00"),TEXT(RICH2!$I104,"\.#0"),TEXT(RICH2!$J104,"\_#00\."),"Enable")</f>
        <v>FwUkl1Settings/r2ukl105.2_08.Enable</v>
      </c>
      <c r="B104" s="15" t="s">
        <v>55</v>
      </c>
      <c r="C104">
        <f>RICH2!$O104</f>
        <v>1</v>
      </c>
    </row>
    <row r="105" spans="1:3">
      <c r="A105" s="14" t="str">
        <f>CONCATENATE("FwUkl1Settings/",TEXT(RICH2!$G105,"r2ukl1#00"),TEXT(RICH2!$I105,"\.#0"),TEXT(RICH2!$J105,"\_#00\."),"Enable")</f>
        <v>FwUkl1Settings/r2ukl105.2_00.Enable</v>
      </c>
      <c r="B105" s="15" t="s">
        <v>55</v>
      </c>
      <c r="C105">
        <f>RICH2!$O105</f>
        <v>1</v>
      </c>
    </row>
    <row r="106" spans="1:3">
      <c r="A106" s="14" t="str">
        <f>CONCATENATE("FwUkl1Settings/",TEXT(RICH2!$G106,"r2ukl1#00"),TEXT(RICH2!$I106,"\.#0"),TEXT(RICH2!$J106,"\_#00\."),"Enable")</f>
        <v>FwUkl1Settings/r2ukl105.2_01.Enable</v>
      </c>
      <c r="B106" s="15" t="s">
        <v>55</v>
      </c>
      <c r="C106">
        <f>RICH2!$O106</f>
        <v>1</v>
      </c>
    </row>
    <row r="107" spans="1:3">
      <c r="A107" s="14" t="str">
        <f>CONCATENATE("FwUkl1Settings/",TEXT(RICH2!$G107,"r2ukl1#00"),TEXT(RICH2!$I107,"\.#0"),TEXT(RICH2!$J107,"\_#00\."),"Enable")</f>
        <v>FwUkl1Settings/r2ukl105.2_02.Enable</v>
      </c>
      <c r="B107" s="15" t="s">
        <v>55</v>
      </c>
      <c r="C107">
        <f>RICH2!$O107</f>
        <v>1</v>
      </c>
    </row>
    <row r="108" spans="1:3">
      <c r="A108" s="14" t="str">
        <f>CONCATENATE("FwUkl1Settings/",TEXT(RICH2!$G108,"r2ukl1#00"),TEXT(RICH2!$I108,"\.#0"),TEXT(RICH2!$J108,"\_#00\."),"Enable")</f>
        <v>FwUkl1Settings/r2ukl105.1_02.Enable</v>
      </c>
      <c r="B108" s="15" t="s">
        <v>55</v>
      </c>
      <c r="C108">
        <f>RICH2!$O108</f>
        <v>1</v>
      </c>
    </row>
    <row r="109" spans="1:3">
      <c r="A109" s="14" t="str">
        <f>CONCATENATE("FwUkl1Settings/",TEXT(RICH2!$G109,"r2ukl1#00"),TEXT(RICH2!$I109,"\.#0"),TEXT(RICH2!$J109,"\_#00\."),"Enable")</f>
        <v>FwUkl1Settings/r2ukl105.1_01.Enable</v>
      </c>
      <c r="B109" s="15" t="s">
        <v>55</v>
      </c>
      <c r="C109">
        <f>RICH2!$O109</f>
        <v>1</v>
      </c>
    </row>
    <row r="110" spans="1:3">
      <c r="A110" s="14" t="str">
        <f>CONCATENATE("FwUkl1Settings/",TEXT(RICH2!$G110,"r2ukl1#00"),TEXT(RICH2!$I110,"\.#0"),TEXT(RICH2!$J110,"\_#00\."),"Enable")</f>
        <v>FwUkl1Settings/r2ukl105.1_00.Enable</v>
      </c>
      <c r="B110" s="15" t="s">
        <v>55</v>
      </c>
      <c r="C110">
        <f>RICH2!$O110</f>
        <v>1</v>
      </c>
    </row>
    <row r="111" spans="1:3">
      <c r="A111" s="14" t="str">
        <f>CONCATENATE("FwUkl1Settings/",TEXT(RICH2!$G111,"r2ukl1#00"),TEXT(RICH2!$I111,"\.#0"),TEXT(RICH2!$J111,"\_#00\."),"Enable")</f>
        <v>FwUkl1Settings/r2ukl105.1_03.Enable</v>
      </c>
      <c r="B111" s="15" t="s">
        <v>55</v>
      </c>
      <c r="C111">
        <f>RICH2!$O111</f>
        <v>1</v>
      </c>
    </row>
    <row r="112" spans="1:3">
      <c r="A112" s="14" t="str">
        <f>CONCATENATE("FwUkl1Settings/",TEXT(RICH2!$G112,"r2ukl1#00"),TEXT(RICH2!$I112,"\.#0"),TEXT(RICH2!$J112,"\_#00\."),"Enable")</f>
        <v>FwUkl1Settings/r2ukl105.1_04.Enable</v>
      </c>
      <c r="B112" s="15" t="s">
        <v>55</v>
      </c>
      <c r="C112">
        <f>RICH2!$O112</f>
        <v>1</v>
      </c>
    </row>
    <row r="113" spans="1:3">
      <c r="A113" s="14" t="str">
        <f>CONCATENATE("FwUkl1Settings/",TEXT(RICH2!$G113,"r2ukl1#00"),TEXT(RICH2!$I113,"\.#0"),TEXT(RICH2!$J113,"\_#00\."),"Enable")</f>
        <v>FwUkl1Settings/r2ukl105.1_05.Enable</v>
      </c>
      <c r="B113" s="15" t="s">
        <v>55</v>
      </c>
      <c r="C113">
        <f>RICH2!$O113</f>
        <v>0</v>
      </c>
    </row>
    <row r="114" spans="1:3">
      <c r="A114" s="14" t="str">
        <f>CONCATENATE("FwUkl1Settings/",TEXT(RICH2!$G114,"r2ukl1#00"),TEXT(RICH2!$I114,"\.#0"),TEXT(RICH2!$J114,"\_#00\."),"Enable")</f>
        <v>FwUkl1Settings/r2ukl106.0_07.Enable</v>
      </c>
      <c r="B114" s="15" t="s">
        <v>55</v>
      </c>
      <c r="C114">
        <f>RICH2!$O114</f>
        <v>1</v>
      </c>
    </row>
    <row r="115" spans="1:3">
      <c r="A115" s="14" t="str">
        <f>CONCATENATE("FwUkl1Settings/",TEXT(RICH2!$G115,"r2ukl1#00"),TEXT(RICH2!$I115,"\.#0"),TEXT(RICH2!$J115,"\_#00\."),"Enable")</f>
        <v>FwUkl1Settings/r2ukl103.1_06.Enable</v>
      </c>
      <c r="B115" s="15" t="s">
        <v>55</v>
      </c>
      <c r="C115">
        <f>RICH2!$O115</f>
        <v>1</v>
      </c>
    </row>
    <row r="116" spans="1:3">
      <c r="A116" s="14" t="str">
        <f>CONCATENATE("FwUkl1Settings/",TEXT(RICH2!$G116,"r2ukl1#00"),TEXT(RICH2!$I116,"\.#0"),TEXT(RICH2!$J116,"\_#00\."),"Enable")</f>
        <v>FwUkl1Settings/r2ukl103.1_07.Enable</v>
      </c>
      <c r="B116" s="15" t="s">
        <v>55</v>
      </c>
      <c r="C116">
        <f>RICH2!$O116</f>
        <v>1</v>
      </c>
    </row>
    <row r="117" spans="1:3">
      <c r="A117" s="14" t="str">
        <f>CONCATENATE("FwUkl1Settings/",TEXT(RICH2!$G117,"r2ukl1#00"),TEXT(RICH2!$I117,"\.#0"),TEXT(RICH2!$J117,"\_#00\."),"Enable")</f>
        <v>FwUkl1Settings/r2ukl103.1_08.Enable</v>
      </c>
      <c r="B117" s="15" t="s">
        <v>55</v>
      </c>
      <c r="C117">
        <f>RICH2!$O117</f>
        <v>1</v>
      </c>
    </row>
    <row r="118" spans="1:3">
      <c r="A118" s="14" t="str">
        <f>CONCATENATE("FwUkl1Settings/",TEXT(RICH2!$G118,"r2ukl1#00"),TEXT(RICH2!$I118,"\.#0"),TEXT(RICH2!$J118,"\_#00\."),"Enable")</f>
        <v>FwUkl1Settings/r2ukl106.2_06.Enable</v>
      </c>
      <c r="B118" s="15" t="s">
        <v>55</v>
      </c>
      <c r="C118">
        <f>RICH2!$O118</f>
        <v>1</v>
      </c>
    </row>
    <row r="119" spans="1:3">
      <c r="A119" s="14" t="str">
        <f>CONCATENATE("FwUkl1Settings/",TEXT(RICH2!$G119,"r2ukl1#00"),TEXT(RICH2!$I119,"\.#0"),TEXT(RICH2!$J119,"\_#00\."),"Enable")</f>
        <v>FwUkl1Settings/r2ukl106.2_07.Enable</v>
      </c>
      <c r="B119" s="15" t="s">
        <v>55</v>
      </c>
      <c r="C119">
        <f>RICH2!$O119</f>
        <v>1</v>
      </c>
    </row>
    <row r="120" spans="1:3">
      <c r="A120" s="14" t="str">
        <f>CONCATENATE("FwUkl1Settings/",TEXT(RICH2!$G120,"r2ukl1#00"),TEXT(RICH2!$I120,"\.#0"),TEXT(RICH2!$J120,"\_#00\."),"Enable")</f>
        <v>FwUkl1Settings/r2ukl106.2_08.Enable</v>
      </c>
      <c r="B120" s="15" t="s">
        <v>55</v>
      </c>
      <c r="C120">
        <f>RICH2!$O120</f>
        <v>1</v>
      </c>
    </row>
    <row r="121" spans="1:3">
      <c r="A121" s="14" t="str">
        <f>CONCATENATE("FwUkl1Settings/",TEXT(RICH2!$G121,"r2ukl1#00"),TEXT(RICH2!$I121,"\.#0"),TEXT(RICH2!$J121,"\_#00\."),"Enable")</f>
        <v>FwUkl1Settings/r2ukl106.2_00.Enable</v>
      </c>
      <c r="B121" s="15" t="s">
        <v>55</v>
      </c>
      <c r="C121">
        <f>RICH2!$O121</f>
        <v>1</v>
      </c>
    </row>
    <row r="122" spans="1:3">
      <c r="A122" s="14" t="str">
        <f>CONCATENATE("FwUkl1Settings/",TEXT(RICH2!$G122,"r2ukl1#00"),TEXT(RICH2!$I122,"\.#0"),TEXT(RICH2!$J122,"\_#00\."),"Enable")</f>
        <v>FwUkl1Settings/r2ukl106.2_01.Enable</v>
      </c>
      <c r="B122" s="15" t="s">
        <v>55</v>
      </c>
      <c r="C122">
        <f>RICH2!$O122</f>
        <v>1</v>
      </c>
    </row>
    <row r="123" spans="1:3">
      <c r="A123" s="14" t="str">
        <f>CONCATENATE("FwUkl1Settings/",TEXT(RICH2!$G123,"r2ukl1#00"),TEXT(RICH2!$I123,"\.#0"),TEXT(RICH2!$J123,"\_#00\."),"Enable")</f>
        <v>FwUkl1Settings/r2ukl106.2_02.Enable</v>
      </c>
      <c r="B123" s="15" t="s">
        <v>55</v>
      </c>
      <c r="C123">
        <f>RICH2!$O123</f>
        <v>1</v>
      </c>
    </row>
    <row r="124" spans="1:3">
      <c r="A124" s="14" t="str">
        <f>CONCATENATE("FwUkl1Settings/",TEXT(RICH2!$G124,"r2ukl1#00"),TEXT(RICH2!$I124,"\.#0"),TEXT(RICH2!$J124,"\_#00\."),"Enable")</f>
        <v>FwUkl1Settings/r2ukl106.1_02.Enable</v>
      </c>
      <c r="B124" s="15" t="s">
        <v>55</v>
      </c>
      <c r="C124">
        <f>RICH2!$O124</f>
        <v>1</v>
      </c>
    </row>
    <row r="125" spans="1:3">
      <c r="A125" s="14" t="str">
        <f>CONCATENATE("FwUkl1Settings/",TEXT(RICH2!$G125,"r2ukl1#00"),TEXT(RICH2!$I125,"\.#0"),TEXT(RICH2!$J125,"\_#00\."),"Enable")</f>
        <v>FwUkl1Settings/r2ukl106.1_01.Enable</v>
      </c>
      <c r="B125" s="15" t="s">
        <v>55</v>
      </c>
      <c r="C125">
        <f>RICH2!$O125</f>
        <v>1</v>
      </c>
    </row>
    <row r="126" spans="1:3">
      <c r="A126" s="14" t="str">
        <f>CONCATENATE("FwUkl1Settings/",TEXT(RICH2!$G126,"r2ukl1#00"),TEXT(RICH2!$I126,"\.#0"),TEXT(RICH2!$J126,"\_#00\."),"Enable")</f>
        <v>FwUkl1Settings/r2ukl106.1_00.Enable</v>
      </c>
      <c r="B126" s="15" t="s">
        <v>55</v>
      </c>
      <c r="C126">
        <f>RICH2!$O126</f>
        <v>1</v>
      </c>
    </row>
    <row r="127" spans="1:3">
      <c r="A127" s="14" t="str">
        <f>CONCATENATE("FwUkl1Settings/",TEXT(RICH2!$G127,"r2ukl1#00"),TEXT(RICH2!$I127,"\.#0"),TEXT(RICH2!$J127,"\_#00\."),"Enable")</f>
        <v>FwUkl1Settings/r2ukl106.1_03.Enable</v>
      </c>
      <c r="B127" s="15" t="s">
        <v>55</v>
      </c>
      <c r="C127">
        <f>RICH2!$O127</f>
        <v>1</v>
      </c>
    </row>
    <row r="128" spans="1:3">
      <c r="A128" s="14" t="str">
        <f>CONCATENATE("FwUkl1Settings/",TEXT(RICH2!$G128,"r2ukl1#00"),TEXT(RICH2!$I128,"\.#0"),TEXT(RICH2!$J128,"\_#00\."),"Enable")</f>
        <v>FwUkl1Settings/r2ukl106.1_04.Enable</v>
      </c>
      <c r="B128" s="15" t="s">
        <v>55</v>
      </c>
      <c r="C128">
        <f>RICH2!$O128</f>
        <v>0</v>
      </c>
    </row>
    <row r="129" spans="1:3">
      <c r="A129" s="14" t="str">
        <f>CONCATENATE("FwUkl1Settings/",TEXT(RICH2!$G129,"r2ukl1#00"),TEXT(RICH2!$I129,"\.#0"),TEXT(RICH2!$J129,"\_#00\."),"Enable")</f>
        <v>FwUkl1Settings/r2ukl106.1_05.Enable</v>
      </c>
      <c r="B129" s="15" t="s">
        <v>55</v>
      </c>
      <c r="C129">
        <f>RICH2!$O129</f>
        <v>0</v>
      </c>
    </row>
    <row r="130" spans="1:3">
      <c r="A130" s="14" t="str">
        <f>CONCATENATE("FwUkl1Settings/",TEXT(RICH2!$G130,"r2ukl1#00"),TEXT(RICH2!$I130,"\.#0"),TEXT(RICH2!$J130,"\_#00\."),"Enable")</f>
        <v>FwUkl1Settings/r2ukl107.1_08.Enable</v>
      </c>
      <c r="B130" s="15" t="s">
        <v>55</v>
      </c>
      <c r="C130">
        <f>RICH2!$O130</f>
        <v>1</v>
      </c>
    </row>
    <row r="131" spans="1:3">
      <c r="A131" s="14" t="str">
        <f>CONCATENATE("FwUkl1Settings/",TEXT(RICH2!$G131,"r2ukl1#00"),TEXT(RICH2!$I131,"\.#0"),TEXT(RICH2!$J131,"\_#00\."),"Enable")</f>
        <v>FwUkl1Settings/r2ukl107.0_08.Enable</v>
      </c>
      <c r="B131" s="15" t="s">
        <v>55</v>
      </c>
      <c r="C131">
        <f>RICH2!$O131</f>
        <v>1</v>
      </c>
    </row>
    <row r="132" spans="1:3">
      <c r="A132" s="14" t="str">
        <f>CONCATENATE("FwUkl1Settings/",TEXT(RICH2!$G132,"r2ukl1#00"),TEXT(RICH2!$I132,"\.#0"),TEXT(RICH2!$J132,"\_#00\."),"Enable")</f>
        <v>FwUkl1Settings/r2ukl107.0_07.Enable</v>
      </c>
      <c r="B132" s="15" t="s">
        <v>55</v>
      </c>
      <c r="C132">
        <f>RICH2!$O132</f>
        <v>1</v>
      </c>
    </row>
    <row r="133" spans="1:3">
      <c r="A133" s="14" t="str">
        <f>CONCATENATE("FwUkl1Settings/",TEXT(RICH2!$G133,"r2ukl1#00"),TEXT(RICH2!$I133,"\.#0"),TEXT(RICH2!$J133,"\_#00\."),"Enable")</f>
        <v>FwUkl1Settings/r2ukl107.0_06.Enable</v>
      </c>
      <c r="B133" s="15" t="s">
        <v>55</v>
      </c>
      <c r="C133">
        <f>RICH2!$O133</f>
        <v>1</v>
      </c>
    </row>
    <row r="134" spans="1:3">
      <c r="A134" s="14" t="str">
        <f>CONCATENATE("FwUkl1Settings/",TEXT(RICH2!$G134,"r2ukl1#00"),TEXT(RICH2!$I134,"\.#0"),TEXT(RICH2!$J134,"\_#00\."),"Enable")</f>
        <v>FwUkl1Settings/r2ukl108.0_06.Enable</v>
      </c>
      <c r="B134" s="15" t="s">
        <v>55</v>
      </c>
      <c r="C134">
        <f>RICH2!$O134</f>
        <v>1</v>
      </c>
    </row>
    <row r="135" spans="1:3">
      <c r="A135" s="14" t="str">
        <f>CONCATENATE("FwUkl1Settings/",TEXT(RICH2!$G135,"r2ukl1#00"),TEXT(RICH2!$I135,"\.#0"),TEXT(RICH2!$J135,"\_#00\."),"Enable")</f>
        <v>FwUkl1Settings/r2ukl110.0_03.Enable</v>
      </c>
      <c r="B135" s="15" t="s">
        <v>55</v>
      </c>
      <c r="C135">
        <f>RICH2!$O135</f>
        <v>1</v>
      </c>
    </row>
    <row r="136" spans="1:3">
      <c r="A136" s="14" t="str">
        <f>CONCATENATE("FwUkl1Settings/",TEXT(RICH2!$G136,"r2ukl1#00"),TEXT(RICH2!$I136,"\.#0"),TEXT(RICH2!$J136,"\_#00\."),"Enable")</f>
        <v>FwUkl1Settings/r2ukl108.0_01.Enable</v>
      </c>
      <c r="B136" s="15" t="s">
        <v>55</v>
      </c>
      <c r="C136">
        <f>RICH2!$O136</f>
        <v>1</v>
      </c>
    </row>
    <row r="137" spans="1:3">
      <c r="A137" s="14" t="str">
        <f>CONCATENATE("FwUkl1Settings/",TEXT(RICH2!$G137,"r2ukl1#00"),TEXT(RICH2!$I137,"\.#0"),TEXT(RICH2!$J137,"\_#00\."),"Enable")</f>
        <v>FwUkl1Settings/r2ukl106.0_06.Enable</v>
      </c>
      <c r="B137" s="15" t="s">
        <v>55</v>
      </c>
      <c r="C137">
        <f>RICH2!$O137</f>
        <v>1</v>
      </c>
    </row>
    <row r="138" spans="1:3">
      <c r="A138" s="14" t="str">
        <f>CONCATENATE("FwUkl1Settings/",TEXT(RICH2!$G138,"r2ukl1#00"),TEXT(RICH2!$I138,"\.#0"),TEXT(RICH2!$J138,"\_#00\."),"Enable")</f>
        <v>FwUkl1Settings/r2ukl106.0_00.Enable</v>
      </c>
      <c r="B138" s="15" t="s">
        <v>55</v>
      </c>
      <c r="C138">
        <f>RICH2!$O138</f>
        <v>1</v>
      </c>
    </row>
    <row r="139" spans="1:3">
      <c r="A139" s="14" t="str">
        <f>CONCATENATE("FwUkl1Settings/",TEXT(RICH2!$G139,"r2ukl1#00"),TEXT(RICH2!$I139,"\.#0"),TEXT(RICH2!$J139,"\_#00\."),"Enable")</f>
        <v>FwUkl1Settings/r2ukl106.0_01.Enable</v>
      </c>
      <c r="B139" s="15" t="s">
        <v>55</v>
      </c>
      <c r="C139">
        <f>RICH2!$O139</f>
        <v>1</v>
      </c>
    </row>
    <row r="140" spans="1:3">
      <c r="A140" s="14" t="str">
        <f>CONCATENATE("FwUkl1Settings/",TEXT(RICH2!$G140,"r2ukl1#00"),TEXT(RICH2!$I140,"\.#0"),TEXT(RICH2!$J140,"\_#00\."),"Enable")</f>
        <v>FwUkl1Settings/r2ukl106.0_02.Enable</v>
      </c>
      <c r="B140" s="15" t="s">
        <v>55</v>
      </c>
      <c r="C140">
        <f>RICH2!$O140</f>
        <v>1</v>
      </c>
    </row>
    <row r="141" spans="1:3">
      <c r="A141" s="14" t="str">
        <f>CONCATENATE("FwUkl1Settings/",TEXT(RICH2!$G141,"r2ukl1#00"),TEXT(RICH2!$I141,"\.#0"),TEXT(RICH2!$J141,"\_#00\."),"Enable")</f>
        <v>FwUkl1Settings/r2ukl107.0_03.Enable</v>
      </c>
      <c r="B141" s="15" t="s">
        <v>55</v>
      </c>
      <c r="C141">
        <f>RICH2!$O141</f>
        <v>1</v>
      </c>
    </row>
    <row r="142" spans="1:3">
      <c r="A142" s="14" t="str">
        <f>CONCATENATE("FwUkl1Settings/",TEXT(RICH2!$G142,"r2ukl1#00"),TEXT(RICH2!$I142,"\.#0"),TEXT(RICH2!$J142,"\_#00\."),"Enable")</f>
        <v>FwUkl1Settings/r2ukl107.0_04.Enable</v>
      </c>
      <c r="B142" s="15" t="s">
        <v>55</v>
      </c>
      <c r="C142">
        <f>RICH2!$O142</f>
        <v>1</v>
      </c>
    </row>
    <row r="143" spans="1:3">
      <c r="A143" s="14" t="str">
        <f>CONCATENATE("FwUkl1Settings/",TEXT(RICH2!$G143,"r2ukl1#00"),TEXT(RICH2!$I143,"\.#0"),TEXT(RICH2!$J143,"\_#00\."),"Enable")</f>
        <v>FwUkl1Settings/r2ukl107.0_05.Enable</v>
      </c>
      <c r="B143" s="15" t="s">
        <v>55</v>
      </c>
      <c r="C143">
        <f>RICH2!$O143</f>
        <v>1</v>
      </c>
    </row>
    <row r="144" spans="1:3">
      <c r="A144" s="14" t="str">
        <f>CONCATENATE("FwUkl1Settings/",TEXT(RICH2!$G144,"r2ukl1#00"),TEXT(RICH2!$I144,"\.#0"),TEXT(RICH2!$J144,"\_#00\."),"Enable")</f>
        <v>FwUkl1Settings/r2ukl107.1_06.Enable</v>
      </c>
      <c r="B144" s="15" t="s">
        <v>55</v>
      </c>
      <c r="C144">
        <f>RICH2!$O144</f>
        <v>1</v>
      </c>
    </row>
    <row r="145" spans="1:3">
      <c r="A145" s="14" t="str">
        <f>CONCATENATE("FwUkl1Settings/",TEXT(RICH2!$G145,"r2ukl1#00"),TEXT(RICH2!$I145,"\.#0"),TEXT(RICH2!$J145,"\_#00\."),"Enable")</f>
        <v>FwUkl1Settings/r2ukl107.1_07.Enable</v>
      </c>
      <c r="B145" s="15" t="s">
        <v>55</v>
      </c>
      <c r="C145">
        <f>RICH2!$O145</f>
        <v>1</v>
      </c>
    </row>
    <row r="146" spans="1:3">
      <c r="A146" s="14" t="str">
        <f>CONCATENATE("FwUkl1Settings/",TEXT(RICH2!$G146,"r2ukl1#00"),TEXT(RICH2!$I146,"\.#0"),TEXT(RICH2!$J146,"\_#00\."),"Enable")</f>
        <v>FwUkl1Settings/r2ukl108.0_03.Enable</v>
      </c>
      <c r="B146" s="15" t="s">
        <v>55</v>
      </c>
      <c r="C146">
        <f>RICH2!$O146</f>
        <v>1</v>
      </c>
    </row>
    <row r="147" spans="1:3">
      <c r="A147" s="14" t="str">
        <f>CONCATENATE("FwUkl1Settings/",TEXT(RICH2!$G147,"r2ukl1#00"),TEXT(RICH2!$I147,"\.#0"),TEXT(RICH2!$J147,"\_#00\."),"Enable")</f>
        <v>FwUkl1Settings/r2ukl108.0_04.Enable</v>
      </c>
      <c r="B147" s="15" t="s">
        <v>55</v>
      </c>
      <c r="C147">
        <f>RICH2!$O147</f>
        <v>1</v>
      </c>
    </row>
    <row r="148" spans="1:3">
      <c r="A148" s="14" t="str">
        <f>CONCATENATE("FwUkl1Settings/",TEXT(RICH2!$G148,"r2ukl1#00"),TEXT(RICH2!$I148,"\.#0"),TEXT(RICH2!$J148,"\_#00\."),"Enable")</f>
        <v>FwUkl1Settings/r2ukl108.0_05.Enable</v>
      </c>
      <c r="B148" s="15" t="s">
        <v>55</v>
      </c>
      <c r="C148">
        <f>RICH2!$O148</f>
        <v>1</v>
      </c>
    </row>
    <row r="149" spans="1:3">
      <c r="A149" s="14" t="str">
        <f>CONCATENATE("FwUkl1Settings/",TEXT(RICH2!$G149,"r2ukl1#00"),TEXT(RICH2!$I149,"\.#0"),TEXT(RICH2!$J149,"\_#00\."),"Enable")</f>
        <v>FwUkl1Settings/r2ukl108.1_06.Enable</v>
      </c>
      <c r="B149" s="15" t="s">
        <v>55</v>
      </c>
      <c r="C149">
        <f>RICH2!$O149</f>
        <v>1</v>
      </c>
    </row>
    <row r="150" spans="1:3">
      <c r="A150" s="14" t="str">
        <f>CONCATENATE("FwUkl1Settings/",TEXT(RICH2!$G150,"r2ukl1#00"),TEXT(RICH2!$I150,"\.#0"),TEXT(RICH2!$J150,"\_#00\."),"Enable")</f>
        <v>FwUkl1Settings/r2ukl107.2_06.Enable</v>
      </c>
      <c r="B150" s="15" t="s">
        <v>55</v>
      </c>
      <c r="C150">
        <f>RICH2!$O150</f>
        <v>1</v>
      </c>
    </row>
    <row r="151" spans="1:3">
      <c r="A151" s="14" t="str">
        <f>CONCATENATE("FwUkl1Settings/",TEXT(RICH2!$G151,"r2ukl1#00"),TEXT(RICH2!$I151,"\.#0"),TEXT(RICH2!$J151,"\_#00\."),"Enable")</f>
        <v>FwUkl1Settings/r2ukl107.2_07.Enable</v>
      </c>
      <c r="B151" s="15" t="s">
        <v>55</v>
      </c>
      <c r="C151">
        <f>RICH2!$O151</f>
        <v>1</v>
      </c>
    </row>
    <row r="152" spans="1:3">
      <c r="A152" s="14" t="str">
        <f>CONCATENATE("FwUkl1Settings/",TEXT(RICH2!$G152,"r2ukl1#00"),TEXT(RICH2!$I152,"\.#0"),TEXT(RICH2!$J152,"\_#00\."),"Enable")</f>
        <v>FwUkl1Settings/r2ukl107.2_08.Enable</v>
      </c>
      <c r="B152" s="15" t="s">
        <v>55</v>
      </c>
      <c r="C152">
        <f>RICH2!$O152</f>
        <v>1</v>
      </c>
    </row>
    <row r="153" spans="1:3">
      <c r="A153" s="14" t="str">
        <f>CONCATENATE("FwUkl1Settings/",TEXT(RICH2!$G153,"r2ukl1#00"),TEXT(RICH2!$I153,"\.#0"),TEXT(RICH2!$J153,"\_#00\."),"Enable")</f>
        <v>FwUkl1Settings/r2ukl107.2_00.Enable</v>
      </c>
      <c r="B153" s="15" t="s">
        <v>55</v>
      </c>
      <c r="C153">
        <f>RICH2!$O153</f>
        <v>1</v>
      </c>
    </row>
    <row r="154" spans="1:3">
      <c r="A154" s="14" t="str">
        <f>CONCATENATE("FwUkl1Settings/",TEXT(RICH2!$G154,"r2ukl1#00"),TEXT(RICH2!$I154,"\.#0"),TEXT(RICH2!$J154,"\_#00\."),"Enable")</f>
        <v>FwUkl1Settings/r2ukl107.2_01.Enable</v>
      </c>
      <c r="B154" s="15" t="s">
        <v>55</v>
      </c>
      <c r="C154">
        <f>RICH2!$O154</f>
        <v>1</v>
      </c>
    </row>
    <row r="155" spans="1:3">
      <c r="A155" s="14" t="str">
        <f>CONCATENATE("FwUkl1Settings/",TEXT(RICH2!$G155,"r2ukl1#00"),TEXT(RICH2!$I155,"\.#0"),TEXT(RICH2!$J155,"\_#00\."),"Enable")</f>
        <v>FwUkl1Settings/r2ukl107.2_02.Enable</v>
      </c>
      <c r="B155" s="15" t="s">
        <v>55</v>
      </c>
      <c r="C155">
        <f>RICH2!$O155</f>
        <v>1</v>
      </c>
    </row>
    <row r="156" spans="1:3">
      <c r="A156" s="14" t="str">
        <f>CONCATENATE("FwUkl1Settings/",TEXT(RICH2!$G156,"r2ukl1#00"),TEXT(RICH2!$I156,"\.#0"),TEXT(RICH2!$J156,"\_#00\."),"Enable")</f>
        <v>FwUkl1Settings/r2ukl107.1_02.Enable</v>
      </c>
      <c r="B156" s="15" t="s">
        <v>55</v>
      </c>
      <c r="C156">
        <f>RICH2!$O156</f>
        <v>1</v>
      </c>
    </row>
    <row r="157" spans="1:3">
      <c r="A157" s="14" t="str">
        <f>CONCATENATE("FwUkl1Settings/",TEXT(RICH2!$G157,"r2ukl1#00"),TEXT(RICH2!$I157,"\.#0"),TEXT(RICH2!$J157,"\_#00\."),"Enable")</f>
        <v>FwUkl1Settings/r2ukl107.1_01.Enable</v>
      </c>
      <c r="B157" s="15" t="s">
        <v>55</v>
      </c>
      <c r="C157">
        <f>RICH2!$O157</f>
        <v>1</v>
      </c>
    </row>
    <row r="158" spans="1:3">
      <c r="A158" s="14" t="str">
        <f>CONCATENATE("FwUkl1Settings/",TEXT(RICH2!$G158,"r2ukl1#00"),TEXT(RICH2!$I158,"\.#0"),TEXT(RICH2!$J158,"\_#00\."),"Enable")</f>
        <v>FwUkl1Settings/r2ukl107.1_00.Enable</v>
      </c>
      <c r="B158" s="15" t="s">
        <v>55</v>
      </c>
      <c r="C158">
        <f>RICH2!$O158</f>
        <v>1</v>
      </c>
    </row>
    <row r="159" spans="1:3">
      <c r="A159" s="14" t="str">
        <f>CONCATENATE("FwUkl1Settings/",TEXT(RICH2!$G159,"r2ukl1#00"),TEXT(RICH2!$I159,"\.#0"),TEXT(RICH2!$J159,"\_#00\."),"Enable")</f>
        <v>FwUkl1Settings/r2ukl107.1_03.Enable</v>
      </c>
      <c r="B159" s="15" t="s">
        <v>55</v>
      </c>
      <c r="C159">
        <f>RICH2!$O159</f>
        <v>1</v>
      </c>
    </row>
    <row r="160" spans="1:3">
      <c r="A160" s="14" t="str">
        <f>CONCATENATE("FwUkl1Settings/",TEXT(RICH2!$G160,"r2ukl1#00"),TEXT(RICH2!$I160,"\.#0"),TEXT(RICH2!$J160,"\_#00\."),"Enable")</f>
        <v>FwUkl1Settings/r2ukl107.1_04.Enable</v>
      </c>
      <c r="B160" s="15" t="s">
        <v>55</v>
      </c>
      <c r="C160">
        <f>RICH2!$O160</f>
        <v>1</v>
      </c>
    </row>
    <row r="161" spans="1:3">
      <c r="A161" s="14" t="str">
        <f>CONCATENATE("FwUkl1Settings/",TEXT(RICH2!$G161,"r2ukl1#00"),TEXT(RICH2!$I161,"\.#0"),TEXT(RICH2!$J161,"\_#00\."),"Enable")</f>
        <v>FwUkl1Settings/r2ukl107.1_05.Enable</v>
      </c>
      <c r="B161" s="15" t="s">
        <v>55</v>
      </c>
      <c r="C161">
        <f>RICH2!$O161</f>
        <v>1</v>
      </c>
    </row>
    <row r="162" spans="1:3">
      <c r="A162" s="14" t="str">
        <f>CONCATENATE("FwUkl1Settings/",TEXT(RICH2!$G162,"r2ukl1#00"),TEXT(RICH2!$I162,"\.#0"),TEXT(RICH2!$J162,"\_#00\."),"Enable")</f>
        <v>FwUkl1Settings/r2ukl108.1_07.Enable</v>
      </c>
      <c r="B162" s="15" t="s">
        <v>55</v>
      </c>
      <c r="C162">
        <f>RICH2!$O162</f>
        <v>1</v>
      </c>
    </row>
    <row r="163" spans="1:3">
      <c r="A163" s="14" t="str">
        <f>CONCATENATE("FwUkl1Settings/",TEXT(RICH2!$G163,"r2ukl1#00"),TEXT(RICH2!$I163,"\.#0"),TEXT(RICH2!$J163,"\_#00\."),"Enable")</f>
        <v>FwUkl1Settings/r2ukl108.1_08.Enable</v>
      </c>
      <c r="B163" s="15" t="s">
        <v>55</v>
      </c>
      <c r="C163">
        <f>RICH2!$O163</f>
        <v>1</v>
      </c>
    </row>
    <row r="164" spans="1:3">
      <c r="A164" s="14" t="str">
        <f>CONCATENATE("FwUkl1Settings/",TEXT(RICH2!$G164,"r2ukl1#00"),TEXT(RICH2!$I164,"\.#0"),TEXT(RICH2!$J164,"\_#00\."),"Enable")</f>
        <v>FwUkl1Settings/r2ukl108.0_08.Enable</v>
      </c>
      <c r="B164" s="15" t="s">
        <v>55</v>
      </c>
      <c r="C164">
        <f>RICH2!$O164</f>
        <v>1</v>
      </c>
    </row>
    <row r="165" spans="1:3">
      <c r="A165" s="14" t="str">
        <f>CONCATENATE("FwUkl1Settings/",TEXT(RICH2!$G165,"r2ukl1#00"),TEXT(RICH2!$I165,"\.#0"),TEXT(RICH2!$J165,"\_#00\."),"Enable")</f>
        <v>FwUkl1Settings/r2ukl108.0_07.Enable</v>
      </c>
      <c r="B165" s="15" t="s">
        <v>55</v>
      </c>
      <c r="C165">
        <f>RICH2!$O165</f>
        <v>1</v>
      </c>
    </row>
    <row r="166" spans="1:3">
      <c r="A166" s="14" t="str">
        <f>CONCATENATE("FwUkl1Settings/",TEXT(RICH2!$G166,"r2ukl1#00"),TEXT(RICH2!$I166,"\.#0"),TEXT(RICH2!$J166,"\_#00\."),"Enable")</f>
        <v>FwUkl1Settings/r2ukl108.2_06.Enable</v>
      </c>
      <c r="B166" s="15" t="s">
        <v>55</v>
      </c>
      <c r="C166">
        <f>RICH2!$O166</f>
        <v>1</v>
      </c>
    </row>
    <row r="167" spans="1:3">
      <c r="A167" s="14" t="str">
        <f>CONCATENATE("FwUkl1Settings/",TEXT(RICH2!$G167,"r2ukl1#00"),TEXT(RICH2!$I167,"\.#0"),TEXT(RICH2!$J167,"\_#00\."),"Enable")</f>
        <v>FwUkl1Settings/r2ukl108.2_07.Enable</v>
      </c>
      <c r="B167" s="15" t="s">
        <v>55</v>
      </c>
      <c r="C167">
        <f>RICH2!$O167</f>
        <v>1</v>
      </c>
    </row>
    <row r="168" spans="1:3">
      <c r="A168" s="14" t="str">
        <f>CONCATENATE("FwUkl1Settings/",TEXT(RICH2!$G168,"r2ukl1#00"),TEXT(RICH2!$I168,"\.#0"),TEXT(RICH2!$J168,"\_#00\."),"Enable")</f>
        <v>FwUkl1Settings/r2ukl108.2_08.Enable</v>
      </c>
      <c r="B168" s="15" t="s">
        <v>55</v>
      </c>
      <c r="C168">
        <f>RICH2!$O168</f>
        <v>1</v>
      </c>
    </row>
    <row r="169" spans="1:3">
      <c r="A169" s="14" t="str">
        <f>CONCATENATE("FwUkl1Settings/",TEXT(RICH2!$G169,"r2ukl1#00"),TEXT(RICH2!$I169,"\.#0"),TEXT(RICH2!$J169,"\_#00\."),"Enable")</f>
        <v>FwUkl1Settings/r2ukl108.2_00.Enable</v>
      </c>
      <c r="B169" s="15" t="s">
        <v>55</v>
      </c>
      <c r="C169">
        <f>RICH2!$O169</f>
        <v>1</v>
      </c>
    </row>
    <row r="170" spans="1:3">
      <c r="A170" s="14" t="str">
        <f>CONCATENATE("FwUkl1Settings/",TEXT(RICH2!$G170,"r2ukl1#00"),TEXT(RICH2!$I170,"\.#0"),TEXT(RICH2!$J170,"\_#00\."),"Enable")</f>
        <v>FwUkl1Settings/r2ukl108.2_01.Enable</v>
      </c>
      <c r="B170" s="15" t="s">
        <v>55</v>
      </c>
      <c r="C170">
        <f>RICH2!$O170</f>
        <v>1</v>
      </c>
    </row>
    <row r="171" spans="1:3">
      <c r="A171" s="14" t="str">
        <f>CONCATENATE("FwUkl1Settings/",TEXT(RICH2!$G171,"r2ukl1#00"),TEXT(RICH2!$I171,"\.#0"),TEXT(RICH2!$J171,"\_#00\."),"Enable")</f>
        <v>FwUkl1Settings/r2ukl108.2_02.Enable</v>
      </c>
      <c r="B171" s="15" t="s">
        <v>55</v>
      </c>
      <c r="C171">
        <f>RICH2!$O171</f>
        <v>1</v>
      </c>
    </row>
    <row r="172" spans="1:3">
      <c r="A172" s="14" t="str">
        <f>CONCATENATE("FwUkl1Settings/",TEXT(RICH2!$G172,"r2ukl1#00"),TEXT(RICH2!$I172,"\.#0"),TEXT(RICH2!$J172,"\_#00\."),"Enable")</f>
        <v>FwUkl1Settings/r2ukl108.1_02.Enable</v>
      </c>
      <c r="B172" s="15" t="s">
        <v>55</v>
      </c>
      <c r="C172">
        <f>RICH2!$O172</f>
        <v>1</v>
      </c>
    </row>
    <row r="173" spans="1:3">
      <c r="A173" s="14" t="str">
        <f>CONCATENATE("FwUkl1Settings/",TEXT(RICH2!$G173,"r2ukl1#00"),TEXT(RICH2!$I173,"\.#0"),TEXT(RICH2!$J173,"\_#00\."),"Enable")</f>
        <v>FwUkl1Settings/r2ukl108.1_01.Enable</v>
      </c>
      <c r="B173" s="15" t="s">
        <v>55</v>
      </c>
      <c r="C173">
        <f>RICH2!$O173</f>
        <v>1</v>
      </c>
    </row>
    <row r="174" spans="1:3">
      <c r="A174" s="14" t="str">
        <f>CONCATENATE("FwUkl1Settings/",TEXT(RICH2!$G174,"r2ukl1#00"),TEXT(RICH2!$I174,"\.#0"),TEXT(RICH2!$J174,"\_#00\."),"Enable")</f>
        <v>FwUkl1Settings/r2ukl108.1_00.Enable</v>
      </c>
      <c r="B174" s="15" t="s">
        <v>55</v>
      </c>
      <c r="C174">
        <f>RICH2!$O174</f>
        <v>1</v>
      </c>
    </row>
    <row r="175" spans="1:3">
      <c r="A175" s="14" t="str">
        <f>CONCATENATE("FwUkl1Settings/",TEXT(RICH2!$G175,"r2ukl1#00"),TEXT(RICH2!$I175,"\.#0"),TEXT(RICH2!$J175,"\_#00\."),"Enable")</f>
        <v>FwUkl1Settings/r2ukl108.1_03.Enable</v>
      </c>
      <c r="B175" s="15" t="s">
        <v>55</v>
      </c>
      <c r="C175">
        <f>RICH2!$O175</f>
        <v>1</v>
      </c>
    </row>
    <row r="176" spans="1:3">
      <c r="A176" s="14" t="str">
        <f>CONCATENATE("FwUkl1Settings/",TEXT(RICH2!$G176,"r2ukl1#00"),TEXT(RICH2!$I176,"\.#0"),TEXT(RICH2!$J176,"\_#00\."),"Enable")</f>
        <v>FwUkl1Settings/r2ukl108.1_04.Enable</v>
      </c>
      <c r="B176" s="15" t="s">
        <v>55</v>
      </c>
      <c r="C176">
        <f>RICH2!$O176</f>
        <v>1</v>
      </c>
    </row>
    <row r="177" spans="1:3">
      <c r="A177" s="14" t="str">
        <f>CONCATENATE("FwUkl1Settings/",TEXT(RICH2!$G177,"r2ukl1#00"),TEXT(RICH2!$I177,"\.#0"),TEXT(RICH2!$J177,"\_#00\."),"Enable")</f>
        <v>FwUkl1Settings/r2ukl108.1_05.Enable</v>
      </c>
      <c r="B177" s="15" t="s">
        <v>55</v>
      </c>
      <c r="C177">
        <f>RICH2!$O177</f>
        <v>1</v>
      </c>
    </row>
    <row r="178" spans="1:3">
      <c r="A178" s="14" t="str">
        <f>CONCATENATE("FwUkl1Settings/",TEXT(RICH2!$G178,"r2ukl1#00"),TEXT(RICH2!$I178,"\.#0"),TEXT(RICH2!$J178,"\_#00\."),"Enable")</f>
        <v>FwUkl1Settings/r2ukl108.0_00.Enable</v>
      </c>
      <c r="B178" s="15" t="s">
        <v>55</v>
      </c>
      <c r="C178">
        <f>RICH2!$O178</f>
        <v>0</v>
      </c>
    </row>
    <row r="179" spans="1:3">
      <c r="A179" s="14" t="str">
        <f>CONCATENATE("FwUkl1Settings/",TEXT(RICH2!$G179,"r2ukl1#00"),TEXT(RICH2!$I179,"\.#0"),TEXT(RICH2!$J179,"\_#00\."),"Enable")</f>
        <v>FwUkl1Settings/r2ukl110.0_04.Enable</v>
      </c>
      <c r="B179" s="15" t="s">
        <v>55</v>
      </c>
      <c r="C179">
        <f>RICH2!$O179</f>
        <v>1</v>
      </c>
    </row>
    <row r="180" spans="1:3">
      <c r="A180" s="14" t="str">
        <f>CONCATENATE("FwUkl1Settings/",TEXT(RICH2!$G180,"r2ukl1#00"),TEXT(RICH2!$I180,"\.#0"),TEXT(RICH2!$J180,"\_#00\."),"Enable")</f>
        <v>FwUkl1Settings/r2ukl110.0_05.Enable</v>
      </c>
      <c r="B180" s="15" t="s">
        <v>55</v>
      </c>
      <c r="C180">
        <f>RICH2!$O180</f>
        <v>1</v>
      </c>
    </row>
    <row r="181" spans="1:3">
      <c r="A181" s="14" t="str">
        <f>CONCATENATE("FwUkl1Settings/",TEXT(RICH2!$G181,"r2ukl1#00"),TEXT(RICH2!$I181,"\.#0"),TEXT(RICH2!$J181,"\_#00\."),"Enable")</f>
        <v>FwUkl1Settings/r2ukl110.1_06.Enable</v>
      </c>
      <c r="B181" s="15" t="s">
        <v>55</v>
      </c>
      <c r="C181">
        <f>RICH2!$O181</f>
        <v>1</v>
      </c>
    </row>
    <row r="182" spans="1:3">
      <c r="A182" s="14" t="str">
        <f>CONCATENATE("FwUkl1Settings/",TEXT(RICH2!$G182,"r2ukl1#00"),TEXT(RICH2!$I182,"\.#0"),TEXT(RICH2!$J182,"\_#00\."),"Enable")</f>
        <v>FwUkl1Settings/r2ukl109.2_06.Enable</v>
      </c>
      <c r="B182" s="15" t="s">
        <v>55</v>
      </c>
      <c r="C182">
        <f>RICH2!$O182</f>
        <v>1</v>
      </c>
    </row>
    <row r="183" spans="1:3">
      <c r="A183" s="14" t="str">
        <f>CONCATENATE("FwUkl1Settings/",TEXT(RICH2!$G183,"r2ukl1#00"),TEXT(RICH2!$I183,"\.#0"),TEXT(RICH2!$J183,"\_#00\."),"Enable")</f>
        <v>FwUkl1Settings/r2ukl109.2_07.Enable</v>
      </c>
      <c r="B183" s="15" t="s">
        <v>55</v>
      </c>
      <c r="C183">
        <f>RICH2!$O183</f>
        <v>1</v>
      </c>
    </row>
    <row r="184" spans="1:3">
      <c r="A184" s="14" t="str">
        <f>CONCATENATE("FwUkl1Settings/",TEXT(RICH2!$G184,"r2ukl1#00"),TEXT(RICH2!$I184,"\.#0"),TEXT(RICH2!$J184,"\_#00\."),"Enable")</f>
        <v>FwUkl1Settings/r2ukl109.2_08.Enable</v>
      </c>
      <c r="B184" s="15" t="s">
        <v>55</v>
      </c>
      <c r="C184">
        <f>RICH2!$O184</f>
        <v>1</v>
      </c>
    </row>
    <row r="185" spans="1:3">
      <c r="A185" s="14" t="str">
        <f>CONCATENATE("FwUkl1Settings/",TEXT(RICH2!$G185,"r2ukl1#00"),TEXT(RICH2!$I185,"\.#0"),TEXT(RICH2!$J185,"\_#00\."),"Enable")</f>
        <v>FwUkl1Settings/r2ukl109.2_00.Enable</v>
      </c>
      <c r="B185" s="15" t="s">
        <v>55</v>
      </c>
      <c r="C185">
        <f>RICH2!$O185</f>
        <v>1</v>
      </c>
    </row>
    <row r="186" spans="1:3">
      <c r="A186" s="14" t="str">
        <f>CONCATENATE("FwUkl1Settings/",TEXT(RICH2!$G186,"r2ukl1#00"),TEXT(RICH2!$I186,"\.#0"),TEXT(RICH2!$J186,"\_#00\."),"Enable")</f>
        <v>FwUkl1Settings/r2ukl109.2_01.Enable</v>
      </c>
      <c r="B186" s="15" t="s">
        <v>55</v>
      </c>
      <c r="C186">
        <f>RICH2!$O186</f>
        <v>1</v>
      </c>
    </row>
    <row r="187" spans="1:3">
      <c r="A187" s="14" t="str">
        <f>CONCATENATE("FwUkl1Settings/",TEXT(RICH2!$G187,"r2ukl1#00"),TEXT(RICH2!$I187,"\.#0"),TEXT(RICH2!$J187,"\_#00\."),"Enable")</f>
        <v>FwUkl1Settings/r2ukl109.2_02.Enable</v>
      </c>
      <c r="B187" s="15" t="s">
        <v>55</v>
      </c>
      <c r="C187">
        <f>RICH2!$O187</f>
        <v>1</v>
      </c>
    </row>
    <row r="188" spans="1:3">
      <c r="A188" s="14" t="str">
        <f>CONCATENATE("FwUkl1Settings/",TEXT(RICH2!$G188,"r2ukl1#00"),TEXT(RICH2!$I188,"\.#0"),TEXT(RICH2!$J188,"\_#00\."),"Enable")</f>
        <v>FwUkl1Settings/r2ukl109.1_02.Enable</v>
      </c>
      <c r="B188" s="15" t="s">
        <v>55</v>
      </c>
      <c r="C188">
        <f>RICH2!$O188</f>
        <v>1</v>
      </c>
    </row>
    <row r="189" spans="1:3">
      <c r="A189" s="14" t="str">
        <f>CONCATENATE("FwUkl1Settings/",TEXT(RICH2!$G189,"r2ukl1#00"),TEXT(RICH2!$I189,"\.#0"),TEXT(RICH2!$J189,"\_#00\."),"Enable")</f>
        <v>FwUkl1Settings/r2ukl109.1_01.Enable</v>
      </c>
      <c r="B189" s="15" t="s">
        <v>55</v>
      </c>
      <c r="C189">
        <f>RICH2!$O189</f>
        <v>1</v>
      </c>
    </row>
    <row r="190" spans="1:3">
      <c r="A190" s="14" t="str">
        <f>CONCATENATE("FwUkl1Settings/",TEXT(RICH2!$G190,"r2ukl1#00"),TEXT(RICH2!$I190,"\.#0"),TEXT(RICH2!$J190,"\_#00\."),"Enable")</f>
        <v>FwUkl1Settings/r2ukl109.1_00.Enable</v>
      </c>
      <c r="B190" s="15" t="s">
        <v>55</v>
      </c>
      <c r="C190">
        <f>RICH2!$O190</f>
        <v>1</v>
      </c>
    </row>
    <row r="191" spans="1:3">
      <c r="A191" s="14" t="str">
        <f>CONCATENATE("FwUkl1Settings/",TEXT(RICH2!$G191,"r2ukl1#00"),TEXT(RICH2!$I191,"\.#0"),TEXT(RICH2!$J191,"\_#00\."),"Enable")</f>
        <v>FwUkl1Settings/r2ukl109.1_03.Enable</v>
      </c>
      <c r="B191" s="15" t="s">
        <v>55</v>
      </c>
      <c r="C191">
        <f>RICH2!$O191</f>
        <v>1</v>
      </c>
    </row>
    <row r="192" spans="1:3">
      <c r="A192" s="14" t="str">
        <f>CONCATENATE("FwUkl1Settings/",TEXT(RICH2!$G192,"r2ukl1#00"),TEXT(RICH2!$I192,"\.#0"),TEXT(RICH2!$J192,"\_#00\."),"Enable")</f>
        <v>FwUkl1Settings/r2ukl109.1_04.Enable</v>
      </c>
      <c r="B192" s="15" t="s">
        <v>55</v>
      </c>
      <c r="C192">
        <f>RICH2!$O192</f>
        <v>1</v>
      </c>
    </row>
    <row r="193" spans="1:3">
      <c r="A193" s="14" t="str">
        <f>CONCATENATE("FwUkl1Settings/",TEXT(RICH2!$G193,"r2ukl1#00"),TEXT(RICH2!$I193,"\.#0"),TEXT(RICH2!$J193,"\_#00\."),"Enable")</f>
        <v>FwUkl1Settings/r2ukl109.1_05.Enable</v>
      </c>
      <c r="B193" s="15" t="s">
        <v>55</v>
      </c>
      <c r="C193">
        <f>RICH2!$O193</f>
        <v>1</v>
      </c>
    </row>
    <row r="194" spans="1:3">
      <c r="A194" s="14" t="str">
        <f>CONCATENATE("FwUkl1Settings/",TEXT(RICH2!$G194,"r2ukl1#00"),TEXT(RICH2!$I194,"\.#0"),TEXT(RICH2!$J194,"\_#00\."),"Enable")</f>
        <v>FwUkl1Settings/r2ukl111.0_03.Enable</v>
      </c>
      <c r="B194" s="15" t="s">
        <v>55</v>
      </c>
      <c r="C194">
        <f>RICH2!$O194</f>
        <v>0</v>
      </c>
    </row>
    <row r="195" spans="1:3">
      <c r="A195" s="14" t="str">
        <f>CONCATENATE("FwUkl1Settings/",TEXT(RICH2!$G195,"r2ukl1#00"),TEXT(RICH2!$I195,"\.#0"),TEXT(RICH2!$J195,"\_#00\."),"Enable")</f>
        <v>FwUkl1Settings/r2ukl111.0_04.Enable</v>
      </c>
      <c r="B195" s="15" t="s">
        <v>55</v>
      </c>
      <c r="C195">
        <f>RICH2!$O195</f>
        <v>1</v>
      </c>
    </row>
    <row r="196" spans="1:3">
      <c r="A196" s="14" t="str">
        <f>CONCATENATE("FwUkl1Settings/",TEXT(RICH2!$G196,"r2ukl1#00"),TEXT(RICH2!$I196,"\.#0"),TEXT(RICH2!$J196,"\_#00\."),"Enable")</f>
        <v>FwUkl1Settings/r2ukl111.0_05.Enable</v>
      </c>
      <c r="B196" s="15" t="s">
        <v>55</v>
      </c>
      <c r="C196">
        <f>RICH2!$O196</f>
        <v>1</v>
      </c>
    </row>
    <row r="197" spans="1:3">
      <c r="A197" s="14" t="str">
        <f>CONCATENATE("FwUkl1Settings/",TEXT(RICH2!$G197,"r2ukl1#00"),TEXT(RICH2!$I197,"\.#0"),TEXT(RICH2!$J197,"\_#00\."),"Enable")</f>
        <v>FwUkl1Settings/r2ukl111.1_06.Enable</v>
      </c>
      <c r="B197" s="15" t="s">
        <v>55</v>
      </c>
      <c r="C197">
        <f>RICH2!$O197</f>
        <v>1</v>
      </c>
    </row>
    <row r="198" spans="1:3">
      <c r="A198" s="14" t="str">
        <f>CONCATENATE("FwUkl1Settings/",TEXT(RICH2!$G198,"r2ukl1#00"),TEXT(RICH2!$I198,"\.#0"),TEXT(RICH2!$J198,"\_#00\."),"Enable")</f>
        <v>FwUkl1Settings/r2ukl110.2_06.Enable</v>
      </c>
      <c r="B198" s="15" t="s">
        <v>55</v>
      </c>
      <c r="C198">
        <f>RICH2!$O198</f>
        <v>1</v>
      </c>
    </row>
    <row r="199" spans="1:3">
      <c r="A199" s="14" t="str">
        <f>CONCATENATE("FwUkl1Settings/",TEXT(RICH2!$G199,"r2ukl1#00"),TEXT(RICH2!$I199,"\.#0"),TEXT(RICH2!$J199,"\_#00\."),"Enable")</f>
        <v>FwUkl1Settings/r2ukl110.2_07.Enable</v>
      </c>
      <c r="B199" s="15" t="s">
        <v>55</v>
      </c>
      <c r="C199">
        <f>RICH2!$O199</f>
        <v>1</v>
      </c>
    </row>
    <row r="200" spans="1:3">
      <c r="A200" s="14" t="str">
        <f>CONCATENATE("FwUkl1Settings/",TEXT(RICH2!$G200,"r2ukl1#00"),TEXT(RICH2!$I200,"\.#0"),TEXT(RICH2!$J200,"\_#00\."),"Enable")</f>
        <v>FwUkl1Settings/r2ukl110.2_08.Enable</v>
      </c>
      <c r="B200" s="15" t="s">
        <v>55</v>
      </c>
      <c r="C200">
        <f>RICH2!$O200</f>
        <v>1</v>
      </c>
    </row>
    <row r="201" spans="1:3">
      <c r="A201" s="14" t="str">
        <f>CONCATENATE("FwUkl1Settings/",TEXT(RICH2!$G201,"r2ukl1#00"),TEXT(RICH2!$I201,"\.#0"),TEXT(RICH2!$J201,"\_#00\."),"Enable")</f>
        <v>FwUkl1Settings/r2ukl110.2_00.Enable</v>
      </c>
      <c r="B201" s="15" t="s">
        <v>55</v>
      </c>
      <c r="C201">
        <f>RICH2!$O201</f>
        <v>1</v>
      </c>
    </row>
    <row r="202" spans="1:3">
      <c r="A202" s="14" t="str">
        <f>CONCATENATE("FwUkl1Settings/",TEXT(RICH2!$G202,"r2ukl1#00"),TEXT(RICH2!$I202,"\.#0"),TEXT(RICH2!$J202,"\_#00\."),"Enable")</f>
        <v>FwUkl1Settings/r2ukl110.2_01.Enable</v>
      </c>
      <c r="B202" s="15" t="s">
        <v>55</v>
      </c>
      <c r="C202">
        <f>RICH2!$O202</f>
        <v>1</v>
      </c>
    </row>
    <row r="203" spans="1:3">
      <c r="A203" s="14" t="str">
        <f>CONCATENATE("FwUkl1Settings/",TEXT(RICH2!$G203,"r2ukl1#00"),TEXT(RICH2!$I203,"\.#0"),TEXT(RICH2!$J203,"\_#00\."),"Enable")</f>
        <v>FwUkl1Settings/r2ukl110.2_02.Enable</v>
      </c>
      <c r="B203" s="15" t="s">
        <v>55</v>
      </c>
      <c r="C203">
        <f>RICH2!$O203</f>
        <v>1</v>
      </c>
    </row>
    <row r="204" spans="1:3">
      <c r="A204" s="14" t="str">
        <f>CONCATENATE("FwUkl1Settings/",TEXT(RICH2!$G204,"r2ukl1#00"),TEXT(RICH2!$I204,"\.#0"),TEXT(RICH2!$J204,"\_#00\."),"Enable")</f>
        <v>FwUkl1Settings/r2ukl110.1_02.Enable</v>
      </c>
      <c r="B204" s="15" t="s">
        <v>55</v>
      </c>
      <c r="C204">
        <f>RICH2!$O204</f>
        <v>1</v>
      </c>
    </row>
    <row r="205" spans="1:3">
      <c r="A205" s="14" t="str">
        <f>CONCATENATE("FwUkl1Settings/",TEXT(RICH2!$G205,"r2ukl1#00"),TEXT(RICH2!$I205,"\.#0"),TEXT(RICH2!$J205,"\_#00\."),"Enable")</f>
        <v>FwUkl1Settings/r2ukl110.1_01.Enable</v>
      </c>
      <c r="B205" s="15" t="s">
        <v>55</v>
      </c>
      <c r="C205">
        <f>RICH2!$O205</f>
        <v>1</v>
      </c>
    </row>
    <row r="206" spans="1:3">
      <c r="A206" s="14" t="str">
        <f>CONCATENATE("FwUkl1Settings/",TEXT(RICH2!$G206,"r2ukl1#00"),TEXT(RICH2!$I206,"\.#0"),TEXT(RICH2!$J206,"\_#00\."),"Enable")</f>
        <v>FwUkl1Settings/r2ukl110.1_00.Enable</v>
      </c>
      <c r="B206" s="15" t="s">
        <v>55</v>
      </c>
      <c r="C206">
        <f>RICH2!$O206</f>
        <v>1</v>
      </c>
    </row>
    <row r="207" spans="1:3">
      <c r="A207" s="14" t="str">
        <f>CONCATENATE("FwUkl1Settings/",TEXT(RICH2!$G207,"r2ukl1#00"),TEXT(RICH2!$I207,"\.#0"),TEXT(RICH2!$J207,"\_#00\."),"Enable")</f>
        <v>FwUkl1Settings/r2ukl110.1_03.Enable</v>
      </c>
      <c r="B207" s="15" t="s">
        <v>55</v>
      </c>
      <c r="C207">
        <f>RICH2!$O207</f>
        <v>1</v>
      </c>
    </row>
    <row r="208" spans="1:3">
      <c r="A208" s="14" t="str">
        <f>CONCATENATE("FwUkl1Settings/",TEXT(RICH2!$G208,"r2ukl1#00"),TEXT(RICH2!$I208,"\.#0"),TEXT(RICH2!$J208,"\_#00\."),"Enable")</f>
        <v>FwUkl1Settings/r2ukl110.1_04.Enable</v>
      </c>
      <c r="B208" s="15" t="s">
        <v>55</v>
      </c>
      <c r="C208">
        <f>RICH2!$O208</f>
        <v>1</v>
      </c>
    </row>
    <row r="209" spans="1:3">
      <c r="A209" s="14" t="str">
        <f>CONCATENATE("FwUkl1Settings/",TEXT(RICH2!$G209,"r2ukl1#00"),TEXT(RICH2!$I209,"\.#0"),TEXT(RICH2!$J209,"\_#00\."),"Enable")</f>
        <v>FwUkl1Settings/r2ukl110.1_05.Enable</v>
      </c>
      <c r="B209" s="15" t="s">
        <v>55</v>
      </c>
      <c r="C209">
        <f>RICH2!$O209</f>
        <v>1</v>
      </c>
    </row>
    <row r="210" spans="1:3">
      <c r="A210" s="14" t="str">
        <f>CONCATENATE("FwUkl1Settings/",TEXT(RICH2!$G210,"r2ukl1#00"),TEXT(RICH2!$I210,"\.#0"),TEXT(RICH2!$J210,"\_#00\."),"Enable")</f>
        <v>FwUkl1Settings/r2ukl111.1_07.Enable</v>
      </c>
      <c r="B210" s="15" t="s">
        <v>55</v>
      </c>
      <c r="C210">
        <f>RICH2!$O210</f>
        <v>0</v>
      </c>
    </row>
    <row r="211" spans="1:3">
      <c r="A211" s="14" t="str">
        <f>CONCATENATE("FwUkl1Settings/",TEXT(RICH2!$G211,"r2ukl1#00"),TEXT(RICH2!$I211,"\.#0"),TEXT(RICH2!$J211,"\_#00\."),"Enable")</f>
        <v>FwUkl1Settings/r2ukl111.1_08.Enable</v>
      </c>
      <c r="B211" s="15" t="s">
        <v>55</v>
      </c>
      <c r="C211">
        <f>RICH2!$O211</f>
        <v>1</v>
      </c>
    </row>
    <row r="212" spans="1:3">
      <c r="A212" s="14" t="str">
        <f>CONCATENATE("FwUkl1Settings/",TEXT(RICH2!$G212,"r2ukl1#00"),TEXT(RICH2!$I212,"\.#0"),TEXT(RICH2!$J212,"\_#00\."),"Enable")</f>
        <v>FwUkl1Settings/r2ukl111.0_08.Enable</v>
      </c>
      <c r="B212" s="15" t="s">
        <v>55</v>
      </c>
      <c r="C212">
        <f>RICH2!$O212</f>
        <v>1</v>
      </c>
    </row>
    <row r="213" spans="1:3">
      <c r="A213" s="14" t="str">
        <f>CONCATENATE("FwUkl1Settings/",TEXT(RICH2!$G213,"r2ukl1#00"),TEXT(RICH2!$I213,"\.#0"),TEXT(RICH2!$J213,"\_#00\."),"Enable")</f>
        <v>FwUkl1Settings/r2ukl111.0_07.Enable</v>
      </c>
      <c r="B213" s="15" t="s">
        <v>55</v>
      </c>
      <c r="C213">
        <f>RICH2!$O213</f>
        <v>1</v>
      </c>
    </row>
    <row r="214" spans="1:3">
      <c r="A214" s="14" t="str">
        <f>CONCATENATE("FwUkl1Settings/",TEXT(RICH2!$G214,"r2ukl1#00"),TEXT(RICH2!$I214,"\.#0"),TEXT(RICH2!$J214,"\_#00\."),"Enable")</f>
        <v>FwUkl1Settings/r2ukl111.2_06.Enable</v>
      </c>
      <c r="B214" s="15" t="s">
        <v>55</v>
      </c>
      <c r="C214">
        <f>RICH2!$O214</f>
        <v>1</v>
      </c>
    </row>
    <row r="215" spans="1:3">
      <c r="A215" s="14" t="str">
        <f>CONCATENATE("FwUkl1Settings/",TEXT(RICH2!$G215,"r2ukl1#00"),TEXT(RICH2!$I215,"\.#0"),TEXT(RICH2!$J215,"\_#00\."),"Enable")</f>
        <v>FwUkl1Settings/r2ukl111.2_07.Enable</v>
      </c>
      <c r="B215" s="15" t="s">
        <v>55</v>
      </c>
      <c r="C215">
        <f>RICH2!$O215</f>
        <v>1</v>
      </c>
    </row>
    <row r="216" spans="1:3">
      <c r="A216" s="14" t="str">
        <f>CONCATENATE("FwUkl1Settings/",TEXT(RICH2!$G216,"r2ukl1#00"),TEXT(RICH2!$I216,"\.#0"),TEXT(RICH2!$J216,"\_#00\."),"Enable")</f>
        <v>FwUkl1Settings/r2ukl111.2_08.Enable</v>
      </c>
      <c r="B216" s="15" t="s">
        <v>55</v>
      </c>
      <c r="C216">
        <f>RICH2!$O216</f>
        <v>1</v>
      </c>
    </row>
    <row r="217" spans="1:3">
      <c r="A217" s="14" t="str">
        <f>CONCATENATE("FwUkl1Settings/",TEXT(RICH2!$G217,"r2ukl1#00"),TEXT(RICH2!$I217,"\.#0"),TEXT(RICH2!$J217,"\_#00\."),"Enable")</f>
        <v>FwUkl1Settings/r2ukl111.2_00.Enable</v>
      </c>
      <c r="B217" s="15" t="s">
        <v>55</v>
      </c>
      <c r="C217">
        <f>RICH2!$O217</f>
        <v>1</v>
      </c>
    </row>
    <row r="218" spans="1:3">
      <c r="A218" s="14" t="str">
        <f>CONCATENATE("FwUkl1Settings/",TEXT(RICH2!$G218,"r2ukl1#00"),TEXT(RICH2!$I218,"\.#0"),TEXT(RICH2!$J218,"\_#00\."),"Enable")</f>
        <v>FwUkl1Settings/r2ukl111.2_01.Enable</v>
      </c>
      <c r="B218" s="15" t="s">
        <v>55</v>
      </c>
      <c r="C218">
        <f>RICH2!$O218</f>
        <v>1</v>
      </c>
    </row>
    <row r="219" spans="1:3">
      <c r="A219" s="14" t="str">
        <f>CONCATENATE("FwUkl1Settings/",TEXT(RICH2!$G219,"r2ukl1#00"),TEXT(RICH2!$I219,"\.#0"),TEXT(RICH2!$J219,"\_#00\."),"Enable")</f>
        <v>FwUkl1Settings/r2ukl111.2_02.Enable</v>
      </c>
      <c r="B219" s="15" t="s">
        <v>55</v>
      </c>
      <c r="C219">
        <f>RICH2!$O219</f>
        <v>1</v>
      </c>
    </row>
    <row r="220" spans="1:3">
      <c r="A220" s="14" t="str">
        <f>CONCATENATE("FwUkl1Settings/",TEXT(RICH2!$G220,"r2ukl1#00"),TEXT(RICH2!$I220,"\.#0"),TEXT(RICH2!$J220,"\_#00\."),"Enable")</f>
        <v>FwUkl1Settings/r2ukl111.1_02.Enable</v>
      </c>
      <c r="B220" s="15" t="s">
        <v>55</v>
      </c>
      <c r="C220">
        <f>RICH2!$O220</f>
        <v>1</v>
      </c>
    </row>
    <row r="221" spans="1:3">
      <c r="A221" s="14" t="str">
        <f>CONCATENATE("FwUkl1Settings/",TEXT(RICH2!$G221,"r2ukl1#00"),TEXT(RICH2!$I221,"\.#0"),TEXT(RICH2!$J221,"\_#00\."),"Enable")</f>
        <v>FwUkl1Settings/r2ukl111.1_01.Enable</v>
      </c>
      <c r="B221" s="15" t="s">
        <v>55</v>
      </c>
      <c r="C221">
        <f>RICH2!$O221</f>
        <v>1</v>
      </c>
    </row>
    <row r="222" spans="1:3">
      <c r="A222" s="14" t="str">
        <f>CONCATENATE("FwUkl1Settings/",TEXT(RICH2!$G222,"r2ukl1#00"),TEXT(RICH2!$I222,"\.#0"),TEXT(RICH2!$J222,"\_#00\."),"Enable")</f>
        <v>FwUkl1Settings/r2ukl111.1_00.Enable</v>
      </c>
      <c r="B222" s="15" t="s">
        <v>55</v>
      </c>
      <c r="C222">
        <f>RICH2!$O222</f>
        <v>1</v>
      </c>
    </row>
    <row r="223" spans="1:3">
      <c r="A223" s="14" t="str">
        <f>CONCATENATE("FwUkl1Settings/",TEXT(RICH2!$G223,"r2ukl1#00"),TEXT(RICH2!$I223,"\.#0"),TEXT(RICH2!$J223,"\_#00\."),"Enable")</f>
        <v>FwUkl1Settings/r2ukl111.1_03.Enable</v>
      </c>
      <c r="B223" s="15" t="s">
        <v>55</v>
      </c>
      <c r="C223">
        <f>RICH2!$O223</f>
        <v>1</v>
      </c>
    </row>
    <row r="224" spans="1:3">
      <c r="A224" s="14" t="str">
        <f>CONCATENATE("FwUkl1Settings/",TEXT(RICH2!$G224,"r2ukl1#00"),TEXT(RICH2!$I224,"\.#0"),TEXT(RICH2!$J224,"\_#00\."),"Enable")</f>
        <v>FwUkl1Settings/r2ukl111.1_04.Enable</v>
      </c>
      <c r="B224" s="15" t="s">
        <v>55</v>
      </c>
      <c r="C224">
        <f>RICH2!$O224</f>
        <v>1</v>
      </c>
    </row>
    <row r="225" spans="1:3">
      <c r="A225" s="14" t="str">
        <f>CONCATENATE("FwUkl1Settings/",TEXT(RICH2!$G225,"r2ukl1#00"),TEXT(RICH2!$I225,"\.#0"),TEXT(RICH2!$J225,"\_#00\."),"Enable")</f>
        <v>FwUkl1Settings/r2ukl111.1_05.Enable</v>
      </c>
      <c r="B225" s="15" t="s">
        <v>55</v>
      </c>
      <c r="C225">
        <f>RICH2!$O225</f>
        <v>0</v>
      </c>
    </row>
    <row r="226" spans="1:3">
      <c r="A226" s="14" t="str">
        <f>CONCATENATE("FwUkl1Settings/",TEXT(RICH2!$G226,"r2ukl1#00"),TEXT(RICH2!$I226,"\.#0"),TEXT(RICH2!$J226,"\_#00\."),"Enable")</f>
        <v>FwUkl1Settings/r2ukl112.0_03.Enable</v>
      </c>
      <c r="B226" s="15" t="s">
        <v>55</v>
      </c>
      <c r="C226">
        <f>RICH2!$O226</f>
        <v>0</v>
      </c>
    </row>
    <row r="227" spans="1:3">
      <c r="A227" s="14" t="str">
        <f>CONCATENATE("FwUkl1Settings/",TEXT(RICH2!$G227,"r2ukl1#00"),TEXT(RICH2!$I227,"\.#0"),TEXT(RICH2!$J227,"\_#00\."),"Enable")</f>
        <v>FwUkl1Settings/r2ukl112.0_04.Enable</v>
      </c>
      <c r="B227" s="15" t="s">
        <v>55</v>
      </c>
      <c r="C227">
        <f>RICH2!$O227</f>
        <v>1</v>
      </c>
    </row>
    <row r="228" spans="1:3">
      <c r="A228" s="14" t="str">
        <f>CONCATENATE("FwUkl1Settings/",TEXT(RICH2!$G228,"r2ukl1#00"),TEXT(RICH2!$I228,"\.#0"),TEXT(RICH2!$J228,"\_#00\."),"Enable")</f>
        <v>FwUkl1Settings/r2ukl111.0_06.Enable</v>
      </c>
      <c r="B228" s="15" t="s">
        <v>55</v>
      </c>
      <c r="C228">
        <f>RICH2!$O228</f>
        <v>1</v>
      </c>
    </row>
    <row r="229" spans="1:3">
      <c r="A229" s="14" t="str">
        <f>CONCATENATE("FwUkl1Settings/",TEXT(RICH2!$G229,"r2ukl1#00"),TEXT(RICH2!$I229,"\.#0"),TEXT(RICH2!$J229,"\_#00\."),"Enable")</f>
        <v>FwUkl1Settings/r2ukl111.0_00.Enable</v>
      </c>
      <c r="B229" s="15" t="s">
        <v>55</v>
      </c>
      <c r="C229">
        <f>RICH2!$O229</f>
        <v>1</v>
      </c>
    </row>
    <row r="230" spans="1:3">
      <c r="A230" s="14" t="str">
        <f>CONCATENATE("FwUkl1Settings/",TEXT(RICH2!$G230,"r2ukl1#00"),TEXT(RICH2!$I230,"\.#0"),TEXT(RICH2!$J230,"\_#00\."),"Enable")</f>
        <v>FwUkl1Settings/r2ukl112.2_06.Enable</v>
      </c>
      <c r="B230" s="15" t="s">
        <v>55</v>
      </c>
      <c r="C230">
        <f>RICH2!$O230</f>
        <v>1</v>
      </c>
    </row>
    <row r="231" spans="1:3">
      <c r="A231" s="14" t="str">
        <f>CONCATENATE("FwUkl1Settings/",TEXT(RICH2!$G231,"r2ukl1#00"),TEXT(RICH2!$I231,"\.#0"),TEXT(RICH2!$J231,"\_#00\."),"Enable")</f>
        <v>FwUkl1Settings/r2ukl112.2_07.Enable</v>
      </c>
      <c r="B231" s="15" t="s">
        <v>55</v>
      </c>
      <c r="C231">
        <f>RICH2!$O231</f>
        <v>1</v>
      </c>
    </row>
    <row r="232" spans="1:3">
      <c r="A232" s="14" t="str">
        <f>CONCATENATE("FwUkl1Settings/",TEXT(RICH2!$G232,"r2ukl1#00"),TEXT(RICH2!$I232,"\.#0"),TEXT(RICH2!$J232,"\_#00\."),"Enable")</f>
        <v>FwUkl1Settings/r2ukl112.2_08.Enable</v>
      </c>
      <c r="B232" s="15" t="s">
        <v>55</v>
      </c>
      <c r="C232">
        <f>RICH2!$O232</f>
        <v>1</v>
      </c>
    </row>
    <row r="233" spans="1:3">
      <c r="A233" s="14" t="str">
        <f>CONCATENATE("FwUkl1Settings/",TEXT(RICH2!$G233,"r2ukl1#00"),TEXT(RICH2!$I233,"\.#0"),TEXT(RICH2!$J233,"\_#00\."),"Enable")</f>
        <v>FwUkl1Settings/r2ukl112.2_00.Enable</v>
      </c>
      <c r="B233" s="15" t="s">
        <v>55</v>
      </c>
      <c r="C233">
        <f>RICH2!$O233</f>
        <v>1</v>
      </c>
    </row>
    <row r="234" spans="1:3">
      <c r="A234" s="14" t="str">
        <f>CONCATENATE("FwUkl1Settings/",TEXT(RICH2!$G234,"r2ukl1#00"),TEXT(RICH2!$I234,"\.#0"),TEXT(RICH2!$J234,"\_#00\."),"Enable")</f>
        <v>FwUkl1Settings/r2ukl112.2_01.Enable</v>
      </c>
      <c r="B234" s="15" t="s">
        <v>55</v>
      </c>
      <c r="C234">
        <f>RICH2!$O234</f>
        <v>1</v>
      </c>
    </row>
    <row r="235" spans="1:3">
      <c r="A235" s="14" t="str">
        <f>CONCATENATE("FwUkl1Settings/",TEXT(RICH2!$G235,"r2ukl1#00"),TEXT(RICH2!$I235,"\.#0"),TEXT(RICH2!$J235,"\_#00\."),"Enable")</f>
        <v>FwUkl1Settings/r2ukl112.2_02.Enable</v>
      </c>
      <c r="B235" s="15" t="s">
        <v>55</v>
      </c>
      <c r="C235">
        <f>RICH2!$O235</f>
        <v>1</v>
      </c>
    </row>
    <row r="236" spans="1:3">
      <c r="A236" s="14" t="str">
        <f>CONCATENATE("FwUkl1Settings/",TEXT(RICH2!$G236,"r2ukl1#00"),TEXT(RICH2!$I236,"\.#0"),TEXT(RICH2!$J236,"\_#00\."),"Enable")</f>
        <v>FwUkl1Settings/r2ukl112.1_02.Enable</v>
      </c>
      <c r="B236" s="15" t="s">
        <v>55</v>
      </c>
      <c r="C236">
        <f>RICH2!$O236</f>
        <v>1</v>
      </c>
    </row>
    <row r="237" spans="1:3">
      <c r="A237" s="14" t="str">
        <f>CONCATENATE("FwUkl1Settings/",TEXT(RICH2!$G237,"r2ukl1#00"),TEXT(RICH2!$I237,"\.#0"),TEXT(RICH2!$J237,"\_#00\."),"Enable")</f>
        <v>FwUkl1Settings/r2ukl112.1_01.Enable</v>
      </c>
      <c r="B237" s="15" t="s">
        <v>55</v>
      </c>
      <c r="C237">
        <f>RICH2!$O237</f>
        <v>1</v>
      </c>
    </row>
    <row r="238" spans="1:3">
      <c r="A238" s="14" t="str">
        <f>CONCATENATE("FwUkl1Settings/",TEXT(RICH2!$G238,"r2ukl1#00"),TEXT(RICH2!$I238,"\.#0"),TEXT(RICH2!$J238,"\_#00\."),"Enable")</f>
        <v>FwUkl1Settings/r2ukl112.1_00.Enable</v>
      </c>
      <c r="B238" s="15" t="s">
        <v>55</v>
      </c>
      <c r="C238">
        <f>RICH2!$O238</f>
        <v>0</v>
      </c>
    </row>
    <row r="239" spans="1:3">
      <c r="A239" s="14" t="str">
        <f>CONCATENATE("FwUkl1Settings/",TEXT(RICH2!$G239,"r2ukl1#00"),TEXT(RICH2!$I239,"\.#0"),TEXT(RICH2!$J239,"\_#00\."),"Enable")</f>
        <v>FwUkl1Settings/r2ukl112.1_03.Enable</v>
      </c>
      <c r="B239" s="15" t="s">
        <v>55</v>
      </c>
      <c r="C239">
        <f>RICH2!$O239</f>
        <v>0</v>
      </c>
    </row>
    <row r="240" spans="1:3">
      <c r="A240" s="14" t="str">
        <f>CONCATENATE("FwUkl1Settings/",TEXT(RICH2!$G240,"r2ukl1#00"),TEXT(RICH2!$I240,"\.#0"),TEXT(RICH2!$J240,"\_#00\."),"Enable")</f>
        <v>FwUkl1Settings/r2ukl112.1_04.Enable</v>
      </c>
      <c r="B240" s="15" t="s">
        <v>55</v>
      </c>
      <c r="C240">
        <f>RICH2!$O240</f>
        <v>1</v>
      </c>
    </row>
    <row r="241" spans="1:3">
      <c r="A241" s="14" t="str">
        <f>CONCATENATE("FwUkl1Settings/",TEXT(RICH2!$G241,"r2ukl1#00"),TEXT(RICH2!$I241,"\.#0"),TEXT(RICH2!$J241,"\_#00\."),"Enable")</f>
        <v>FwUkl1Settings/r2ukl112.1_05.Enable</v>
      </c>
      <c r="B241" s="15" t="s">
        <v>55</v>
      </c>
      <c r="C241">
        <f>RICH2!$O241</f>
        <v>1</v>
      </c>
    </row>
    <row r="242" spans="1:3">
      <c r="A242" s="14" t="str">
        <f>CONCATENATE("FwUkl1Settings/",TEXT(RICH2!$G242,"r2ukl1#00"),TEXT(RICH2!$I242,"\.#0"),TEXT(RICH2!$J242,"\_#00\."),"Enable")</f>
        <v>FwUkl1Settings/r2ukl113.0_03.Enable</v>
      </c>
      <c r="B242" s="15" t="s">
        <v>55</v>
      </c>
      <c r="C242">
        <f>RICH2!$O242</f>
        <v>1</v>
      </c>
    </row>
    <row r="243" spans="1:3">
      <c r="A243" s="14" t="str">
        <f>CONCATENATE("FwUkl1Settings/",TEXT(RICH2!$G243,"r2ukl1#00"),TEXT(RICH2!$I243,"\.#0"),TEXT(RICH2!$J243,"\_#00\."),"Enable")</f>
        <v>FwUkl1Settings/r2ukl113.0_04.Enable</v>
      </c>
      <c r="B243" s="15" t="s">
        <v>55</v>
      </c>
      <c r="C243">
        <f>RICH2!$O243</f>
        <v>1</v>
      </c>
    </row>
    <row r="244" spans="1:3">
      <c r="A244" s="14" t="str">
        <f>CONCATENATE("FwUkl1Settings/",TEXT(RICH2!$G244,"r2ukl1#00"),TEXT(RICH2!$I244,"\.#0"),TEXT(RICH2!$J244,"\_#00\."),"Enable")</f>
        <v>FwUkl1Settings/r2ukl113.0_05.Enable</v>
      </c>
      <c r="B244" s="15" t="s">
        <v>55</v>
      </c>
      <c r="C244">
        <f>RICH2!$O244</f>
        <v>1</v>
      </c>
    </row>
    <row r="245" spans="1:3">
      <c r="A245" s="14" t="str">
        <f>CONCATENATE("FwUkl1Settings/",TEXT(RICH2!$G245,"r2ukl1#00"),TEXT(RICH2!$I245,"\.#0"),TEXT(RICH2!$J245,"\_#00\."),"Enable")</f>
        <v>FwUkl1Settings/r2ukl113.1_06.Enable</v>
      </c>
      <c r="B245" s="15" t="s">
        <v>55</v>
      </c>
      <c r="C245">
        <f>RICH2!$O245</f>
        <v>1</v>
      </c>
    </row>
    <row r="246" spans="1:3">
      <c r="A246" s="14" t="str">
        <f>CONCATENATE("FwUkl1Settings/",TEXT(RICH2!$G246,"r2ukl1#00"),TEXT(RICH2!$I246,"\.#0"),TEXT(RICH2!$J246,"\_#00\."),"Enable")</f>
        <v>FwUkl1Settings/r2ukl113.2_06.Enable</v>
      </c>
      <c r="B246" s="15" t="s">
        <v>55</v>
      </c>
      <c r="C246">
        <f>RICH2!$O246</f>
        <v>1</v>
      </c>
    </row>
    <row r="247" spans="1:3">
      <c r="A247" s="14" t="str">
        <f>CONCATENATE("FwUkl1Settings/",TEXT(RICH2!$G247,"r2ukl1#00"),TEXT(RICH2!$I247,"\.#0"),TEXT(RICH2!$J247,"\_#00\."),"Enable")</f>
        <v>FwUkl1Settings/r2ukl113.2_07.Enable</v>
      </c>
      <c r="B247" s="15" t="s">
        <v>55</v>
      </c>
      <c r="C247">
        <f>RICH2!$O247</f>
        <v>1</v>
      </c>
    </row>
    <row r="248" spans="1:3">
      <c r="A248" s="14" t="str">
        <f>CONCATENATE("FwUkl1Settings/",TEXT(RICH2!$G248,"r2ukl1#00"),TEXT(RICH2!$I248,"\.#0"),TEXT(RICH2!$J248,"\_#00\."),"Enable")</f>
        <v>FwUkl1Settings/r2ukl113.2_08.Enable</v>
      </c>
      <c r="B248" s="15" t="s">
        <v>55</v>
      </c>
      <c r="C248">
        <f>RICH2!$O248</f>
        <v>1</v>
      </c>
    </row>
    <row r="249" spans="1:3">
      <c r="A249" s="14" t="str">
        <f>CONCATENATE("FwUkl1Settings/",TEXT(RICH2!$G249,"r2ukl1#00"),TEXT(RICH2!$I249,"\.#0"),TEXT(RICH2!$J249,"\_#00\."),"Enable")</f>
        <v>FwUkl1Settings/r2ukl113.2_00.Enable</v>
      </c>
      <c r="B249" s="15" t="s">
        <v>55</v>
      </c>
      <c r="C249">
        <f>RICH2!$O249</f>
        <v>1</v>
      </c>
    </row>
    <row r="250" spans="1:3">
      <c r="A250" s="14" t="str">
        <f>CONCATENATE("FwUkl1Settings/",TEXT(RICH2!$G250,"r2ukl1#00"),TEXT(RICH2!$I250,"\.#0"),TEXT(RICH2!$J250,"\_#00\."),"Enable")</f>
        <v>FwUkl1Settings/r2ukl113.2_01.Enable</v>
      </c>
      <c r="B250" s="15" t="s">
        <v>55</v>
      </c>
      <c r="C250">
        <f>RICH2!$O250</f>
        <v>1</v>
      </c>
    </row>
    <row r="251" spans="1:3">
      <c r="A251" s="14" t="str">
        <f>CONCATENATE("FwUkl1Settings/",TEXT(RICH2!$G251,"r2ukl1#00"),TEXT(RICH2!$I251,"\.#0"),TEXT(RICH2!$J251,"\_#00\."),"Enable")</f>
        <v>FwUkl1Settings/r2ukl113.2_02.Enable</v>
      </c>
      <c r="B251" s="15" t="s">
        <v>55</v>
      </c>
      <c r="C251">
        <f>RICH2!$O251</f>
        <v>1</v>
      </c>
    </row>
    <row r="252" spans="1:3">
      <c r="A252" s="14" t="str">
        <f>CONCATENATE("FwUkl1Settings/",TEXT(RICH2!$G252,"r2ukl1#00"),TEXT(RICH2!$I252,"\.#0"),TEXT(RICH2!$J252,"\_#00\."),"Enable")</f>
        <v>FwUkl1Settings/r2ukl113.1_02.Enable</v>
      </c>
      <c r="B252" s="15" t="s">
        <v>55</v>
      </c>
      <c r="C252">
        <f>RICH2!$O252</f>
        <v>1</v>
      </c>
    </row>
    <row r="253" spans="1:3">
      <c r="A253" s="14" t="str">
        <f>CONCATENATE("FwUkl1Settings/",TEXT(RICH2!$G253,"r2ukl1#00"),TEXT(RICH2!$I253,"\.#0"),TEXT(RICH2!$J253,"\_#00\."),"Enable")</f>
        <v>FwUkl1Settings/r2ukl113.1_01.Enable</v>
      </c>
      <c r="B253" s="15" t="s">
        <v>55</v>
      </c>
      <c r="C253">
        <f>RICH2!$O253</f>
        <v>1</v>
      </c>
    </row>
    <row r="254" spans="1:3">
      <c r="A254" s="14" t="str">
        <f>CONCATENATE("FwUkl1Settings/",TEXT(RICH2!$G254,"r2ukl1#00"),TEXT(RICH2!$I254,"\.#0"),TEXT(RICH2!$J254,"\_#00\."),"Enable")</f>
        <v>FwUkl1Settings/r2ukl113.1_00.Enable</v>
      </c>
      <c r="B254" s="15" t="s">
        <v>55</v>
      </c>
      <c r="C254">
        <f>RICH2!$O254</f>
        <v>1</v>
      </c>
    </row>
    <row r="255" spans="1:3">
      <c r="A255" s="14" t="str">
        <f>CONCATENATE("FwUkl1Settings/",TEXT(RICH2!$G255,"r2ukl1#00"),TEXT(RICH2!$I255,"\.#0"),TEXT(RICH2!$J255,"\_#00\."),"Enable")</f>
        <v>FwUkl1Settings/r2ukl113.1_03.Enable</v>
      </c>
      <c r="B255" s="15" t="s">
        <v>55</v>
      </c>
      <c r="C255">
        <f>RICH2!$O255</f>
        <v>1</v>
      </c>
    </row>
    <row r="256" spans="1:3">
      <c r="A256" s="14" t="str">
        <f>CONCATENATE("FwUkl1Settings/",TEXT(RICH2!$G256,"r2ukl1#00"),TEXT(RICH2!$I256,"\.#0"),TEXT(RICH2!$J256,"\_#00\."),"Enable")</f>
        <v>FwUkl1Settings/r2ukl113.1_04.Enable</v>
      </c>
      <c r="B256" s="15" t="s">
        <v>55</v>
      </c>
      <c r="C256">
        <f>RICH2!$O256</f>
        <v>1</v>
      </c>
    </row>
    <row r="257" spans="1:3">
      <c r="A257" s="14" t="str">
        <f>CONCATENATE("FwUkl1Settings/",TEXT(RICH2!$G257,"r2ukl1#00"),TEXT(RICH2!$I257,"\.#0"),TEXT(RICH2!$J257,"\_#00\."),"Enable")</f>
        <v>FwUkl1Settings/r2ukl113.1_05.Enable</v>
      </c>
      <c r="B257" s="15" t="s">
        <v>55</v>
      </c>
      <c r="C257">
        <f>RICH2!$O257</f>
        <v>0</v>
      </c>
    </row>
    <row r="258" spans="1:3">
      <c r="A258" s="14" t="str">
        <f>CONCATENATE("FwUkl1Settings/",TEXT(RICH2!$G258,"r2ukl1#00"),TEXT(RICH2!$I258,"\.#0"),TEXT(RICH2!$J258,"\_#00\."),"Enable")</f>
        <v>FwUkl1Settings/r2ukl113.0_01.Enable</v>
      </c>
      <c r="B258" s="15" t="s">
        <v>55</v>
      </c>
      <c r="C258">
        <f>RICH2!$O258</f>
        <v>0</v>
      </c>
    </row>
    <row r="259" spans="1:3">
      <c r="A259" s="14" t="str">
        <f>CONCATENATE("FwUkl1Settings/",TEXT(RICH2!$G259,"r2ukl1#00"),TEXT(RICH2!$I259,"\.#0"),TEXT(RICH2!$J259,"\_#00\."),"Enable")</f>
        <v>FwUkl1Settings/r2ukl113.0_02.Enable</v>
      </c>
      <c r="B259" s="15" t="s">
        <v>55</v>
      </c>
      <c r="C259">
        <f>RICH2!$O259</f>
        <v>1</v>
      </c>
    </row>
    <row r="260" spans="1:3">
      <c r="A260" s="14" t="str">
        <f>CONCATENATE("FwUkl1Settings/",TEXT(RICH2!$G260,"r2ukl1#00"),TEXT(RICH2!$I260,"\.#0"),TEXT(RICH2!$J260,"\_#00\."),"Enable")</f>
        <v>FwUkl1Settings/r2ukl107.0_00.Enable</v>
      </c>
      <c r="B260" s="15" t="s">
        <v>55</v>
      </c>
      <c r="C260">
        <f>RICH2!$O260</f>
        <v>1</v>
      </c>
    </row>
    <row r="261" spans="1:3">
      <c r="A261" s="14" t="str">
        <f>CONCATENATE("FwUkl1Settings/",TEXT(RICH2!$G261,"r2ukl1#00"),TEXT(RICH2!$I261,"\.#0"),TEXT(RICH2!$J261,"\_#00\."),"Enable")</f>
        <v>FwUkl1Settings/r2ukl107.0_01.Enable</v>
      </c>
      <c r="B261" s="15" t="s">
        <v>55</v>
      </c>
      <c r="C261">
        <f>RICH2!$O261</f>
        <v>1</v>
      </c>
    </row>
    <row r="262" spans="1:3">
      <c r="A262" s="14" t="str">
        <f>CONCATENATE("FwUkl1Settings/",TEXT(RICH2!$G262,"r2ukl1#00"),TEXT(RICH2!$I262,"\.#0"),TEXT(RICH2!$J262,"\_#00\."),"Enable")</f>
        <v>FwUkl1Settings/r2ukl113.1_07.Enable</v>
      </c>
      <c r="B262" s="15" t="s">
        <v>55</v>
      </c>
      <c r="C262">
        <f>RICH2!$O262</f>
        <v>1</v>
      </c>
    </row>
    <row r="263" spans="1:3">
      <c r="A263" s="14" t="str">
        <f>CONCATENATE("FwUkl1Settings/",TEXT(RICH2!$G263,"r2ukl1#00"),TEXT(RICH2!$I263,"\.#0"),TEXT(RICH2!$J263,"\_#00\."),"Enable")</f>
        <v>FwUkl1Settings/r2ukl113.1_08.Enable</v>
      </c>
      <c r="B263" s="15" t="s">
        <v>55</v>
      </c>
      <c r="C263">
        <f>RICH2!$O263</f>
        <v>1</v>
      </c>
    </row>
    <row r="264" spans="1:3">
      <c r="A264" s="14" t="str">
        <f>CONCATENATE("FwUkl1Settings/",TEXT(RICH2!$G264,"r2ukl1#00"),TEXT(RICH2!$I264,"\.#0"),TEXT(RICH2!$J264,"\_#00\."),"Enable")</f>
        <v>FwUkl1Settings/r2ukl113.0_08.Enable</v>
      </c>
      <c r="B264" s="15" t="s">
        <v>55</v>
      </c>
      <c r="C264">
        <f>RICH2!$O264</f>
        <v>1</v>
      </c>
    </row>
    <row r="265" spans="1:3">
      <c r="A265" s="14" t="str">
        <f>CONCATENATE("FwUkl1Settings/",TEXT(RICH2!$G265,"r2ukl1#00"),TEXT(RICH2!$I265,"\.#0"),TEXT(RICH2!$J265,"\_#00\."),"Enable")</f>
        <v>FwUkl1Settings/r2ukl107.0_02.Enable</v>
      </c>
      <c r="B265" s="15" t="s">
        <v>55</v>
      </c>
      <c r="C265">
        <f>RICH2!$O265</f>
        <v>1</v>
      </c>
    </row>
    <row r="266" spans="1:3">
      <c r="A266" s="14" t="str">
        <f>CONCATENATE("FwUkl1Settings/",TEXT(RICH2!$G266,"r2ukl1#00"),TEXT(RICH2!$I266,"\.#0"),TEXT(RICH2!$J266,"\_#00\."),"Enable")</f>
        <v>FwUkl1Settings/r2ukl113.0_06.Enable</v>
      </c>
      <c r="B266" s="15" t="s">
        <v>55</v>
      </c>
      <c r="C266">
        <f>RICH2!$O266</f>
        <v>1</v>
      </c>
    </row>
    <row r="267" spans="1:3">
      <c r="A267" s="14" t="str">
        <f>CONCATENATE("FwUkl1Settings/",TEXT(RICH2!$G267,"r2ukl1#00"),TEXT(RICH2!$I267,"\.#0"),TEXT(RICH2!$J267,"\_#00\."),"Enable")</f>
        <v>FwUkl1Settings/r2ukl113.0_00.Enable</v>
      </c>
      <c r="B267" s="15" t="s">
        <v>55</v>
      </c>
      <c r="C267">
        <f>RICH2!$O267</f>
        <v>1</v>
      </c>
    </row>
    <row r="268" spans="1:3">
      <c r="A268" s="14" t="str">
        <f>CONCATENATE("FwUkl1Settings/",TEXT(RICH2!$G268,"r2ukl1#00"),TEXT(RICH2!$I268,"\.#0"),TEXT(RICH2!$J268,"\_#00\."),"Enable")</f>
        <v>FwUkl1Settings/r2ukl109.0_03.Enable</v>
      </c>
      <c r="B268" s="15" t="s">
        <v>55</v>
      </c>
      <c r="C268">
        <f>RICH2!$O268</f>
        <v>1</v>
      </c>
    </row>
    <row r="269" spans="1:3">
      <c r="A269" s="14" t="str">
        <f>CONCATENATE("FwUkl1Settings/",TEXT(RICH2!$G269,"r2ukl1#00"),TEXT(RICH2!$I269,"\.#0"),TEXT(RICH2!$J269,"\_#00\."),"Enable")</f>
        <v>FwUkl1Settings/r2ukl109.0_04.Enable</v>
      </c>
      <c r="B269" s="15" t="s">
        <v>55</v>
      </c>
      <c r="C269">
        <f>RICH2!$O269</f>
        <v>1</v>
      </c>
    </row>
    <row r="270" spans="1:3">
      <c r="A270" s="14" t="str">
        <f>CONCATENATE("FwUkl1Settings/",TEXT(RICH2!$G270,"r2ukl1#00"),TEXT(RICH2!$I270,"\.#0"),TEXT(RICH2!$J270,"\_#00\."),"Enable")</f>
        <v>FwUkl1Settings/r2ukl109.0_05.Enable</v>
      </c>
      <c r="B270" s="15" t="s">
        <v>55</v>
      </c>
      <c r="C270">
        <f>RICH2!$O270</f>
        <v>1</v>
      </c>
    </row>
    <row r="271" spans="1:3">
      <c r="A271" s="14" t="str">
        <f>CONCATENATE("FwUkl1Settings/",TEXT(RICH2!$G271,"r2ukl1#00"),TEXT(RICH2!$I271,"\.#0"),TEXT(RICH2!$J271,"\_#00\."),"Enable")</f>
        <v>FwUkl1Settings/r2ukl109.1_06.Enable</v>
      </c>
      <c r="B271" s="15" t="s">
        <v>55</v>
      </c>
      <c r="C271">
        <f>RICH2!$O271</f>
        <v>1</v>
      </c>
    </row>
    <row r="272" spans="1:3">
      <c r="A272" s="14" t="str">
        <f>CONCATENATE("FwUkl1Settings/",TEXT(RICH2!$G272,"r2ukl1#00"),TEXT(RICH2!$I272,"\.#0"),TEXT(RICH2!$J272,"\_#00\."),"Enable")</f>
        <v>FwUkl1Settings/r2ukl109.1_07.Enable</v>
      </c>
      <c r="B272" s="15" t="s">
        <v>55</v>
      </c>
      <c r="C272">
        <f>RICH2!$O272</f>
        <v>1</v>
      </c>
    </row>
    <row r="273" spans="1:3">
      <c r="A273" s="14" t="str">
        <f>CONCATENATE("FwUkl1Settings/",TEXT(RICH2!$G273,"r2ukl1#00"),TEXT(RICH2!$I273,"\.#0"),TEXT(RICH2!$J273,"\_#00\."),"Enable")</f>
        <v>FwUkl1Settings/r2ukl109.1_08.Enable</v>
      </c>
      <c r="B273" s="15" t="s">
        <v>55</v>
      </c>
      <c r="C273">
        <f>RICH2!$O273</f>
        <v>0</v>
      </c>
    </row>
    <row r="274" spans="1:3">
      <c r="A274" s="14" t="str">
        <f>CONCATENATE("FwUkl1Settings/",TEXT(RICH2!$G274,"r2ukl1#00"),TEXT(RICH2!$I274,"\.#0"),TEXT(RICH2!$J274,"\_#00\."),"Enable")</f>
        <v>FwUkl1Settings/r2ukl103.0_01.Enable</v>
      </c>
      <c r="B274" s="15" t="s">
        <v>55</v>
      </c>
      <c r="C274">
        <f>RICH2!$O274</f>
        <v>1</v>
      </c>
    </row>
    <row r="275" spans="1:3">
      <c r="A275" s="14" t="str">
        <f>CONCATENATE("FwUkl1Settings/",TEXT(RICH2!$G275,"r2ukl1#00"),TEXT(RICH2!$I275,"\.#0"),TEXT(RICH2!$J275,"\_#00\."),"Enable")</f>
        <v>FwUkl1Settings/r2ukl104.0_01.Enable</v>
      </c>
      <c r="B275" s="15" t="s">
        <v>55</v>
      </c>
      <c r="C275">
        <f>RICH2!$O275</f>
        <v>1</v>
      </c>
    </row>
    <row r="276" spans="1:3">
      <c r="A276" s="14" t="str">
        <f>CONCATENATE("FwUkl1Settings/",TEXT(RICH2!$G276,"r2ukl1#00"),TEXT(RICH2!$I276,"\.#0"),TEXT(RICH2!$J276,"\_#00\."),"Enable")</f>
        <v>FwUkl1Settings/r2ukl110.0_06.Enable</v>
      </c>
      <c r="B276" s="15" t="s">
        <v>55</v>
      </c>
      <c r="C276">
        <f>RICH2!$O276</f>
        <v>1</v>
      </c>
    </row>
    <row r="277" spans="1:3">
      <c r="A277" s="14" t="str">
        <f>CONCATENATE("FwUkl1Settings/",TEXT(RICH2!$G277,"r2ukl1#00"),TEXT(RICH2!$I277,"\.#0"),TEXT(RICH2!$J277,"\_#00\."),"Enable")</f>
        <v>FwUkl1Settings/r2ukl104.0_07.Enable</v>
      </c>
      <c r="B277" s="15" t="s">
        <v>55</v>
      </c>
      <c r="C277">
        <f>RICH2!$O277</f>
        <v>1</v>
      </c>
    </row>
    <row r="278" spans="1:3">
      <c r="A278" s="14" t="str">
        <f>CONCATENATE("FwUkl1Settings/",TEXT(RICH2!$G278,"r2ukl1#00"),TEXT(RICH2!$I278,"\.#0"),TEXT(RICH2!$J278,"\_#00\."),"Enable")</f>
        <v>FwUkl1Settings/r2ukl112.0_05.Enable</v>
      </c>
      <c r="B278" s="15" t="s">
        <v>55</v>
      </c>
      <c r="C278">
        <f>RICH2!$O278</f>
        <v>1</v>
      </c>
    </row>
    <row r="279" spans="1:3">
      <c r="A279" s="14" t="str">
        <f>CONCATENATE("FwUkl1Settings/",TEXT(RICH2!$G279,"r2ukl1#00"),TEXT(RICH2!$I279,"\.#0"),TEXT(RICH2!$J279,"\_#00\."),"Enable")</f>
        <v>FwUkl1Settings/r2ukl112.1_06.Enable</v>
      </c>
      <c r="B279" s="15" t="s">
        <v>55</v>
      </c>
      <c r="C279">
        <f>RICH2!$O279</f>
        <v>1</v>
      </c>
    </row>
    <row r="280" spans="1:3">
      <c r="A280" s="14" t="str">
        <f>CONCATENATE("FwUkl1Settings/",TEXT(RICH2!$G280,"r2ukl1#00"),TEXT(RICH2!$I280,"\.#0"),TEXT(RICH2!$J280,"\_#00\."),"Enable")</f>
        <v>FwUkl1Settings/r2ukl112.1_07.Enable</v>
      </c>
      <c r="B280" s="15" t="s">
        <v>55</v>
      </c>
      <c r="C280">
        <f>RICH2!$O280</f>
        <v>1</v>
      </c>
    </row>
    <row r="281" spans="1:3">
      <c r="A281" s="14" t="str">
        <f>CONCATENATE("FwUkl1Settings/",TEXT(RICH2!$G281,"r2ukl1#00"),TEXT(RICH2!$I281,"\.#0"),TEXT(RICH2!$J281,"\_#00\."),"Enable")</f>
        <v>FwUkl1Settings/r2ukl112.1_08.Enable</v>
      </c>
      <c r="B281" s="15" t="s">
        <v>55</v>
      </c>
      <c r="C281">
        <f>RICH2!$O281</f>
        <v>1</v>
      </c>
    </row>
    <row r="282" spans="1:3">
      <c r="A282" s="14" t="str">
        <f>CONCATENATE("FwUkl1Settings/",TEXT(RICH2!$G282,"r2ukl1#00"),TEXT(RICH2!$I282,"\.#0"),TEXT(RICH2!$J282,"\_#00\."),"Enable")</f>
        <v>FwUkl1Settings/r2ukl112.0_08.Enable</v>
      </c>
      <c r="B282" s="15" t="s">
        <v>55</v>
      </c>
      <c r="C282">
        <f>RICH2!$O282</f>
        <v>1</v>
      </c>
    </row>
    <row r="283" spans="1:3">
      <c r="A283" s="14" t="str">
        <f>CONCATENATE("FwUkl1Settings/",TEXT(RICH2!$G283,"r2ukl1#00"),TEXT(RICH2!$I283,"\.#0"),TEXT(RICH2!$J283,"\_#00\."),"Enable")</f>
        <v>FwUkl1Settings/r2ukl110.1_07.Enable</v>
      </c>
      <c r="B283" s="15" t="s">
        <v>55</v>
      </c>
      <c r="C283">
        <f>RICH2!$O283</f>
        <v>1</v>
      </c>
    </row>
    <row r="284" spans="1:3">
      <c r="A284" s="14" t="str">
        <f>CONCATENATE("FwUkl1Settings/",TEXT(RICH2!$G284,"r2ukl1#00"),TEXT(RICH2!$I284,"\.#0"),TEXT(RICH2!$J284,"\_#00\."),"Enable")</f>
        <v>FwUkl1Settings/r2ukl110.1_08.Enable</v>
      </c>
      <c r="B284" s="15" t="s">
        <v>55</v>
      </c>
      <c r="C284">
        <f>RICH2!$O284</f>
        <v>1</v>
      </c>
    </row>
    <row r="285" spans="1:3">
      <c r="A285" s="14" t="str">
        <f>CONCATENATE("FwUkl1Settings/",TEXT(RICH2!$G285,"r2ukl1#00"),TEXT(RICH2!$I285,"\.#0"),TEXT(RICH2!$J285,"\_#00\."),"Enable")</f>
        <v>FwUkl1Settings/r2ukl110.0_08.Enable</v>
      </c>
      <c r="B285" s="15" t="s">
        <v>55</v>
      </c>
      <c r="C285">
        <f>RICH2!$O285</f>
        <v>1</v>
      </c>
    </row>
    <row r="286" spans="1:3">
      <c r="A286" s="14" t="str">
        <f>CONCATENATE("FwUkl1Settings/",TEXT(RICH2!$G286,"r2ukl1#00"),TEXT(RICH2!$I286,"\.#0"),TEXT(RICH2!$J286,"\_#00\."),"Enable")</f>
        <v>FwUkl1Settings/r2ukl110.0_07.Enable</v>
      </c>
      <c r="B286" s="15" t="s">
        <v>55</v>
      </c>
      <c r="C286">
        <f>RICH2!$O286</f>
        <v>1</v>
      </c>
    </row>
    <row r="287" spans="1:3">
      <c r="A287" s="14" t="str">
        <f>CONCATENATE("FwUkl1Settings/",TEXT(RICH2!$G287,"r2ukl1#00"),TEXT(RICH2!$I287,"\.#0"),TEXT(RICH2!$J287,"\_#00\."),"Enable")</f>
        <v>FwUkl1Settings/r2ukl112.0_07.Enable</v>
      </c>
      <c r="B287" s="15" t="s">
        <v>55</v>
      </c>
      <c r="C287">
        <f>RICH2!$O287</f>
        <v>1</v>
      </c>
    </row>
    <row r="288" spans="1:3">
      <c r="A288" s="14" t="str">
        <f>CONCATENATE("FwUkl1Settings/",TEXT(RICH2!$G288,"r2ukl1#00"),TEXT(RICH2!$I288,"\.#0"),TEXT(RICH2!$J288,"\_#00\."),"Enable")</f>
        <v>FwUkl1Settings/r2ukl112.0_06.Enable</v>
      </c>
      <c r="B288" s="15" t="s">
        <v>55</v>
      </c>
      <c r="C288">
        <f>RICH2!$O288</f>
        <v>1</v>
      </c>
    </row>
    <row r="289" spans="1:3">
      <c r="A289" s="14" t="str">
        <f>CONCATENATE("FwUkl1Settings/",TEXT(RICH2!$G289,"r2ukl1#00"),TEXT(RICH2!$I289,"\.#0"),TEXT(RICH2!$J289,"\_#00\."),"Enable")</f>
        <v>FwUkl1Settings/r2ukl112.0_00.Enable</v>
      </c>
      <c r="B289" s="15" t="s">
        <v>55</v>
      </c>
      <c r="C289">
        <f>RICH2!$O289</f>
        <v>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M20"/>
  <sheetViews>
    <sheetView workbookViewId="0">
      <selection activeCell="J23" sqref="J23"/>
    </sheetView>
  </sheetViews>
  <sheetFormatPr defaultRowHeight="12.75"/>
  <cols>
    <col min="1" max="1" width="14.5703125" bestFit="1" customWidth="1"/>
    <col min="2" max="2" width="4.42578125" customWidth="1"/>
    <col min="3" max="3" width="2" customWidth="1"/>
    <col min="4" max="8" width="3" customWidth="1"/>
    <col min="9" max="9" width="9.85546875" customWidth="1"/>
    <col min="10" max="10" width="14.5703125" customWidth="1"/>
    <col min="11" max="11" width="4.42578125" customWidth="1"/>
    <col min="12" max="12" width="2" customWidth="1"/>
    <col min="13" max="17" width="3" customWidth="1"/>
    <col min="18" max="18" width="14.5703125" customWidth="1"/>
    <col min="19" max="19" width="14.5703125" bestFit="1" customWidth="1"/>
    <col min="20" max="20" width="4.42578125" bestFit="1" customWidth="1"/>
    <col min="21" max="28" width="3" customWidth="1"/>
    <col min="29" max="29" width="11.7109375" bestFit="1" customWidth="1"/>
    <col min="30" max="30" width="14.5703125" bestFit="1" customWidth="1"/>
    <col min="31" max="31" width="4.42578125" bestFit="1" customWidth="1"/>
    <col min="32" max="39" width="3" customWidth="1"/>
  </cols>
  <sheetData>
    <row r="1" spans="1:39">
      <c r="A1" s="20" t="s">
        <v>13</v>
      </c>
      <c r="B1" t="s">
        <v>4</v>
      </c>
      <c r="J1" s="20" t="s">
        <v>13</v>
      </c>
      <c r="K1" t="s">
        <v>4</v>
      </c>
      <c r="S1" s="20" t="s">
        <v>13</v>
      </c>
      <c r="T1" t="s">
        <v>0</v>
      </c>
      <c r="AD1" s="20" t="s">
        <v>13</v>
      </c>
      <c r="AE1" t="s">
        <v>0</v>
      </c>
    </row>
    <row r="3" spans="1:39">
      <c r="A3" s="20" t="s">
        <v>47</v>
      </c>
      <c r="J3" s="20" t="s">
        <v>47</v>
      </c>
      <c r="S3" s="20" t="s">
        <v>47</v>
      </c>
      <c r="AD3" s="20" t="s">
        <v>47</v>
      </c>
    </row>
    <row r="4" spans="1:39">
      <c r="B4">
        <v>0</v>
      </c>
      <c r="C4">
        <v>1</v>
      </c>
      <c r="D4">
        <v>2</v>
      </c>
      <c r="E4">
        <v>3</v>
      </c>
      <c r="F4">
        <v>4</v>
      </c>
      <c r="G4">
        <v>5</v>
      </c>
      <c r="H4">
        <v>6</v>
      </c>
      <c r="K4">
        <v>0</v>
      </c>
      <c r="L4">
        <v>1</v>
      </c>
      <c r="M4">
        <v>2</v>
      </c>
      <c r="N4">
        <v>3</v>
      </c>
      <c r="O4">
        <v>4</v>
      </c>
      <c r="P4">
        <v>5</v>
      </c>
      <c r="Q4">
        <v>6</v>
      </c>
      <c r="T4">
        <v>0</v>
      </c>
      <c r="U4">
        <v>1</v>
      </c>
      <c r="V4">
        <v>2</v>
      </c>
      <c r="W4">
        <v>3</v>
      </c>
      <c r="X4">
        <v>4</v>
      </c>
      <c r="Y4">
        <v>5</v>
      </c>
      <c r="Z4">
        <v>6</v>
      </c>
      <c r="AA4">
        <v>7</v>
      </c>
      <c r="AB4">
        <v>8</v>
      </c>
      <c r="AE4">
        <v>0</v>
      </c>
      <c r="AF4">
        <v>1</v>
      </c>
      <c r="AG4">
        <v>2</v>
      </c>
      <c r="AH4">
        <v>3</v>
      </c>
      <c r="AI4">
        <v>4</v>
      </c>
      <c r="AJ4">
        <v>5</v>
      </c>
      <c r="AK4">
        <v>6</v>
      </c>
      <c r="AL4">
        <v>7</v>
      </c>
      <c r="AM4">
        <v>8</v>
      </c>
    </row>
    <row r="5" spans="1:39">
      <c r="A5" s="21">
        <v>0</v>
      </c>
      <c r="B5" s="1">
        <v>1</v>
      </c>
      <c r="C5" s="1">
        <v>1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J5" s="21">
        <v>0</v>
      </c>
      <c r="K5" s="1">
        <v>1</v>
      </c>
      <c r="L5" s="1">
        <v>1</v>
      </c>
      <c r="M5" s="1">
        <v>1</v>
      </c>
      <c r="N5" s="1">
        <v>1</v>
      </c>
      <c r="O5" s="1">
        <v>1</v>
      </c>
      <c r="P5" s="1">
        <v>1</v>
      </c>
      <c r="Q5" s="1">
        <v>1</v>
      </c>
      <c r="S5" s="21">
        <v>0</v>
      </c>
      <c r="T5" s="1">
        <v>1</v>
      </c>
      <c r="U5" s="1">
        <v>1</v>
      </c>
      <c r="V5" s="1">
        <v>1</v>
      </c>
      <c r="W5" s="1">
        <v>1</v>
      </c>
      <c r="X5" s="1">
        <v>1</v>
      </c>
      <c r="Y5" s="1">
        <v>1</v>
      </c>
      <c r="Z5" s="1">
        <v>1</v>
      </c>
      <c r="AA5" s="1">
        <v>1</v>
      </c>
      <c r="AB5" s="1">
        <v>1</v>
      </c>
      <c r="AD5" s="21">
        <v>0</v>
      </c>
      <c r="AE5" s="1">
        <v>1</v>
      </c>
      <c r="AF5" s="1">
        <v>1</v>
      </c>
      <c r="AG5" s="1">
        <v>1</v>
      </c>
      <c r="AH5" s="1">
        <v>1</v>
      </c>
      <c r="AI5" s="1">
        <v>1</v>
      </c>
      <c r="AJ5" s="1">
        <v>1</v>
      </c>
      <c r="AK5" s="1">
        <v>1</v>
      </c>
      <c r="AL5" s="1">
        <v>1</v>
      </c>
      <c r="AM5" s="1">
        <v>1</v>
      </c>
    </row>
    <row r="6" spans="1:39">
      <c r="A6" s="21">
        <v>1</v>
      </c>
      <c r="B6" s="1">
        <v>1</v>
      </c>
      <c r="C6" s="1">
        <v>1</v>
      </c>
      <c r="D6" s="1">
        <v>1</v>
      </c>
      <c r="E6" s="1">
        <v>1</v>
      </c>
      <c r="F6" s="1">
        <v>1</v>
      </c>
      <c r="G6" s="1">
        <v>1</v>
      </c>
      <c r="H6" s="1">
        <v>1</v>
      </c>
      <c r="J6" s="21">
        <v>1</v>
      </c>
      <c r="K6" s="1">
        <v>1</v>
      </c>
      <c r="L6" s="1">
        <v>1</v>
      </c>
      <c r="M6" s="1">
        <v>1</v>
      </c>
      <c r="N6" s="1">
        <v>1</v>
      </c>
      <c r="O6" s="1">
        <v>1</v>
      </c>
      <c r="P6" s="1">
        <v>1</v>
      </c>
      <c r="Q6" s="1">
        <v>1</v>
      </c>
      <c r="S6" s="21">
        <v>1</v>
      </c>
      <c r="T6" s="1">
        <v>1</v>
      </c>
      <c r="U6" s="1">
        <v>1</v>
      </c>
      <c r="V6" s="1">
        <v>1</v>
      </c>
      <c r="W6" s="1">
        <v>1</v>
      </c>
      <c r="X6" s="1">
        <v>1</v>
      </c>
      <c r="Y6" s="1">
        <v>1</v>
      </c>
      <c r="Z6" s="1">
        <v>1</v>
      </c>
      <c r="AA6" s="1">
        <v>1</v>
      </c>
      <c r="AB6" s="1">
        <v>1</v>
      </c>
      <c r="AD6" s="21">
        <v>1</v>
      </c>
      <c r="AE6" s="1">
        <v>1</v>
      </c>
      <c r="AF6" s="1">
        <v>1</v>
      </c>
      <c r="AG6" s="1">
        <v>1</v>
      </c>
      <c r="AH6" s="1">
        <v>1</v>
      </c>
      <c r="AI6" s="1">
        <v>1</v>
      </c>
      <c r="AJ6" s="1">
        <v>1</v>
      </c>
      <c r="AK6" s="1">
        <v>1</v>
      </c>
      <c r="AL6" s="1">
        <v>1</v>
      </c>
      <c r="AM6" s="1">
        <v>1</v>
      </c>
    </row>
    <row r="7" spans="1:39">
      <c r="A7" s="21">
        <v>2</v>
      </c>
      <c r="B7" s="1">
        <v>1</v>
      </c>
      <c r="C7" s="1">
        <v>1</v>
      </c>
      <c r="D7" s="1">
        <v>1</v>
      </c>
      <c r="E7" s="1">
        <v>1</v>
      </c>
      <c r="F7" s="1">
        <v>1</v>
      </c>
      <c r="G7" s="1">
        <v>1</v>
      </c>
      <c r="H7" s="1">
        <v>1</v>
      </c>
      <c r="J7" s="21">
        <v>2</v>
      </c>
      <c r="K7" s="1">
        <v>1</v>
      </c>
      <c r="L7" s="1">
        <v>1</v>
      </c>
      <c r="M7" s="1">
        <v>1</v>
      </c>
      <c r="N7" s="1">
        <v>1</v>
      </c>
      <c r="O7" s="1">
        <v>1</v>
      </c>
      <c r="P7" s="1">
        <v>1</v>
      </c>
      <c r="Q7" s="1">
        <v>1</v>
      </c>
      <c r="S7" s="21">
        <v>2</v>
      </c>
      <c r="T7" s="1">
        <v>1</v>
      </c>
      <c r="U7" s="1">
        <v>1</v>
      </c>
      <c r="V7" s="1">
        <v>1</v>
      </c>
      <c r="W7" s="1">
        <v>1</v>
      </c>
      <c r="X7" s="1">
        <v>1</v>
      </c>
      <c r="Y7" s="1">
        <v>1</v>
      </c>
      <c r="Z7" s="1">
        <v>1</v>
      </c>
      <c r="AA7" s="1">
        <v>1</v>
      </c>
      <c r="AB7" s="1">
        <v>1</v>
      </c>
      <c r="AD7" s="21">
        <v>2</v>
      </c>
      <c r="AE7" s="1">
        <v>1</v>
      </c>
      <c r="AF7" s="1">
        <v>1</v>
      </c>
      <c r="AG7" s="1">
        <v>1</v>
      </c>
      <c r="AH7" s="1">
        <v>1</v>
      </c>
      <c r="AI7" s="1">
        <v>1</v>
      </c>
      <c r="AJ7" s="1">
        <v>1</v>
      </c>
      <c r="AK7" s="1">
        <v>1</v>
      </c>
      <c r="AL7" s="1">
        <v>1</v>
      </c>
      <c r="AM7" s="1">
        <v>1</v>
      </c>
    </row>
    <row r="8" spans="1:39">
      <c r="A8" s="21">
        <v>3</v>
      </c>
      <c r="B8" s="1">
        <v>1</v>
      </c>
      <c r="C8" s="1">
        <v>1</v>
      </c>
      <c r="D8" s="1">
        <v>1</v>
      </c>
      <c r="E8" s="1">
        <v>1</v>
      </c>
      <c r="F8" s="1">
        <v>10</v>
      </c>
      <c r="G8" s="1">
        <v>1</v>
      </c>
      <c r="H8" s="1">
        <v>1</v>
      </c>
      <c r="J8" s="21">
        <v>3</v>
      </c>
      <c r="K8" s="1">
        <v>1</v>
      </c>
      <c r="L8" s="1">
        <v>1</v>
      </c>
      <c r="M8" s="1">
        <v>1</v>
      </c>
      <c r="N8" s="1">
        <v>1</v>
      </c>
      <c r="O8" s="1">
        <v>10</v>
      </c>
      <c r="P8" s="1">
        <v>1</v>
      </c>
      <c r="Q8" s="1">
        <v>1</v>
      </c>
      <c r="S8" s="21">
        <v>3</v>
      </c>
      <c r="T8" s="1">
        <v>1</v>
      </c>
      <c r="U8" s="1">
        <v>1</v>
      </c>
      <c r="V8" s="1">
        <v>1</v>
      </c>
      <c r="W8" s="1">
        <v>1</v>
      </c>
      <c r="X8" s="1">
        <v>10</v>
      </c>
      <c r="Y8" s="1">
        <v>1</v>
      </c>
      <c r="Z8" s="1">
        <v>1</v>
      </c>
      <c r="AA8" s="1">
        <v>1</v>
      </c>
      <c r="AB8" s="1">
        <v>1</v>
      </c>
      <c r="AD8" s="21">
        <v>3</v>
      </c>
      <c r="AE8" s="1">
        <v>1</v>
      </c>
      <c r="AF8" s="1">
        <v>1</v>
      </c>
      <c r="AG8" s="1">
        <v>1</v>
      </c>
      <c r="AH8" s="1">
        <v>1</v>
      </c>
      <c r="AI8" s="1">
        <v>10</v>
      </c>
      <c r="AJ8" s="1">
        <v>1</v>
      </c>
      <c r="AK8" s="1">
        <v>1</v>
      </c>
      <c r="AL8" s="1">
        <v>1</v>
      </c>
      <c r="AM8" s="1">
        <v>1</v>
      </c>
    </row>
    <row r="9" spans="1:39">
      <c r="A9" s="21">
        <v>4</v>
      </c>
      <c r="B9" s="1">
        <v>1</v>
      </c>
      <c r="C9" s="1">
        <v>1</v>
      </c>
      <c r="D9" s="1">
        <v>1</v>
      </c>
      <c r="E9" s="1">
        <v>10</v>
      </c>
      <c r="F9" s="1">
        <v>10</v>
      </c>
      <c r="G9" s="1">
        <v>10</v>
      </c>
      <c r="H9" s="1">
        <v>10</v>
      </c>
      <c r="J9" s="21">
        <v>4</v>
      </c>
      <c r="K9" s="1">
        <v>1</v>
      </c>
      <c r="L9" s="1">
        <v>1</v>
      </c>
      <c r="M9" s="1">
        <v>1</v>
      </c>
      <c r="N9" s="1">
        <v>10</v>
      </c>
      <c r="O9" s="1">
        <v>10</v>
      </c>
      <c r="P9" s="1">
        <v>10</v>
      </c>
      <c r="Q9" s="1">
        <v>10</v>
      </c>
      <c r="S9" s="21">
        <v>4</v>
      </c>
      <c r="T9" s="1">
        <v>1</v>
      </c>
      <c r="U9" s="1">
        <v>1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</v>
      </c>
      <c r="AB9" s="1">
        <v>1</v>
      </c>
      <c r="AD9" s="21">
        <v>4</v>
      </c>
      <c r="AE9" s="1">
        <v>1</v>
      </c>
      <c r="AF9" s="1">
        <v>1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</v>
      </c>
      <c r="AM9" s="1">
        <v>1</v>
      </c>
    </row>
    <row r="10" spans="1:39">
      <c r="A10" s="21">
        <v>5</v>
      </c>
      <c r="B10" s="1">
        <v>1</v>
      </c>
      <c r="C10" s="1">
        <v>1</v>
      </c>
      <c r="D10" s="1">
        <v>10</v>
      </c>
      <c r="E10" s="1">
        <v>10</v>
      </c>
      <c r="F10" s="1">
        <v>10</v>
      </c>
      <c r="G10" s="1">
        <v>10</v>
      </c>
      <c r="H10" s="1">
        <v>10</v>
      </c>
      <c r="J10" s="21">
        <v>5</v>
      </c>
      <c r="K10" s="1">
        <v>1</v>
      </c>
      <c r="L10" s="1">
        <v>1</v>
      </c>
      <c r="M10" s="1">
        <v>10</v>
      </c>
      <c r="N10" s="1">
        <v>10</v>
      </c>
      <c r="O10" s="1">
        <v>10</v>
      </c>
      <c r="P10" s="1">
        <v>10</v>
      </c>
      <c r="Q10" s="1">
        <v>10</v>
      </c>
      <c r="S10" s="21">
        <v>5</v>
      </c>
      <c r="T10" s="1">
        <v>10</v>
      </c>
      <c r="U10" s="1">
        <v>10</v>
      </c>
      <c r="V10" s="1">
        <v>10</v>
      </c>
      <c r="W10" s="1">
        <v>10</v>
      </c>
      <c r="X10" s="1">
        <v>10</v>
      </c>
      <c r="Y10" s="1">
        <v>10</v>
      </c>
      <c r="Z10" s="1">
        <v>10</v>
      </c>
      <c r="AA10" s="1">
        <v>10</v>
      </c>
      <c r="AB10" s="1">
        <v>10</v>
      </c>
      <c r="AD10" s="21">
        <v>5</v>
      </c>
      <c r="AE10" s="1">
        <v>10</v>
      </c>
      <c r="AF10" s="1">
        <v>10</v>
      </c>
      <c r="AG10" s="1">
        <v>10</v>
      </c>
      <c r="AH10" s="1">
        <v>10</v>
      </c>
      <c r="AI10" s="1">
        <v>10</v>
      </c>
      <c r="AJ10" s="1">
        <v>10</v>
      </c>
      <c r="AK10" s="1">
        <v>10</v>
      </c>
      <c r="AL10" s="1">
        <v>10</v>
      </c>
      <c r="AM10" s="1">
        <v>10</v>
      </c>
    </row>
    <row r="11" spans="1:39">
      <c r="A11" s="21">
        <v>6</v>
      </c>
      <c r="B11" s="1">
        <v>1</v>
      </c>
      <c r="C11" s="1">
        <v>1</v>
      </c>
      <c r="D11" s="1">
        <v>10</v>
      </c>
      <c r="E11" s="1">
        <v>10</v>
      </c>
      <c r="F11" s="1">
        <v>10</v>
      </c>
      <c r="G11" s="1">
        <v>10</v>
      </c>
      <c r="H11" s="1">
        <v>10</v>
      </c>
      <c r="J11" s="21">
        <v>6</v>
      </c>
      <c r="K11" s="1">
        <v>1</v>
      </c>
      <c r="L11" s="1">
        <v>1</v>
      </c>
      <c r="M11" s="1">
        <v>10</v>
      </c>
      <c r="N11" s="1">
        <v>10</v>
      </c>
      <c r="O11" s="1">
        <v>10</v>
      </c>
      <c r="P11" s="1">
        <v>10</v>
      </c>
      <c r="Q11" s="1">
        <v>10</v>
      </c>
      <c r="S11" s="21">
        <v>6</v>
      </c>
      <c r="T11" s="1">
        <v>10</v>
      </c>
      <c r="U11" s="1">
        <v>10</v>
      </c>
      <c r="V11" s="1">
        <v>10</v>
      </c>
      <c r="W11" s="1">
        <v>10</v>
      </c>
      <c r="X11" s="1">
        <v>10</v>
      </c>
      <c r="Y11" s="1">
        <v>10</v>
      </c>
      <c r="Z11" s="1">
        <v>10</v>
      </c>
      <c r="AA11" s="1">
        <v>10</v>
      </c>
      <c r="AB11" s="1">
        <v>10</v>
      </c>
      <c r="AD11" s="21">
        <v>6</v>
      </c>
      <c r="AE11" s="1">
        <v>10</v>
      </c>
      <c r="AF11" s="1">
        <v>10</v>
      </c>
      <c r="AG11" s="1">
        <v>10</v>
      </c>
      <c r="AH11" s="1">
        <v>10</v>
      </c>
      <c r="AI11" s="1">
        <v>10</v>
      </c>
      <c r="AJ11" s="1">
        <v>10</v>
      </c>
      <c r="AK11" s="1">
        <v>10</v>
      </c>
      <c r="AL11" s="1">
        <v>10</v>
      </c>
      <c r="AM11" s="1">
        <v>10</v>
      </c>
    </row>
    <row r="12" spans="1:39">
      <c r="A12" s="21">
        <v>7</v>
      </c>
      <c r="B12" s="1">
        <v>1</v>
      </c>
      <c r="C12" s="1">
        <v>1</v>
      </c>
      <c r="D12" s="1">
        <v>10</v>
      </c>
      <c r="E12" s="1">
        <v>10</v>
      </c>
      <c r="F12" s="1">
        <v>10</v>
      </c>
      <c r="G12" s="1">
        <v>10</v>
      </c>
      <c r="H12" s="1">
        <v>10</v>
      </c>
      <c r="J12" s="21">
        <v>7</v>
      </c>
      <c r="K12" s="1">
        <v>1</v>
      </c>
      <c r="L12" s="1">
        <v>1</v>
      </c>
      <c r="M12" s="1">
        <v>10</v>
      </c>
      <c r="N12" s="1">
        <v>10</v>
      </c>
      <c r="O12" s="1">
        <v>10</v>
      </c>
      <c r="P12" s="1">
        <v>10</v>
      </c>
      <c r="Q12" s="1">
        <v>10</v>
      </c>
      <c r="S12" s="21">
        <v>7</v>
      </c>
      <c r="T12" s="1">
        <v>10</v>
      </c>
      <c r="U12" s="1">
        <v>10</v>
      </c>
      <c r="V12" s="1">
        <v>10</v>
      </c>
      <c r="W12" s="1">
        <v>10</v>
      </c>
      <c r="X12" s="1">
        <v>10</v>
      </c>
      <c r="Y12" s="1">
        <v>10</v>
      </c>
      <c r="Z12" s="1">
        <v>10</v>
      </c>
      <c r="AA12" s="1">
        <v>10</v>
      </c>
      <c r="AB12" s="1">
        <v>10</v>
      </c>
      <c r="AD12" s="21">
        <v>7</v>
      </c>
      <c r="AE12" s="1">
        <v>10</v>
      </c>
      <c r="AF12" s="1">
        <v>10</v>
      </c>
      <c r="AG12" s="1">
        <v>10</v>
      </c>
      <c r="AH12" s="1">
        <v>10</v>
      </c>
      <c r="AI12" s="1">
        <v>10</v>
      </c>
      <c r="AJ12" s="1">
        <v>10</v>
      </c>
      <c r="AK12" s="1">
        <v>10</v>
      </c>
      <c r="AL12" s="1">
        <v>10</v>
      </c>
      <c r="AM12" s="1">
        <v>10</v>
      </c>
    </row>
    <row r="13" spans="1:39">
      <c r="A13" s="21">
        <v>8</v>
      </c>
      <c r="B13" s="1">
        <v>1</v>
      </c>
      <c r="C13" s="1">
        <v>1</v>
      </c>
      <c r="D13" s="1">
        <v>10</v>
      </c>
      <c r="E13" s="1">
        <v>10</v>
      </c>
      <c r="F13" s="1">
        <v>10</v>
      </c>
      <c r="G13" s="1">
        <v>10</v>
      </c>
      <c r="H13" s="1">
        <v>10</v>
      </c>
      <c r="J13" s="21">
        <v>8</v>
      </c>
      <c r="K13" s="1">
        <v>1</v>
      </c>
      <c r="L13" s="1">
        <v>1</v>
      </c>
      <c r="M13" s="1">
        <v>10</v>
      </c>
      <c r="N13" s="1">
        <v>10</v>
      </c>
      <c r="O13" s="1">
        <v>10</v>
      </c>
      <c r="P13" s="1">
        <v>10</v>
      </c>
      <c r="Q13" s="1">
        <v>10</v>
      </c>
      <c r="S13" s="21">
        <v>8</v>
      </c>
      <c r="T13" s="1">
        <v>10</v>
      </c>
      <c r="U13" s="1">
        <v>10</v>
      </c>
      <c r="V13" s="1">
        <v>10</v>
      </c>
      <c r="W13" s="1">
        <v>10</v>
      </c>
      <c r="X13" s="1">
        <v>10</v>
      </c>
      <c r="Y13" s="1">
        <v>10</v>
      </c>
      <c r="Z13" s="1">
        <v>10</v>
      </c>
      <c r="AA13" s="1">
        <v>10</v>
      </c>
      <c r="AB13" s="1">
        <v>10</v>
      </c>
      <c r="AD13" s="21">
        <v>8</v>
      </c>
      <c r="AE13" s="1">
        <v>10</v>
      </c>
      <c r="AF13" s="1">
        <v>10</v>
      </c>
      <c r="AG13" s="1">
        <v>10</v>
      </c>
      <c r="AH13" s="1">
        <v>10</v>
      </c>
      <c r="AI13" s="1">
        <v>10</v>
      </c>
      <c r="AJ13" s="1">
        <v>10</v>
      </c>
      <c r="AK13" s="1">
        <v>10</v>
      </c>
      <c r="AL13" s="1">
        <v>10</v>
      </c>
      <c r="AM13" s="1">
        <v>10</v>
      </c>
    </row>
    <row r="14" spans="1:39">
      <c r="A14" s="21">
        <v>9</v>
      </c>
      <c r="B14" s="1">
        <v>1</v>
      </c>
      <c r="C14" s="1">
        <v>1</v>
      </c>
      <c r="D14" s="1">
        <v>1</v>
      </c>
      <c r="E14" s="1">
        <v>10</v>
      </c>
      <c r="F14" s="1">
        <v>10</v>
      </c>
      <c r="G14" s="1">
        <v>10</v>
      </c>
      <c r="H14" s="1">
        <v>10</v>
      </c>
      <c r="J14" s="21">
        <v>9</v>
      </c>
      <c r="K14" s="1">
        <v>1</v>
      </c>
      <c r="L14" s="1">
        <v>1</v>
      </c>
      <c r="M14" s="1">
        <v>1</v>
      </c>
      <c r="N14" s="1">
        <v>10</v>
      </c>
      <c r="O14" s="1">
        <v>10</v>
      </c>
      <c r="P14" s="1">
        <v>10</v>
      </c>
      <c r="Q14" s="1">
        <v>10</v>
      </c>
      <c r="S14" s="21">
        <v>9</v>
      </c>
      <c r="T14" s="1">
        <v>10</v>
      </c>
      <c r="U14" s="1">
        <v>10</v>
      </c>
      <c r="V14" s="1">
        <v>10</v>
      </c>
      <c r="W14" s="1">
        <v>10</v>
      </c>
      <c r="X14" s="1">
        <v>10</v>
      </c>
      <c r="Y14" s="1">
        <v>10</v>
      </c>
      <c r="Z14" s="1">
        <v>10</v>
      </c>
      <c r="AA14" s="1">
        <v>10</v>
      </c>
      <c r="AB14" s="1">
        <v>10</v>
      </c>
      <c r="AD14" s="21">
        <v>9</v>
      </c>
      <c r="AE14" s="1">
        <v>10</v>
      </c>
      <c r="AF14" s="1">
        <v>10</v>
      </c>
      <c r="AG14" s="1">
        <v>10</v>
      </c>
      <c r="AH14" s="1">
        <v>10</v>
      </c>
      <c r="AI14" s="1">
        <v>10</v>
      </c>
      <c r="AJ14" s="1">
        <v>10</v>
      </c>
      <c r="AK14" s="1">
        <v>10</v>
      </c>
      <c r="AL14" s="1">
        <v>10</v>
      </c>
      <c r="AM14" s="1">
        <v>10</v>
      </c>
    </row>
    <row r="15" spans="1:39">
      <c r="A15" s="21">
        <v>10</v>
      </c>
      <c r="B15" s="1">
        <v>1</v>
      </c>
      <c r="C15" s="1">
        <v>1</v>
      </c>
      <c r="D15" s="1">
        <v>1</v>
      </c>
      <c r="E15" s="1">
        <v>10</v>
      </c>
      <c r="F15" s="1">
        <v>10</v>
      </c>
      <c r="G15" s="1">
        <v>10</v>
      </c>
      <c r="H15" s="1">
        <v>1</v>
      </c>
      <c r="J15" s="21">
        <v>10</v>
      </c>
      <c r="K15" s="1">
        <v>1</v>
      </c>
      <c r="L15" s="1">
        <v>1</v>
      </c>
      <c r="M15" s="1">
        <v>1</v>
      </c>
      <c r="N15" s="1">
        <v>10</v>
      </c>
      <c r="O15" s="1">
        <v>10</v>
      </c>
      <c r="P15" s="1">
        <v>10</v>
      </c>
      <c r="Q15" s="1">
        <v>1</v>
      </c>
      <c r="S15" s="21">
        <v>10</v>
      </c>
      <c r="T15" s="1">
        <v>10</v>
      </c>
      <c r="U15" s="1">
        <v>10</v>
      </c>
      <c r="V15" s="1">
        <v>10</v>
      </c>
      <c r="W15" s="1">
        <v>10</v>
      </c>
      <c r="X15" s="1">
        <v>10</v>
      </c>
      <c r="Y15" s="1">
        <v>10</v>
      </c>
      <c r="Z15" s="1">
        <v>10</v>
      </c>
      <c r="AA15" s="1">
        <v>10</v>
      </c>
      <c r="AB15" s="1">
        <v>10</v>
      </c>
      <c r="AD15" s="21">
        <v>10</v>
      </c>
      <c r="AE15" s="1">
        <v>10</v>
      </c>
      <c r="AF15" s="1">
        <v>10</v>
      </c>
      <c r="AG15" s="1">
        <v>10</v>
      </c>
      <c r="AH15" s="1">
        <v>10</v>
      </c>
      <c r="AI15" s="1">
        <v>10</v>
      </c>
      <c r="AJ15" s="1">
        <v>10</v>
      </c>
      <c r="AK15" s="1">
        <v>10</v>
      </c>
      <c r="AL15" s="1">
        <v>10</v>
      </c>
      <c r="AM15" s="1">
        <v>10</v>
      </c>
    </row>
    <row r="16" spans="1:39">
      <c r="A16" s="21">
        <v>11</v>
      </c>
      <c r="B16" s="1">
        <v>1</v>
      </c>
      <c r="C16" s="1">
        <v>1</v>
      </c>
      <c r="D16" s="1">
        <v>1</v>
      </c>
      <c r="E16" s="1">
        <v>1</v>
      </c>
      <c r="F16" s="1">
        <v>1</v>
      </c>
      <c r="G16" s="1">
        <v>1</v>
      </c>
      <c r="H16" s="1">
        <v>1</v>
      </c>
      <c r="J16" s="21">
        <v>11</v>
      </c>
      <c r="K16" s="1">
        <v>1</v>
      </c>
      <c r="L16" s="1">
        <v>1</v>
      </c>
      <c r="M16" s="1">
        <v>1</v>
      </c>
      <c r="N16" s="1">
        <v>1</v>
      </c>
      <c r="O16" s="1">
        <v>1</v>
      </c>
      <c r="P16" s="1">
        <v>1</v>
      </c>
      <c r="Q16" s="1">
        <v>1</v>
      </c>
      <c r="S16" s="21">
        <v>11</v>
      </c>
      <c r="T16" s="1">
        <v>1</v>
      </c>
      <c r="U16" s="1">
        <v>10</v>
      </c>
      <c r="V16" s="1">
        <v>10</v>
      </c>
      <c r="W16" s="1">
        <v>10</v>
      </c>
      <c r="X16" s="1">
        <v>10</v>
      </c>
      <c r="Y16" s="1">
        <v>10</v>
      </c>
      <c r="Z16" s="1">
        <v>10</v>
      </c>
      <c r="AA16" s="1">
        <v>10</v>
      </c>
      <c r="AB16" s="1">
        <v>1</v>
      </c>
      <c r="AD16" s="21">
        <v>11</v>
      </c>
      <c r="AE16" s="1">
        <v>1</v>
      </c>
      <c r="AF16" s="1">
        <v>10</v>
      </c>
      <c r="AG16" s="1">
        <v>10</v>
      </c>
      <c r="AH16" s="1">
        <v>10</v>
      </c>
      <c r="AI16" s="1">
        <v>10</v>
      </c>
      <c r="AJ16" s="1">
        <v>10</v>
      </c>
      <c r="AK16" s="1">
        <v>10</v>
      </c>
      <c r="AL16" s="1">
        <v>10</v>
      </c>
      <c r="AM16" s="1">
        <v>1</v>
      </c>
    </row>
    <row r="17" spans="1:39">
      <c r="A17" s="21">
        <v>12</v>
      </c>
      <c r="B17" s="1">
        <v>1</v>
      </c>
      <c r="C17" s="1">
        <v>1</v>
      </c>
      <c r="D17" s="1">
        <v>1</v>
      </c>
      <c r="E17" s="1">
        <v>1</v>
      </c>
      <c r="F17" s="1">
        <v>1</v>
      </c>
      <c r="G17" s="1">
        <v>1</v>
      </c>
      <c r="H17" s="1">
        <v>1</v>
      </c>
      <c r="J17" s="21">
        <v>12</v>
      </c>
      <c r="K17" s="1">
        <v>1</v>
      </c>
      <c r="L17" s="1">
        <v>1</v>
      </c>
      <c r="M17" s="1">
        <v>1</v>
      </c>
      <c r="N17" s="1">
        <v>1</v>
      </c>
      <c r="O17" s="1">
        <v>1</v>
      </c>
      <c r="P17" s="1">
        <v>1</v>
      </c>
      <c r="Q17" s="1">
        <v>1</v>
      </c>
      <c r="S17" s="21">
        <v>12</v>
      </c>
      <c r="T17" s="1">
        <v>1</v>
      </c>
      <c r="U17" s="1">
        <v>1</v>
      </c>
      <c r="V17" s="1">
        <v>1</v>
      </c>
      <c r="W17" s="1">
        <v>10</v>
      </c>
      <c r="X17" s="1">
        <v>10</v>
      </c>
      <c r="Y17" s="1">
        <v>10</v>
      </c>
      <c r="Z17" s="1">
        <v>1</v>
      </c>
      <c r="AA17" s="1">
        <v>1</v>
      </c>
      <c r="AB17" s="1">
        <v>1</v>
      </c>
      <c r="AD17" s="21">
        <v>12</v>
      </c>
      <c r="AE17" s="1">
        <v>1</v>
      </c>
      <c r="AF17" s="1">
        <v>1</v>
      </c>
      <c r="AG17" s="1">
        <v>1</v>
      </c>
      <c r="AH17" s="1">
        <v>10</v>
      </c>
      <c r="AI17" s="1">
        <v>10</v>
      </c>
      <c r="AJ17" s="1">
        <v>10</v>
      </c>
      <c r="AK17" s="1">
        <v>1</v>
      </c>
      <c r="AL17" s="1">
        <v>1</v>
      </c>
      <c r="AM17" s="1">
        <v>1</v>
      </c>
    </row>
    <row r="18" spans="1:39">
      <c r="A18" s="21">
        <v>13</v>
      </c>
      <c r="B18" s="1">
        <v>1</v>
      </c>
      <c r="C18" s="1">
        <v>1</v>
      </c>
      <c r="D18" s="1">
        <v>1</v>
      </c>
      <c r="E18" s="1">
        <v>1</v>
      </c>
      <c r="F18" s="1">
        <v>1</v>
      </c>
      <c r="G18" s="1">
        <v>1</v>
      </c>
      <c r="H18" s="1">
        <v>1</v>
      </c>
      <c r="J18" s="21">
        <v>13</v>
      </c>
      <c r="K18" s="1">
        <v>1</v>
      </c>
      <c r="L18" s="1">
        <v>1</v>
      </c>
      <c r="M18" s="1">
        <v>1</v>
      </c>
      <c r="N18" s="1">
        <v>1</v>
      </c>
      <c r="O18" s="1">
        <v>1</v>
      </c>
      <c r="P18" s="1">
        <v>1</v>
      </c>
      <c r="Q18" s="1">
        <v>1</v>
      </c>
      <c r="S18" s="21">
        <v>13</v>
      </c>
      <c r="T18" s="1">
        <v>1</v>
      </c>
      <c r="U18" s="1">
        <v>1</v>
      </c>
      <c r="V18" s="1">
        <v>1</v>
      </c>
      <c r="W18" s="1">
        <v>1</v>
      </c>
      <c r="X18" s="1">
        <v>1</v>
      </c>
      <c r="Y18" s="1">
        <v>1</v>
      </c>
      <c r="Z18" s="1">
        <v>1</v>
      </c>
      <c r="AA18" s="1">
        <v>1</v>
      </c>
      <c r="AB18" s="1">
        <v>1</v>
      </c>
      <c r="AD18" s="21">
        <v>13</v>
      </c>
      <c r="AE18" s="1">
        <v>1</v>
      </c>
      <c r="AF18" s="1">
        <v>1</v>
      </c>
      <c r="AG18" s="1">
        <v>1</v>
      </c>
      <c r="AH18" s="1">
        <v>1</v>
      </c>
      <c r="AI18" s="1">
        <v>1</v>
      </c>
      <c r="AJ18" s="1">
        <v>1</v>
      </c>
      <c r="AK18" s="1">
        <v>1</v>
      </c>
      <c r="AL18" s="1">
        <v>1</v>
      </c>
      <c r="AM18" s="1">
        <v>1</v>
      </c>
    </row>
    <row r="19" spans="1:39">
      <c r="S19" s="21">
        <v>14</v>
      </c>
      <c r="T19" s="1">
        <v>1</v>
      </c>
      <c r="U19" s="1">
        <v>1</v>
      </c>
      <c r="V19" s="1">
        <v>1</v>
      </c>
      <c r="W19" s="1">
        <v>1</v>
      </c>
      <c r="X19" s="1">
        <v>1</v>
      </c>
      <c r="Y19" s="1">
        <v>1</v>
      </c>
      <c r="Z19" s="1">
        <v>1</v>
      </c>
      <c r="AA19" s="1">
        <v>1</v>
      </c>
      <c r="AB19" s="1">
        <v>1</v>
      </c>
      <c r="AD19" s="21">
        <v>14</v>
      </c>
      <c r="AE19" s="1">
        <v>1</v>
      </c>
      <c r="AF19" s="1">
        <v>1</v>
      </c>
      <c r="AG19" s="1">
        <v>1</v>
      </c>
      <c r="AH19" s="1">
        <v>1</v>
      </c>
      <c r="AI19" s="1">
        <v>1</v>
      </c>
      <c r="AJ19" s="1">
        <v>1</v>
      </c>
      <c r="AK19" s="1">
        <v>1</v>
      </c>
      <c r="AL19" s="1">
        <v>1</v>
      </c>
      <c r="AM19" s="1">
        <v>1</v>
      </c>
    </row>
    <row r="20" spans="1:39">
      <c r="S20" s="21">
        <v>15</v>
      </c>
      <c r="T20" s="1">
        <v>1</v>
      </c>
      <c r="U20" s="1">
        <v>1</v>
      </c>
      <c r="V20" s="1">
        <v>1</v>
      </c>
      <c r="W20" s="1">
        <v>1</v>
      </c>
      <c r="X20" s="1">
        <v>1</v>
      </c>
      <c r="Y20" s="1">
        <v>1</v>
      </c>
      <c r="Z20" s="1">
        <v>1</v>
      </c>
      <c r="AA20" s="1">
        <v>1</v>
      </c>
      <c r="AB20" s="1">
        <v>1</v>
      </c>
      <c r="AD20" s="21">
        <v>15</v>
      </c>
      <c r="AE20" s="1">
        <v>1</v>
      </c>
      <c r="AF20" s="1">
        <v>1</v>
      </c>
      <c r="AG20" s="1">
        <v>1</v>
      </c>
      <c r="AH20" s="1">
        <v>1</v>
      </c>
      <c r="AI20" s="1">
        <v>1</v>
      </c>
      <c r="AJ20" s="1">
        <v>1</v>
      </c>
      <c r="AK20" s="1">
        <v>1</v>
      </c>
      <c r="AL20" s="1">
        <v>1</v>
      </c>
      <c r="AM20" s="1">
        <v>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O3"/>
  <sheetViews>
    <sheetView workbookViewId="0">
      <selection activeCell="GE9" sqref="GE9"/>
    </sheetView>
  </sheetViews>
  <sheetFormatPr defaultRowHeight="12.75"/>
  <sheetData>
    <row r="1" spans="1:197">
      <c r="A1" t="str">
        <f t="array" ref="A1:GO1">TRANSPOSE(RICH1!$G:$G)</f>
        <v>L1 logical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4</v>
      </c>
      <c r="Q1">
        <v>4</v>
      </c>
      <c r="R1">
        <v>2</v>
      </c>
      <c r="S1">
        <v>2</v>
      </c>
      <c r="T1">
        <v>2</v>
      </c>
      <c r="U1">
        <v>2</v>
      </c>
      <c r="V1">
        <v>2</v>
      </c>
      <c r="W1">
        <v>2</v>
      </c>
      <c r="X1">
        <v>2</v>
      </c>
      <c r="Y1">
        <v>2</v>
      </c>
      <c r="Z1">
        <v>2</v>
      </c>
      <c r="AA1">
        <v>2</v>
      </c>
      <c r="AB1">
        <v>2</v>
      </c>
      <c r="AC1">
        <v>2</v>
      </c>
      <c r="AD1">
        <v>9</v>
      </c>
      <c r="AE1">
        <v>9</v>
      </c>
      <c r="AF1">
        <v>3</v>
      </c>
      <c r="AG1">
        <v>3</v>
      </c>
      <c r="AH1">
        <v>3</v>
      </c>
      <c r="AI1">
        <v>3</v>
      </c>
      <c r="AJ1">
        <v>3</v>
      </c>
      <c r="AK1">
        <v>3</v>
      </c>
      <c r="AL1">
        <v>3</v>
      </c>
      <c r="AM1">
        <v>3</v>
      </c>
      <c r="AN1">
        <v>3</v>
      </c>
      <c r="AO1">
        <v>3</v>
      </c>
      <c r="AP1">
        <v>3</v>
      </c>
      <c r="AQ1">
        <v>3</v>
      </c>
      <c r="AR1">
        <v>4</v>
      </c>
      <c r="AS1">
        <v>4</v>
      </c>
      <c r="AT1">
        <v>4</v>
      </c>
      <c r="AU1">
        <v>4</v>
      </c>
      <c r="AV1">
        <v>4</v>
      </c>
      <c r="AW1">
        <v>4</v>
      </c>
      <c r="AX1">
        <v>4</v>
      </c>
      <c r="AY1">
        <v>4</v>
      </c>
      <c r="AZ1">
        <v>4</v>
      </c>
      <c r="BA1">
        <v>4</v>
      </c>
      <c r="BB1">
        <v>4</v>
      </c>
      <c r="BC1">
        <v>4</v>
      </c>
      <c r="BD1">
        <v>4</v>
      </c>
      <c r="BE1">
        <v>4</v>
      </c>
      <c r="BF1">
        <v>8</v>
      </c>
      <c r="BG1">
        <v>5</v>
      </c>
      <c r="BH1">
        <v>3</v>
      </c>
      <c r="BI1">
        <v>3</v>
      </c>
      <c r="BJ1">
        <v>3</v>
      </c>
      <c r="BK1">
        <v>1</v>
      </c>
      <c r="BL1">
        <v>1</v>
      </c>
      <c r="BM1">
        <v>1</v>
      </c>
      <c r="BN1">
        <v>3</v>
      </c>
      <c r="BO1">
        <v>3</v>
      </c>
      <c r="BP1">
        <v>3</v>
      </c>
      <c r="BQ1">
        <v>8</v>
      </c>
      <c r="BR1">
        <v>8</v>
      </c>
      <c r="BS1">
        <v>7</v>
      </c>
      <c r="BT1">
        <v>5</v>
      </c>
      <c r="BU1">
        <v>5</v>
      </c>
      <c r="BV1">
        <v>8</v>
      </c>
      <c r="BW1">
        <v>8</v>
      </c>
      <c r="BX1">
        <v>8</v>
      </c>
      <c r="BY1">
        <v>2</v>
      </c>
      <c r="BZ1">
        <v>5</v>
      </c>
      <c r="CA1">
        <v>5</v>
      </c>
      <c r="CB1">
        <v>2</v>
      </c>
      <c r="CC1">
        <v>2</v>
      </c>
      <c r="CD1">
        <v>8</v>
      </c>
      <c r="CE1">
        <v>2</v>
      </c>
      <c r="CF1">
        <v>5</v>
      </c>
      <c r="CG1">
        <v>5</v>
      </c>
      <c r="CH1">
        <v>2</v>
      </c>
      <c r="CI1">
        <v>2</v>
      </c>
      <c r="CJ1">
        <v>5</v>
      </c>
      <c r="CK1">
        <v>5</v>
      </c>
      <c r="CL1">
        <v>5</v>
      </c>
      <c r="CM1">
        <v>5</v>
      </c>
      <c r="CN1">
        <v>5</v>
      </c>
      <c r="CO1">
        <v>5</v>
      </c>
      <c r="CP1">
        <v>5</v>
      </c>
      <c r="CQ1">
        <v>5</v>
      </c>
      <c r="CR1">
        <v>5</v>
      </c>
      <c r="CS1">
        <v>5</v>
      </c>
      <c r="CT1">
        <v>5</v>
      </c>
      <c r="CU1">
        <v>5</v>
      </c>
      <c r="CV1">
        <v>7</v>
      </c>
      <c r="CW1">
        <v>7</v>
      </c>
      <c r="CX1">
        <v>6</v>
      </c>
      <c r="CY1">
        <v>6</v>
      </c>
      <c r="CZ1">
        <v>6</v>
      </c>
      <c r="DA1">
        <v>6</v>
      </c>
      <c r="DB1">
        <v>6</v>
      </c>
      <c r="DC1">
        <v>6</v>
      </c>
      <c r="DD1">
        <v>6</v>
      </c>
      <c r="DE1">
        <v>6</v>
      </c>
      <c r="DF1">
        <v>6</v>
      </c>
      <c r="DG1">
        <v>6</v>
      </c>
      <c r="DH1">
        <v>6</v>
      </c>
      <c r="DI1">
        <v>6</v>
      </c>
      <c r="DJ1">
        <v>9</v>
      </c>
      <c r="DK1">
        <v>9</v>
      </c>
      <c r="DL1">
        <v>7</v>
      </c>
      <c r="DM1">
        <v>7</v>
      </c>
      <c r="DN1">
        <v>7</v>
      </c>
      <c r="DO1">
        <v>7</v>
      </c>
      <c r="DP1">
        <v>7</v>
      </c>
      <c r="DQ1">
        <v>7</v>
      </c>
      <c r="DR1">
        <v>7</v>
      </c>
      <c r="DS1">
        <v>7</v>
      </c>
      <c r="DT1">
        <v>7</v>
      </c>
      <c r="DU1">
        <v>7</v>
      </c>
      <c r="DV1">
        <v>7</v>
      </c>
      <c r="DW1">
        <v>7</v>
      </c>
      <c r="DX1">
        <v>9</v>
      </c>
      <c r="DY1">
        <v>9</v>
      </c>
      <c r="DZ1">
        <v>8</v>
      </c>
      <c r="EA1">
        <v>8</v>
      </c>
      <c r="EB1">
        <v>8</v>
      </c>
      <c r="EC1">
        <v>8</v>
      </c>
      <c r="ED1">
        <v>8</v>
      </c>
      <c r="EE1">
        <v>8</v>
      </c>
      <c r="EF1">
        <v>8</v>
      </c>
      <c r="EG1">
        <v>8</v>
      </c>
      <c r="EH1">
        <v>8</v>
      </c>
      <c r="EI1">
        <v>8</v>
      </c>
      <c r="EJ1">
        <v>8</v>
      </c>
      <c r="EK1">
        <v>8</v>
      </c>
      <c r="EL1">
        <v>10</v>
      </c>
      <c r="EM1">
        <v>10</v>
      </c>
      <c r="EN1">
        <v>9</v>
      </c>
      <c r="EO1">
        <v>9</v>
      </c>
      <c r="EP1">
        <v>9</v>
      </c>
      <c r="EQ1">
        <v>9</v>
      </c>
      <c r="ER1">
        <v>9</v>
      </c>
      <c r="ES1">
        <v>9</v>
      </c>
      <c r="ET1">
        <v>9</v>
      </c>
      <c r="EU1">
        <v>9</v>
      </c>
      <c r="EV1">
        <v>9</v>
      </c>
      <c r="EW1">
        <v>9</v>
      </c>
      <c r="EX1">
        <v>9</v>
      </c>
      <c r="EY1">
        <v>9</v>
      </c>
      <c r="EZ1">
        <v>9</v>
      </c>
      <c r="FA1">
        <v>9</v>
      </c>
      <c r="FB1">
        <v>6</v>
      </c>
      <c r="FC1">
        <v>6</v>
      </c>
      <c r="FD1">
        <v>6</v>
      </c>
      <c r="FE1">
        <v>6</v>
      </c>
      <c r="FF1">
        <v>10</v>
      </c>
      <c r="FG1">
        <v>10</v>
      </c>
      <c r="FH1">
        <v>6</v>
      </c>
      <c r="FI1">
        <v>6</v>
      </c>
      <c r="FJ1">
        <v>6</v>
      </c>
      <c r="FK1">
        <v>7</v>
      </c>
      <c r="FL1">
        <v>7</v>
      </c>
      <c r="FM1">
        <v>7</v>
      </c>
      <c r="FN1">
        <v>11</v>
      </c>
      <c r="FO1">
        <v>11</v>
      </c>
      <c r="FP1">
        <v>7</v>
      </c>
      <c r="FQ1">
        <v>7</v>
      </c>
      <c r="FR1">
        <v>7</v>
      </c>
      <c r="FS1">
        <v>11</v>
      </c>
      <c r="FT1">
        <v>11</v>
      </c>
      <c r="FU1">
        <v>11</v>
      </c>
      <c r="FV1">
        <v>11</v>
      </c>
      <c r="FW1">
        <v>7</v>
      </c>
      <c r="FX1">
        <v>11</v>
      </c>
      <c r="FY1">
        <v>7</v>
      </c>
      <c r="FZ1">
        <v>11</v>
      </c>
      <c r="GA1">
        <v>11</v>
      </c>
      <c r="GB1">
        <v>10</v>
      </c>
      <c r="GC1">
        <v>10</v>
      </c>
      <c r="GD1">
        <v>10</v>
      </c>
      <c r="GE1">
        <v>10</v>
      </c>
      <c r="GF1">
        <v>10</v>
      </c>
      <c r="GG1">
        <v>10</v>
      </c>
      <c r="GH1">
        <v>10</v>
      </c>
      <c r="GI1">
        <v>10</v>
      </c>
      <c r="GJ1">
        <v>10</v>
      </c>
      <c r="GK1">
        <v>10</v>
      </c>
      <c r="GL1">
        <v>10</v>
      </c>
      <c r="GM1">
        <v>10</v>
      </c>
      <c r="GN1">
        <v>10</v>
      </c>
      <c r="GO1">
        <v>10</v>
      </c>
    </row>
    <row r="2" spans="1:197">
      <c r="A2" t="str">
        <f t="array" ref="A2:GO2">TRANSPOSE(RICH1!$H:$H)</f>
        <v>L1 HW</v>
      </c>
      <c r="B2">
        <v>3</v>
      </c>
      <c r="C2">
        <v>3</v>
      </c>
      <c r="D2">
        <v>3</v>
      </c>
      <c r="E2">
        <v>3</v>
      </c>
      <c r="F2">
        <v>3</v>
      </c>
      <c r="G2">
        <v>3</v>
      </c>
      <c r="H2">
        <v>3</v>
      </c>
      <c r="I2">
        <v>3</v>
      </c>
      <c r="J2">
        <v>3</v>
      </c>
      <c r="K2">
        <v>3</v>
      </c>
      <c r="L2">
        <v>3</v>
      </c>
      <c r="M2">
        <v>3</v>
      </c>
      <c r="N2">
        <v>3</v>
      </c>
      <c r="O2">
        <v>3</v>
      </c>
      <c r="P2">
        <v>16</v>
      </c>
      <c r="Q2">
        <v>16</v>
      </c>
      <c r="R2">
        <v>13</v>
      </c>
      <c r="S2">
        <v>13</v>
      </c>
      <c r="T2">
        <v>13</v>
      </c>
      <c r="U2">
        <v>13</v>
      </c>
      <c r="V2">
        <v>13</v>
      </c>
      <c r="W2">
        <v>13</v>
      </c>
      <c r="X2">
        <v>13</v>
      </c>
      <c r="Y2">
        <v>13</v>
      </c>
      <c r="Z2">
        <v>13</v>
      </c>
      <c r="AA2">
        <v>13</v>
      </c>
      <c r="AB2">
        <v>13</v>
      </c>
      <c r="AC2">
        <v>13</v>
      </c>
      <c r="AD2">
        <v>19</v>
      </c>
      <c r="AE2">
        <v>19</v>
      </c>
      <c r="AF2">
        <v>14</v>
      </c>
      <c r="AG2">
        <v>14</v>
      </c>
      <c r="AH2">
        <v>14</v>
      </c>
      <c r="AI2">
        <v>14</v>
      </c>
      <c r="AJ2">
        <v>14</v>
      </c>
      <c r="AK2">
        <v>14</v>
      </c>
      <c r="AL2">
        <v>14</v>
      </c>
      <c r="AM2">
        <v>14</v>
      </c>
      <c r="AN2">
        <v>14</v>
      </c>
      <c r="AO2">
        <v>14</v>
      </c>
      <c r="AP2">
        <v>14</v>
      </c>
      <c r="AQ2">
        <v>14</v>
      </c>
      <c r="AR2">
        <v>16</v>
      </c>
      <c r="AS2">
        <v>16</v>
      </c>
      <c r="AT2">
        <v>16</v>
      </c>
      <c r="AU2">
        <v>16</v>
      </c>
      <c r="AV2">
        <v>16</v>
      </c>
      <c r="AW2">
        <v>16</v>
      </c>
      <c r="AX2">
        <v>16</v>
      </c>
      <c r="AY2">
        <v>16</v>
      </c>
      <c r="AZ2">
        <v>16</v>
      </c>
      <c r="BA2">
        <v>16</v>
      </c>
      <c r="BB2">
        <v>16</v>
      </c>
      <c r="BC2">
        <v>16</v>
      </c>
      <c r="BD2">
        <v>16</v>
      </c>
      <c r="BE2">
        <v>16</v>
      </c>
      <c r="BF2">
        <v>23</v>
      </c>
      <c r="BG2">
        <v>17</v>
      </c>
      <c r="BH2">
        <v>14</v>
      </c>
      <c r="BI2">
        <v>14</v>
      </c>
      <c r="BJ2">
        <v>14</v>
      </c>
      <c r="BK2">
        <v>3</v>
      </c>
      <c r="BL2">
        <v>3</v>
      </c>
      <c r="BM2">
        <v>3</v>
      </c>
      <c r="BN2">
        <v>14</v>
      </c>
      <c r="BO2">
        <v>14</v>
      </c>
      <c r="BP2">
        <v>14</v>
      </c>
      <c r="BQ2">
        <v>23</v>
      </c>
      <c r="BR2">
        <v>23</v>
      </c>
      <c r="BS2">
        <v>20</v>
      </c>
      <c r="BT2">
        <v>17</v>
      </c>
      <c r="BU2">
        <v>17</v>
      </c>
      <c r="BV2">
        <v>23</v>
      </c>
      <c r="BW2">
        <v>23</v>
      </c>
      <c r="BX2">
        <v>23</v>
      </c>
      <c r="BY2">
        <v>13</v>
      </c>
      <c r="BZ2">
        <v>17</v>
      </c>
      <c r="CA2">
        <v>17</v>
      </c>
      <c r="CB2">
        <v>13</v>
      </c>
      <c r="CC2">
        <v>13</v>
      </c>
      <c r="CD2">
        <v>23</v>
      </c>
      <c r="CE2">
        <v>13</v>
      </c>
      <c r="CF2">
        <v>17</v>
      </c>
      <c r="CG2">
        <v>17</v>
      </c>
      <c r="CH2">
        <v>13</v>
      </c>
      <c r="CI2">
        <v>13</v>
      </c>
      <c r="CJ2">
        <v>17</v>
      </c>
      <c r="CK2">
        <v>17</v>
      </c>
      <c r="CL2">
        <v>17</v>
      </c>
      <c r="CM2">
        <v>17</v>
      </c>
      <c r="CN2">
        <v>17</v>
      </c>
      <c r="CO2">
        <v>17</v>
      </c>
      <c r="CP2">
        <v>17</v>
      </c>
      <c r="CQ2">
        <v>17</v>
      </c>
      <c r="CR2">
        <v>17</v>
      </c>
      <c r="CS2">
        <v>17</v>
      </c>
      <c r="CT2">
        <v>17</v>
      </c>
      <c r="CU2">
        <v>17</v>
      </c>
      <c r="CV2">
        <v>20</v>
      </c>
      <c r="CW2">
        <v>20</v>
      </c>
      <c r="CX2">
        <v>18</v>
      </c>
      <c r="CY2">
        <v>18</v>
      </c>
      <c r="CZ2">
        <v>18</v>
      </c>
      <c r="DA2">
        <v>18</v>
      </c>
      <c r="DB2">
        <v>18</v>
      </c>
      <c r="DC2">
        <v>18</v>
      </c>
      <c r="DD2">
        <v>18</v>
      </c>
      <c r="DE2">
        <v>18</v>
      </c>
      <c r="DF2">
        <v>18</v>
      </c>
      <c r="DG2">
        <v>18</v>
      </c>
      <c r="DH2">
        <v>18</v>
      </c>
      <c r="DI2">
        <v>18</v>
      </c>
      <c r="DJ2">
        <v>19</v>
      </c>
      <c r="DK2">
        <v>19</v>
      </c>
      <c r="DL2">
        <v>20</v>
      </c>
      <c r="DM2">
        <v>20</v>
      </c>
      <c r="DN2">
        <v>20</v>
      </c>
      <c r="DO2">
        <v>20</v>
      </c>
      <c r="DP2">
        <v>20</v>
      </c>
      <c r="DQ2">
        <v>20</v>
      </c>
      <c r="DR2">
        <v>20</v>
      </c>
      <c r="DS2">
        <v>20</v>
      </c>
      <c r="DT2">
        <v>20</v>
      </c>
      <c r="DU2">
        <v>20</v>
      </c>
      <c r="DV2">
        <v>20</v>
      </c>
      <c r="DW2">
        <v>20</v>
      </c>
      <c r="DX2">
        <v>19</v>
      </c>
      <c r="DY2">
        <v>19</v>
      </c>
      <c r="DZ2">
        <v>23</v>
      </c>
      <c r="EA2">
        <v>23</v>
      </c>
      <c r="EB2">
        <v>23</v>
      </c>
      <c r="EC2">
        <v>23</v>
      </c>
      <c r="ED2">
        <v>23</v>
      </c>
      <c r="EE2">
        <v>23</v>
      </c>
      <c r="EF2">
        <v>23</v>
      </c>
      <c r="EG2">
        <v>23</v>
      </c>
      <c r="EH2">
        <v>23</v>
      </c>
      <c r="EI2">
        <v>23</v>
      </c>
      <c r="EJ2">
        <v>23</v>
      </c>
      <c r="EK2">
        <v>23</v>
      </c>
      <c r="EL2">
        <v>15</v>
      </c>
      <c r="EM2">
        <v>15</v>
      </c>
      <c r="EN2">
        <v>19</v>
      </c>
      <c r="EO2">
        <v>19</v>
      </c>
      <c r="EP2">
        <v>19</v>
      </c>
      <c r="EQ2">
        <v>19</v>
      </c>
      <c r="ER2">
        <v>19</v>
      </c>
      <c r="ES2">
        <v>19</v>
      </c>
      <c r="ET2">
        <v>19</v>
      </c>
      <c r="EU2">
        <v>19</v>
      </c>
      <c r="EV2">
        <v>19</v>
      </c>
      <c r="EW2">
        <v>19</v>
      </c>
      <c r="EX2">
        <v>19</v>
      </c>
      <c r="EY2">
        <v>19</v>
      </c>
      <c r="EZ2">
        <v>19</v>
      </c>
      <c r="FA2">
        <v>19</v>
      </c>
      <c r="FB2">
        <v>18</v>
      </c>
      <c r="FC2">
        <v>18</v>
      </c>
      <c r="FD2">
        <v>18</v>
      </c>
      <c r="FE2">
        <v>18</v>
      </c>
      <c r="FF2">
        <v>15</v>
      </c>
      <c r="FG2">
        <v>15</v>
      </c>
      <c r="FH2">
        <v>18</v>
      </c>
      <c r="FI2">
        <v>18</v>
      </c>
      <c r="FJ2">
        <v>18</v>
      </c>
      <c r="FK2">
        <v>20</v>
      </c>
      <c r="FL2">
        <v>20</v>
      </c>
      <c r="FM2">
        <v>20</v>
      </c>
      <c r="FN2">
        <v>27</v>
      </c>
      <c r="FO2">
        <v>27</v>
      </c>
      <c r="FP2">
        <v>20</v>
      </c>
      <c r="FQ2">
        <v>20</v>
      </c>
      <c r="FR2">
        <v>20</v>
      </c>
      <c r="FS2">
        <v>27</v>
      </c>
      <c r="FT2">
        <v>27</v>
      </c>
      <c r="FU2">
        <v>27</v>
      </c>
      <c r="FV2">
        <v>27</v>
      </c>
      <c r="FW2">
        <v>20</v>
      </c>
      <c r="FX2">
        <v>27</v>
      </c>
      <c r="FY2">
        <v>20</v>
      </c>
      <c r="FZ2">
        <v>27</v>
      </c>
      <c r="GA2">
        <v>27</v>
      </c>
      <c r="GB2">
        <v>15</v>
      </c>
      <c r="GC2">
        <v>15</v>
      </c>
      <c r="GD2">
        <v>15</v>
      </c>
      <c r="GE2">
        <v>15</v>
      </c>
      <c r="GF2">
        <v>15</v>
      </c>
      <c r="GG2">
        <v>15</v>
      </c>
      <c r="GH2">
        <v>15</v>
      </c>
      <c r="GI2">
        <v>15</v>
      </c>
      <c r="GJ2">
        <v>15</v>
      </c>
      <c r="GK2">
        <v>15</v>
      </c>
      <c r="GL2">
        <v>15</v>
      </c>
      <c r="GM2">
        <v>15</v>
      </c>
      <c r="GN2">
        <v>15</v>
      </c>
      <c r="GO2">
        <v>15</v>
      </c>
    </row>
    <row r="3" spans="1:197">
      <c r="A3" t="str">
        <f t="array" ref="A3:GO3">TRANSPOSE(RICH1!$K:$K)</f>
        <v>L1 Input</v>
      </c>
      <c r="B3">
        <v>1</v>
      </c>
      <c r="C3">
        <v>19</v>
      </c>
      <c r="D3">
        <v>30</v>
      </c>
      <c r="E3">
        <v>31</v>
      </c>
      <c r="F3">
        <v>32</v>
      </c>
      <c r="G3">
        <v>24</v>
      </c>
      <c r="H3">
        <v>25</v>
      </c>
      <c r="I3">
        <v>26</v>
      </c>
      <c r="J3">
        <v>14</v>
      </c>
      <c r="K3">
        <v>13</v>
      </c>
      <c r="L3">
        <v>12</v>
      </c>
      <c r="M3">
        <v>15</v>
      </c>
      <c r="N3">
        <v>16</v>
      </c>
      <c r="O3">
        <v>17</v>
      </c>
      <c r="P3">
        <v>2</v>
      </c>
      <c r="Q3">
        <v>3</v>
      </c>
      <c r="R3">
        <v>30</v>
      </c>
      <c r="S3">
        <v>31</v>
      </c>
      <c r="T3">
        <v>32</v>
      </c>
      <c r="U3">
        <v>24</v>
      </c>
      <c r="V3">
        <v>25</v>
      </c>
      <c r="W3">
        <v>26</v>
      </c>
      <c r="X3">
        <v>14</v>
      </c>
      <c r="Y3">
        <v>13</v>
      </c>
      <c r="Z3">
        <v>12</v>
      </c>
      <c r="AA3">
        <v>15</v>
      </c>
      <c r="AB3">
        <v>16</v>
      </c>
      <c r="AC3">
        <v>17</v>
      </c>
      <c r="AD3">
        <v>0</v>
      </c>
      <c r="AE3">
        <v>1</v>
      </c>
      <c r="AF3">
        <v>30</v>
      </c>
      <c r="AG3">
        <v>31</v>
      </c>
      <c r="AH3">
        <v>32</v>
      </c>
      <c r="AI3">
        <v>24</v>
      </c>
      <c r="AJ3">
        <v>25</v>
      </c>
      <c r="AK3">
        <v>26</v>
      </c>
      <c r="AL3">
        <v>14</v>
      </c>
      <c r="AM3">
        <v>13</v>
      </c>
      <c r="AN3">
        <v>12</v>
      </c>
      <c r="AO3">
        <v>15</v>
      </c>
      <c r="AP3">
        <v>16</v>
      </c>
      <c r="AQ3">
        <v>17</v>
      </c>
      <c r="AR3">
        <v>0</v>
      </c>
      <c r="AS3">
        <v>1</v>
      </c>
      <c r="AT3">
        <v>30</v>
      </c>
      <c r="AU3">
        <v>31</v>
      </c>
      <c r="AV3">
        <v>32</v>
      </c>
      <c r="AW3">
        <v>24</v>
      </c>
      <c r="AX3">
        <v>25</v>
      </c>
      <c r="AY3">
        <v>26</v>
      </c>
      <c r="AZ3">
        <v>14</v>
      </c>
      <c r="BA3">
        <v>13</v>
      </c>
      <c r="BB3">
        <v>4</v>
      </c>
      <c r="BC3">
        <v>15</v>
      </c>
      <c r="BD3">
        <v>16</v>
      </c>
      <c r="BE3">
        <v>17</v>
      </c>
      <c r="BF3">
        <v>3</v>
      </c>
      <c r="BG3">
        <v>3</v>
      </c>
      <c r="BH3">
        <v>0</v>
      </c>
      <c r="BI3">
        <v>1</v>
      </c>
      <c r="BJ3">
        <v>2</v>
      </c>
      <c r="BK3">
        <v>0</v>
      </c>
      <c r="BL3">
        <v>18</v>
      </c>
      <c r="BM3">
        <v>2</v>
      </c>
      <c r="BN3">
        <v>3</v>
      </c>
      <c r="BO3">
        <v>4</v>
      </c>
      <c r="BP3">
        <v>5</v>
      </c>
      <c r="BQ3">
        <v>0</v>
      </c>
      <c r="BR3">
        <v>1</v>
      </c>
      <c r="BS3">
        <v>18</v>
      </c>
      <c r="BT3">
        <v>18</v>
      </c>
      <c r="BU3">
        <v>6</v>
      </c>
      <c r="BV3">
        <v>5</v>
      </c>
      <c r="BW3">
        <v>6</v>
      </c>
      <c r="BX3">
        <v>7</v>
      </c>
      <c r="BY3">
        <v>2</v>
      </c>
      <c r="BZ3">
        <v>0</v>
      </c>
      <c r="CA3">
        <v>1</v>
      </c>
      <c r="CB3">
        <v>0</v>
      </c>
      <c r="CC3">
        <v>1</v>
      </c>
      <c r="CD3">
        <v>8</v>
      </c>
      <c r="CE3">
        <v>5</v>
      </c>
      <c r="CF3">
        <v>4</v>
      </c>
      <c r="CG3">
        <v>5</v>
      </c>
      <c r="CH3">
        <v>3</v>
      </c>
      <c r="CI3">
        <v>4</v>
      </c>
      <c r="CJ3">
        <v>30</v>
      </c>
      <c r="CK3">
        <v>31</v>
      </c>
      <c r="CL3">
        <v>32</v>
      </c>
      <c r="CM3">
        <v>24</v>
      </c>
      <c r="CN3">
        <v>25</v>
      </c>
      <c r="CO3">
        <v>26</v>
      </c>
      <c r="CP3">
        <v>14</v>
      </c>
      <c r="CQ3">
        <v>13</v>
      </c>
      <c r="CR3">
        <v>12</v>
      </c>
      <c r="CS3">
        <v>15</v>
      </c>
      <c r="CT3">
        <v>16</v>
      </c>
      <c r="CU3">
        <v>17</v>
      </c>
      <c r="CV3">
        <v>3</v>
      </c>
      <c r="CW3">
        <v>4</v>
      </c>
      <c r="CX3">
        <v>30</v>
      </c>
      <c r="CY3">
        <v>31</v>
      </c>
      <c r="CZ3">
        <v>32</v>
      </c>
      <c r="DA3">
        <v>24</v>
      </c>
      <c r="DB3">
        <v>25</v>
      </c>
      <c r="DC3">
        <v>26</v>
      </c>
      <c r="DD3">
        <v>14</v>
      </c>
      <c r="DE3">
        <v>13</v>
      </c>
      <c r="DF3">
        <v>12</v>
      </c>
      <c r="DG3">
        <v>15</v>
      </c>
      <c r="DH3">
        <v>16</v>
      </c>
      <c r="DI3">
        <v>17</v>
      </c>
      <c r="DJ3">
        <v>6</v>
      </c>
      <c r="DK3">
        <v>7</v>
      </c>
      <c r="DL3">
        <v>30</v>
      </c>
      <c r="DM3">
        <v>31</v>
      </c>
      <c r="DN3">
        <v>32</v>
      </c>
      <c r="DO3">
        <v>24</v>
      </c>
      <c r="DP3">
        <v>25</v>
      </c>
      <c r="DQ3">
        <v>26</v>
      </c>
      <c r="DR3">
        <v>14</v>
      </c>
      <c r="DS3">
        <v>13</v>
      </c>
      <c r="DT3">
        <v>12</v>
      </c>
      <c r="DU3">
        <v>15</v>
      </c>
      <c r="DV3">
        <v>16</v>
      </c>
      <c r="DW3">
        <v>17</v>
      </c>
      <c r="DX3">
        <v>8</v>
      </c>
      <c r="DY3">
        <v>18</v>
      </c>
      <c r="DZ3">
        <v>30</v>
      </c>
      <c r="EA3">
        <v>31</v>
      </c>
      <c r="EB3">
        <v>32</v>
      </c>
      <c r="EC3">
        <v>24</v>
      </c>
      <c r="ED3">
        <v>25</v>
      </c>
      <c r="EE3">
        <v>26</v>
      </c>
      <c r="EF3">
        <v>14</v>
      </c>
      <c r="EG3">
        <v>13</v>
      </c>
      <c r="EH3">
        <v>12</v>
      </c>
      <c r="EI3">
        <v>15</v>
      </c>
      <c r="EJ3">
        <v>16</v>
      </c>
      <c r="EK3">
        <v>17</v>
      </c>
      <c r="EL3">
        <v>0</v>
      </c>
      <c r="EM3">
        <v>1</v>
      </c>
      <c r="EN3">
        <v>30</v>
      </c>
      <c r="EO3">
        <v>31</v>
      </c>
      <c r="EP3">
        <v>32</v>
      </c>
      <c r="EQ3">
        <v>24</v>
      </c>
      <c r="ER3">
        <v>25</v>
      </c>
      <c r="ES3">
        <v>26</v>
      </c>
      <c r="ET3">
        <v>14</v>
      </c>
      <c r="EU3">
        <v>13</v>
      </c>
      <c r="EV3">
        <v>12</v>
      </c>
      <c r="EW3">
        <v>15</v>
      </c>
      <c r="EX3">
        <v>16</v>
      </c>
      <c r="EY3">
        <v>17</v>
      </c>
      <c r="EZ3">
        <v>4</v>
      </c>
      <c r="FA3">
        <v>5</v>
      </c>
      <c r="FB3">
        <v>2</v>
      </c>
      <c r="FC3">
        <v>3</v>
      </c>
      <c r="FD3">
        <v>4</v>
      </c>
      <c r="FE3">
        <v>5</v>
      </c>
      <c r="FF3">
        <v>5</v>
      </c>
      <c r="FG3">
        <v>4</v>
      </c>
      <c r="FH3">
        <v>6</v>
      </c>
      <c r="FI3">
        <v>0</v>
      </c>
      <c r="FJ3">
        <v>1</v>
      </c>
      <c r="FK3">
        <v>0</v>
      </c>
      <c r="FL3">
        <v>1</v>
      </c>
      <c r="FM3">
        <v>2</v>
      </c>
      <c r="FN3">
        <v>3</v>
      </c>
      <c r="FO3">
        <v>4</v>
      </c>
      <c r="FP3">
        <v>5</v>
      </c>
      <c r="FQ3">
        <v>6</v>
      </c>
      <c r="FR3">
        <v>7</v>
      </c>
      <c r="FS3">
        <v>13</v>
      </c>
      <c r="FT3">
        <v>0</v>
      </c>
      <c r="FU3">
        <v>26</v>
      </c>
      <c r="FV3">
        <v>14</v>
      </c>
      <c r="FW3">
        <v>8</v>
      </c>
      <c r="FX3">
        <v>12</v>
      </c>
      <c r="FY3">
        <v>19</v>
      </c>
      <c r="FZ3">
        <v>1</v>
      </c>
      <c r="GA3">
        <v>2</v>
      </c>
      <c r="GB3">
        <v>2</v>
      </c>
      <c r="GC3">
        <v>3</v>
      </c>
      <c r="GD3">
        <v>30</v>
      </c>
      <c r="GE3">
        <v>31</v>
      </c>
      <c r="GF3">
        <v>32</v>
      </c>
      <c r="GG3">
        <v>24</v>
      </c>
      <c r="GH3">
        <v>25</v>
      </c>
      <c r="GI3">
        <v>26</v>
      </c>
      <c r="GJ3">
        <v>14</v>
      </c>
      <c r="GK3">
        <v>13</v>
      </c>
      <c r="GL3">
        <v>12</v>
      </c>
      <c r="GM3">
        <v>15</v>
      </c>
      <c r="GN3">
        <v>16</v>
      </c>
      <c r="GO3">
        <v>17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KC3"/>
  <sheetViews>
    <sheetView workbookViewId="0">
      <selection activeCell="D9" sqref="D9"/>
    </sheetView>
  </sheetViews>
  <sheetFormatPr defaultRowHeight="12.75"/>
  <sheetData>
    <row r="1" spans="1:289">
      <c r="A1" t="str">
        <f t="array" ref="A1:KC1">TRANSPOSE(RICH2!$G:$G)</f>
        <v>L1 logical</v>
      </c>
      <c r="B1">
        <v>2</v>
      </c>
      <c r="C1">
        <v>2</v>
      </c>
      <c r="D1">
        <v>2</v>
      </c>
      <c r="E1">
        <v>2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4</v>
      </c>
      <c r="S1">
        <v>4</v>
      </c>
      <c r="T1">
        <v>4</v>
      </c>
      <c r="U1">
        <v>4</v>
      </c>
      <c r="V1">
        <v>2</v>
      </c>
      <c r="W1">
        <v>2</v>
      </c>
      <c r="X1">
        <v>2</v>
      </c>
      <c r="Y1">
        <v>2</v>
      </c>
      <c r="Z1">
        <v>9</v>
      </c>
      <c r="AA1">
        <v>9</v>
      </c>
      <c r="AB1">
        <v>2</v>
      </c>
      <c r="AC1">
        <v>3</v>
      </c>
      <c r="AD1">
        <v>3</v>
      </c>
      <c r="AE1">
        <v>3</v>
      </c>
      <c r="AF1">
        <v>4</v>
      </c>
      <c r="AG1">
        <v>4</v>
      </c>
      <c r="AH1">
        <v>4</v>
      </c>
      <c r="AI1">
        <v>5</v>
      </c>
      <c r="AJ1">
        <v>5</v>
      </c>
      <c r="AK1">
        <v>5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5</v>
      </c>
      <c r="AY1">
        <v>5</v>
      </c>
      <c r="AZ1">
        <v>5</v>
      </c>
      <c r="BA1">
        <v>5</v>
      </c>
      <c r="BB1">
        <v>2</v>
      </c>
      <c r="BC1">
        <v>2</v>
      </c>
      <c r="BD1">
        <v>2</v>
      </c>
      <c r="BE1">
        <v>2</v>
      </c>
      <c r="BF1">
        <v>2</v>
      </c>
      <c r="BG1">
        <v>2</v>
      </c>
      <c r="BH1">
        <v>2</v>
      </c>
      <c r="BI1">
        <v>2</v>
      </c>
      <c r="BJ1">
        <v>2</v>
      </c>
      <c r="BK1">
        <v>2</v>
      </c>
      <c r="BL1">
        <v>2</v>
      </c>
      <c r="BM1">
        <v>2</v>
      </c>
      <c r="BN1">
        <v>5</v>
      </c>
      <c r="BO1">
        <v>5</v>
      </c>
      <c r="BP1">
        <v>5</v>
      </c>
      <c r="BQ1">
        <v>5</v>
      </c>
      <c r="BR1">
        <v>3</v>
      </c>
      <c r="BS1">
        <v>3</v>
      </c>
      <c r="BT1">
        <v>3</v>
      </c>
      <c r="BU1">
        <v>3</v>
      </c>
      <c r="BV1">
        <v>3</v>
      </c>
      <c r="BW1">
        <v>3</v>
      </c>
      <c r="BX1">
        <v>3</v>
      </c>
      <c r="BY1">
        <v>3</v>
      </c>
      <c r="BZ1">
        <v>3</v>
      </c>
      <c r="CA1">
        <v>3</v>
      </c>
      <c r="CB1">
        <v>3</v>
      </c>
      <c r="CC1">
        <v>3</v>
      </c>
      <c r="CD1">
        <v>5</v>
      </c>
      <c r="CE1">
        <v>6</v>
      </c>
      <c r="CF1">
        <v>6</v>
      </c>
      <c r="CG1">
        <v>6</v>
      </c>
      <c r="CH1">
        <v>4</v>
      </c>
      <c r="CI1">
        <v>4</v>
      </c>
      <c r="CJ1">
        <v>4</v>
      </c>
      <c r="CK1">
        <v>4</v>
      </c>
      <c r="CL1">
        <v>4</v>
      </c>
      <c r="CM1">
        <v>4</v>
      </c>
      <c r="CN1">
        <v>4</v>
      </c>
      <c r="CO1">
        <v>4</v>
      </c>
      <c r="CP1">
        <v>4</v>
      </c>
      <c r="CQ1">
        <v>4</v>
      </c>
      <c r="CR1">
        <v>4</v>
      </c>
      <c r="CS1">
        <v>4</v>
      </c>
      <c r="CT1">
        <v>6</v>
      </c>
      <c r="CU1">
        <v>6</v>
      </c>
      <c r="CV1">
        <v>6</v>
      </c>
      <c r="CW1">
        <v>6</v>
      </c>
      <c r="CX1">
        <v>5</v>
      </c>
      <c r="CY1">
        <v>5</v>
      </c>
      <c r="CZ1">
        <v>5</v>
      </c>
      <c r="DA1">
        <v>5</v>
      </c>
      <c r="DB1">
        <v>5</v>
      </c>
      <c r="DC1">
        <v>5</v>
      </c>
      <c r="DD1">
        <v>5</v>
      </c>
      <c r="DE1">
        <v>5</v>
      </c>
      <c r="DF1">
        <v>5</v>
      </c>
      <c r="DG1">
        <v>5</v>
      </c>
      <c r="DH1">
        <v>5</v>
      </c>
      <c r="DI1">
        <v>5</v>
      </c>
      <c r="DJ1">
        <v>6</v>
      </c>
      <c r="DK1">
        <v>3</v>
      </c>
      <c r="DL1">
        <v>3</v>
      </c>
      <c r="DM1">
        <v>3</v>
      </c>
      <c r="DN1">
        <v>6</v>
      </c>
      <c r="DO1">
        <v>6</v>
      </c>
      <c r="DP1">
        <v>6</v>
      </c>
      <c r="DQ1">
        <v>6</v>
      </c>
      <c r="DR1">
        <v>6</v>
      </c>
      <c r="DS1">
        <v>6</v>
      </c>
      <c r="DT1">
        <v>6</v>
      </c>
      <c r="DU1">
        <v>6</v>
      </c>
      <c r="DV1">
        <v>6</v>
      </c>
      <c r="DW1">
        <v>6</v>
      </c>
      <c r="DX1">
        <v>6</v>
      </c>
      <c r="DY1">
        <v>6</v>
      </c>
      <c r="DZ1">
        <v>7</v>
      </c>
      <c r="EA1">
        <v>7</v>
      </c>
      <c r="EB1">
        <v>7</v>
      </c>
      <c r="EC1">
        <v>7</v>
      </c>
      <c r="ED1">
        <v>8</v>
      </c>
      <c r="EE1">
        <v>10</v>
      </c>
      <c r="EF1">
        <v>8</v>
      </c>
      <c r="EG1">
        <v>6</v>
      </c>
      <c r="EH1">
        <v>6</v>
      </c>
      <c r="EI1">
        <v>6</v>
      </c>
      <c r="EJ1">
        <v>6</v>
      </c>
      <c r="EK1">
        <v>7</v>
      </c>
      <c r="EL1">
        <v>7</v>
      </c>
      <c r="EM1">
        <v>7</v>
      </c>
      <c r="EN1">
        <v>7</v>
      </c>
      <c r="EO1">
        <v>7</v>
      </c>
      <c r="EP1">
        <v>8</v>
      </c>
      <c r="EQ1">
        <v>8</v>
      </c>
      <c r="ER1">
        <v>8</v>
      </c>
      <c r="ES1">
        <v>8</v>
      </c>
      <c r="ET1">
        <v>7</v>
      </c>
      <c r="EU1">
        <v>7</v>
      </c>
      <c r="EV1">
        <v>7</v>
      </c>
      <c r="EW1">
        <v>7</v>
      </c>
      <c r="EX1">
        <v>7</v>
      </c>
      <c r="EY1">
        <v>7</v>
      </c>
      <c r="EZ1">
        <v>7</v>
      </c>
      <c r="FA1">
        <v>7</v>
      </c>
      <c r="FB1">
        <v>7</v>
      </c>
      <c r="FC1">
        <v>7</v>
      </c>
      <c r="FD1">
        <v>7</v>
      </c>
      <c r="FE1">
        <v>7</v>
      </c>
      <c r="FF1">
        <v>8</v>
      </c>
      <c r="FG1">
        <v>8</v>
      </c>
      <c r="FH1">
        <v>8</v>
      </c>
      <c r="FI1">
        <v>8</v>
      </c>
      <c r="FJ1">
        <v>8</v>
      </c>
      <c r="FK1">
        <v>8</v>
      </c>
      <c r="FL1">
        <v>8</v>
      </c>
      <c r="FM1">
        <v>8</v>
      </c>
      <c r="FN1">
        <v>8</v>
      </c>
      <c r="FO1">
        <v>8</v>
      </c>
      <c r="FP1">
        <v>8</v>
      </c>
      <c r="FQ1">
        <v>8</v>
      </c>
      <c r="FR1">
        <v>8</v>
      </c>
      <c r="FS1">
        <v>8</v>
      </c>
      <c r="FT1">
        <v>8</v>
      </c>
      <c r="FU1">
        <v>8</v>
      </c>
      <c r="FV1">
        <v>8</v>
      </c>
      <c r="FW1">
        <v>10</v>
      </c>
      <c r="FX1">
        <v>10</v>
      </c>
      <c r="FY1">
        <v>10</v>
      </c>
      <c r="FZ1">
        <v>9</v>
      </c>
      <c r="GA1">
        <v>9</v>
      </c>
      <c r="GB1">
        <v>9</v>
      </c>
      <c r="GC1">
        <v>9</v>
      </c>
      <c r="GD1">
        <v>9</v>
      </c>
      <c r="GE1">
        <v>9</v>
      </c>
      <c r="GF1">
        <v>9</v>
      </c>
      <c r="GG1">
        <v>9</v>
      </c>
      <c r="GH1">
        <v>9</v>
      </c>
      <c r="GI1">
        <v>9</v>
      </c>
      <c r="GJ1">
        <v>9</v>
      </c>
      <c r="GK1">
        <v>9</v>
      </c>
      <c r="GL1">
        <v>11</v>
      </c>
      <c r="GM1">
        <v>11</v>
      </c>
      <c r="GN1">
        <v>11</v>
      </c>
      <c r="GO1">
        <v>11</v>
      </c>
      <c r="GP1">
        <v>10</v>
      </c>
      <c r="GQ1">
        <v>10</v>
      </c>
      <c r="GR1">
        <v>10</v>
      </c>
      <c r="GS1">
        <v>10</v>
      </c>
      <c r="GT1">
        <v>10</v>
      </c>
      <c r="GU1">
        <v>10</v>
      </c>
      <c r="GV1">
        <v>10</v>
      </c>
      <c r="GW1">
        <v>10</v>
      </c>
      <c r="GX1">
        <v>10</v>
      </c>
      <c r="GY1">
        <v>10</v>
      </c>
      <c r="GZ1">
        <v>10</v>
      </c>
      <c r="HA1">
        <v>10</v>
      </c>
      <c r="HB1">
        <v>11</v>
      </c>
      <c r="HC1">
        <v>11</v>
      </c>
      <c r="HD1">
        <v>11</v>
      </c>
      <c r="HE1">
        <v>11</v>
      </c>
      <c r="HF1">
        <v>11</v>
      </c>
      <c r="HG1">
        <v>11</v>
      </c>
      <c r="HH1">
        <v>11</v>
      </c>
      <c r="HI1">
        <v>11</v>
      </c>
      <c r="HJ1">
        <v>11</v>
      </c>
      <c r="HK1">
        <v>11</v>
      </c>
      <c r="HL1">
        <v>11</v>
      </c>
      <c r="HM1">
        <v>11</v>
      </c>
      <c r="HN1">
        <v>11</v>
      </c>
      <c r="HO1">
        <v>11</v>
      </c>
      <c r="HP1">
        <v>11</v>
      </c>
      <c r="HQ1">
        <v>11</v>
      </c>
      <c r="HR1">
        <v>12</v>
      </c>
      <c r="HS1">
        <v>12</v>
      </c>
      <c r="HT1">
        <v>11</v>
      </c>
      <c r="HU1">
        <v>11</v>
      </c>
      <c r="HV1">
        <v>12</v>
      </c>
      <c r="HW1">
        <v>12</v>
      </c>
      <c r="HX1">
        <v>12</v>
      </c>
      <c r="HY1">
        <v>12</v>
      </c>
      <c r="HZ1">
        <v>12</v>
      </c>
      <c r="IA1">
        <v>12</v>
      </c>
      <c r="IB1">
        <v>12</v>
      </c>
      <c r="IC1">
        <v>12</v>
      </c>
      <c r="ID1">
        <v>12</v>
      </c>
      <c r="IE1">
        <v>12</v>
      </c>
      <c r="IF1">
        <v>12</v>
      </c>
      <c r="IG1">
        <v>12</v>
      </c>
      <c r="IH1">
        <v>13</v>
      </c>
      <c r="II1">
        <v>13</v>
      </c>
      <c r="IJ1">
        <v>13</v>
      </c>
      <c r="IK1">
        <v>13</v>
      </c>
      <c r="IL1">
        <v>13</v>
      </c>
      <c r="IM1">
        <v>13</v>
      </c>
      <c r="IN1">
        <v>13</v>
      </c>
      <c r="IO1">
        <v>13</v>
      </c>
      <c r="IP1">
        <v>13</v>
      </c>
      <c r="IQ1">
        <v>13</v>
      </c>
      <c r="IR1">
        <v>13</v>
      </c>
      <c r="IS1">
        <v>13</v>
      </c>
      <c r="IT1">
        <v>13</v>
      </c>
      <c r="IU1">
        <v>13</v>
      </c>
      <c r="IV1">
        <v>13</v>
      </c>
      <c r="IW1">
        <v>13</v>
      </c>
      <c r="IX1">
        <v>13</v>
      </c>
      <c r="IY1">
        <v>13</v>
      </c>
      <c r="IZ1">
        <v>7</v>
      </c>
      <c r="JA1">
        <v>7</v>
      </c>
      <c r="JB1">
        <v>13</v>
      </c>
      <c r="JC1">
        <v>13</v>
      </c>
      <c r="JD1">
        <v>13</v>
      </c>
      <c r="JE1">
        <v>7</v>
      </c>
      <c r="JF1">
        <v>13</v>
      </c>
      <c r="JG1">
        <v>13</v>
      </c>
      <c r="JH1">
        <v>9</v>
      </c>
      <c r="JI1">
        <v>9</v>
      </c>
      <c r="JJ1">
        <v>9</v>
      </c>
      <c r="JK1">
        <v>9</v>
      </c>
      <c r="JL1">
        <v>9</v>
      </c>
      <c r="JM1">
        <v>9</v>
      </c>
      <c r="JN1">
        <v>3</v>
      </c>
      <c r="JO1">
        <v>4</v>
      </c>
      <c r="JP1">
        <v>10</v>
      </c>
      <c r="JQ1">
        <v>4</v>
      </c>
      <c r="JR1">
        <v>12</v>
      </c>
      <c r="JS1">
        <v>12</v>
      </c>
      <c r="JT1">
        <v>12</v>
      </c>
      <c r="JU1">
        <v>12</v>
      </c>
      <c r="JV1">
        <v>12</v>
      </c>
      <c r="JW1">
        <v>10</v>
      </c>
      <c r="JX1">
        <v>10</v>
      </c>
      <c r="JY1">
        <v>10</v>
      </c>
      <c r="JZ1">
        <v>10</v>
      </c>
      <c r="KA1">
        <v>12</v>
      </c>
      <c r="KB1">
        <v>12</v>
      </c>
      <c r="KC1">
        <v>12</v>
      </c>
    </row>
    <row r="2" spans="1:289">
      <c r="A2" t="str">
        <f t="array" ref="A2:KC2">TRANSPOSE(RICH2!$H:$H)</f>
        <v>L1 HW</v>
      </c>
      <c r="B2">
        <v>8</v>
      </c>
      <c r="C2">
        <v>8</v>
      </c>
      <c r="D2">
        <v>8</v>
      </c>
      <c r="E2">
        <v>8</v>
      </c>
      <c r="F2">
        <v>9</v>
      </c>
      <c r="G2">
        <v>9</v>
      </c>
      <c r="H2">
        <v>9</v>
      </c>
      <c r="I2">
        <v>9</v>
      </c>
      <c r="J2">
        <v>9</v>
      </c>
      <c r="K2">
        <v>9</v>
      </c>
      <c r="L2">
        <v>9</v>
      </c>
      <c r="M2">
        <v>9</v>
      </c>
      <c r="N2">
        <v>9</v>
      </c>
      <c r="O2">
        <v>9</v>
      </c>
      <c r="P2">
        <v>9</v>
      </c>
      <c r="Q2">
        <v>9</v>
      </c>
      <c r="R2">
        <v>11</v>
      </c>
      <c r="S2">
        <v>11</v>
      </c>
      <c r="T2">
        <v>11</v>
      </c>
      <c r="U2">
        <v>11</v>
      </c>
      <c r="V2">
        <v>8</v>
      </c>
      <c r="W2">
        <v>8</v>
      </c>
      <c r="X2">
        <v>8</v>
      </c>
      <c r="Y2">
        <v>8</v>
      </c>
      <c r="Z2">
        <v>22</v>
      </c>
      <c r="AA2">
        <v>22</v>
      </c>
      <c r="AB2">
        <v>8</v>
      </c>
      <c r="AC2">
        <v>6</v>
      </c>
      <c r="AD2">
        <v>6</v>
      </c>
      <c r="AE2">
        <v>6</v>
      </c>
      <c r="AF2">
        <v>11</v>
      </c>
      <c r="AG2">
        <v>11</v>
      </c>
      <c r="AH2">
        <v>11</v>
      </c>
      <c r="AI2">
        <v>12</v>
      </c>
      <c r="AJ2">
        <v>12</v>
      </c>
      <c r="AK2">
        <v>12</v>
      </c>
      <c r="AL2">
        <v>9</v>
      </c>
      <c r="AM2">
        <v>9</v>
      </c>
      <c r="AN2">
        <v>9</v>
      </c>
      <c r="AO2">
        <v>9</v>
      </c>
      <c r="AP2">
        <v>9</v>
      </c>
      <c r="AQ2">
        <v>9</v>
      </c>
      <c r="AR2">
        <v>9</v>
      </c>
      <c r="AS2">
        <v>9</v>
      </c>
      <c r="AT2">
        <v>9</v>
      </c>
      <c r="AU2">
        <v>9</v>
      </c>
      <c r="AV2">
        <v>9</v>
      </c>
      <c r="AW2">
        <v>9</v>
      </c>
      <c r="AX2">
        <v>12</v>
      </c>
      <c r="AY2">
        <v>12</v>
      </c>
      <c r="AZ2">
        <v>12</v>
      </c>
      <c r="BA2">
        <v>12</v>
      </c>
      <c r="BB2">
        <v>8</v>
      </c>
      <c r="BC2">
        <v>8</v>
      </c>
      <c r="BD2">
        <v>8</v>
      </c>
      <c r="BE2">
        <v>8</v>
      </c>
      <c r="BF2">
        <v>8</v>
      </c>
      <c r="BG2">
        <v>8</v>
      </c>
      <c r="BH2">
        <v>8</v>
      </c>
      <c r="BI2">
        <v>8</v>
      </c>
      <c r="BJ2">
        <v>8</v>
      </c>
      <c r="BK2">
        <v>8</v>
      </c>
      <c r="BL2">
        <v>8</v>
      </c>
      <c r="BM2">
        <v>8</v>
      </c>
      <c r="BN2">
        <v>12</v>
      </c>
      <c r="BO2">
        <v>12</v>
      </c>
      <c r="BP2">
        <v>12</v>
      </c>
      <c r="BQ2">
        <v>12</v>
      </c>
      <c r="BR2">
        <v>6</v>
      </c>
      <c r="BS2">
        <v>6</v>
      </c>
      <c r="BT2">
        <v>6</v>
      </c>
      <c r="BU2">
        <v>6</v>
      </c>
      <c r="BV2">
        <v>6</v>
      </c>
      <c r="BW2">
        <v>6</v>
      </c>
      <c r="BX2">
        <v>6</v>
      </c>
      <c r="BY2">
        <v>6</v>
      </c>
      <c r="BZ2">
        <v>6</v>
      </c>
      <c r="CA2">
        <v>6</v>
      </c>
      <c r="CB2">
        <v>6</v>
      </c>
      <c r="CC2">
        <v>6</v>
      </c>
      <c r="CD2">
        <v>12</v>
      </c>
      <c r="CE2">
        <v>4</v>
      </c>
      <c r="CF2">
        <v>4</v>
      </c>
      <c r="CG2">
        <v>4</v>
      </c>
      <c r="CH2">
        <v>11</v>
      </c>
      <c r="CI2">
        <v>11</v>
      </c>
      <c r="CJ2">
        <v>11</v>
      </c>
      <c r="CK2">
        <v>11</v>
      </c>
      <c r="CL2">
        <v>11</v>
      </c>
      <c r="CM2">
        <v>11</v>
      </c>
      <c r="CN2">
        <v>11</v>
      </c>
      <c r="CO2">
        <v>11</v>
      </c>
      <c r="CP2">
        <v>11</v>
      </c>
      <c r="CQ2">
        <v>11</v>
      </c>
      <c r="CR2">
        <v>11</v>
      </c>
      <c r="CS2">
        <v>11</v>
      </c>
      <c r="CT2">
        <v>4</v>
      </c>
      <c r="CU2">
        <v>4</v>
      </c>
      <c r="CV2">
        <v>4</v>
      </c>
      <c r="CW2">
        <v>4</v>
      </c>
      <c r="CX2">
        <v>12</v>
      </c>
      <c r="CY2">
        <v>12</v>
      </c>
      <c r="CZ2">
        <v>12</v>
      </c>
      <c r="DA2">
        <v>12</v>
      </c>
      <c r="DB2">
        <v>12</v>
      </c>
      <c r="DC2">
        <v>12</v>
      </c>
      <c r="DD2">
        <v>12</v>
      </c>
      <c r="DE2">
        <v>12</v>
      </c>
      <c r="DF2">
        <v>12</v>
      </c>
      <c r="DG2">
        <v>12</v>
      </c>
      <c r="DH2">
        <v>12</v>
      </c>
      <c r="DI2">
        <v>12</v>
      </c>
      <c r="DJ2">
        <v>4</v>
      </c>
      <c r="DK2">
        <v>6</v>
      </c>
      <c r="DL2">
        <v>6</v>
      </c>
      <c r="DM2">
        <v>6</v>
      </c>
      <c r="DN2">
        <v>4</v>
      </c>
      <c r="DO2">
        <v>4</v>
      </c>
      <c r="DP2">
        <v>4</v>
      </c>
      <c r="DQ2">
        <v>4</v>
      </c>
      <c r="DR2">
        <v>4</v>
      </c>
      <c r="DS2">
        <v>4</v>
      </c>
      <c r="DT2">
        <v>4</v>
      </c>
      <c r="DU2">
        <v>4</v>
      </c>
      <c r="DV2">
        <v>4</v>
      </c>
      <c r="DW2">
        <v>4</v>
      </c>
      <c r="DX2">
        <v>4</v>
      </c>
      <c r="DY2">
        <v>4</v>
      </c>
      <c r="DZ2">
        <v>5</v>
      </c>
      <c r="EA2">
        <v>5</v>
      </c>
      <c r="EB2">
        <v>5</v>
      </c>
      <c r="EC2">
        <v>5</v>
      </c>
      <c r="ED2">
        <v>1</v>
      </c>
      <c r="EE2">
        <v>24</v>
      </c>
      <c r="EF2">
        <v>1</v>
      </c>
      <c r="EG2">
        <v>4</v>
      </c>
      <c r="EH2">
        <v>4</v>
      </c>
      <c r="EI2">
        <v>4</v>
      </c>
      <c r="EJ2">
        <v>4</v>
      </c>
      <c r="EK2">
        <v>5</v>
      </c>
      <c r="EL2">
        <v>5</v>
      </c>
      <c r="EM2">
        <v>5</v>
      </c>
      <c r="EN2">
        <v>5</v>
      </c>
      <c r="EO2">
        <v>5</v>
      </c>
      <c r="EP2">
        <v>1</v>
      </c>
      <c r="EQ2">
        <v>1</v>
      </c>
      <c r="ER2">
        <v>1</v>
      </c>
      <c r="ES2">
        <v>1</v>
      </c>
      <c r="ET2">
        <v>5</v>
      </c>
      <c r="EU2">
        <v>5</v>
      </c>
      <c r="EV2">
        <v>5</v>
      </c>
      <c r="EW2">
        <v>5</v>
      </c>
      <c r="EX2">
        <v>5</v>
      </c>
      <c r="EY2">
        <v>5</v>
      </c>
      <c r="EZ2">
        <v>5</v>
      </c>
      <c r="FA2">
        <v>5</v>
      </c>
      <c r="FB2">
        <v>5</v>
      </c>
      <c r="FC2">
        <v>5</v>
      </c>
      <c r="FD2">
        <v>5</v>
      </c>
      <c r="FE2">
        <v>5</v>
      </c>
      <c r="FF2">
        <v>1</v>
      </c>
      <c r="FG2">
        <v>1</v>
      </c>
      <c r="FH2">
        <v>1</v>
      </c>
      <c r="FI2">
        <v>1</v>
      </c>
      <c r="FJ2">
        <v>1</v>
      </c>
      <c r="FK2">
        <v>1</v>
      </c>
      <c r="FL2">
        <v>1</v>
      </c>
      <c r="FM2">
        <v>1</v>
      </c>
      <c r="FN2">
        <v>1</v>
      </c>
      <c r="FO2">
        <v>1</v>
      </c>
      <c r="FP2">
        <v>1</v>
      </c>
      <c r="FQ2">
        <v>1</v>
      </c>
      <c r="FR2">
        <v>1</v>
      </c>
      <c r="FS2">
        <v>1</v>
      </c>
      <c r="FT2">
        <v>1</v>
      </c>
      <c r="FU2">
        <v>1</v>
      </c>
      <c r="FV2">
        <v>1</v>
      </c>
      <c r="FW2">
        <v>24</v>
      </c>
      <c r="FX2">
        <v>24</v>
      </c>
      <c r="FY2">
        <v>24</v>
      </c>
      <c r="FZ2">
        <v>22</v>
      </c>
      <c r="GA2">
        <v>22</v>
      </c>
      <c r="GB2">
        <v>22</v>
      </c>
      <c r="GC2">
        <v>22</v>
      </c>
      <c r="GD2">
        <v>22</v>
      </c>
      <c r="GE2">
        <v>22</v>
      </c>
      <c r="GF2">
        <v>22</v>
      </c>
      <c r="GG2">
        <v>22</v>
      </c>
      <c r="GH2">
        <v>22</v>
      </c>
      <c r="GI2">
        <v>22</v>
      </c>
      <c r="GJ2">
        <v>22</v>
      </c>
      <c r="GK2">
        <v>22</v>
      </c>
      <c r="GL2">
        <v>7</v>
      </c>
      <c r="GM2">
        <v>7</v>
      </c>
      <c r="GN2">
        <v>7</v>
      </c>
      <c r="GO2">
        <v>7</v>
      </c>
      <c r="GP2">
        <v>24</v>
      </c>
      <c r="GQ2">
        <v>24</v>
      </c>
      <c r="GR2">
        <v>24</v>
      </c>
      <c r="GS2">
        <v>24</v>
      </c>
      <c r="GT2">
        <v>24</v>
      </c>
      <c r="GU2">
        <v>24</v>
      </c>
      <c r="GV2">
        <v>24</v>
      </c>
      <c r="GW2">
        <v>24</v>
      </c>
      <c r="GX2">
        <v>24</v>
      </c>
      <c r="GY2">
        <v>24</v>
      </c>
      <c r="GZ2">
        <v>24</v>
      </c>
      <c r="HA2">
        <v>24</v>
      </c>
      <c r="HB2">
        <v>7</v>
      </c>
      <c r="HC2">
        <v>7</v>
      </c>
      <c r="HD2">
        <v>7</v>
      </c>
      <c r="HE2">
        <v>7</v>
      </c>
      <c r="HF2">
        <v>7</v>
      </c>
      <c r="HG2">
        <v>7</v>
      </c>
      <c r="HH2">
        <v>7</v>
      </c>
      <c r="HI2">
        <v>7</v>
      </c>
      <c r="HJ2">
        <v>7</v>
      </c>
      <c r="HK2">
        <v>7</v>
      </c>
      <c r="HL2">
        <v>7</v>
      </c>
      <c r="HM2">
        <v>7</v>
      </c>
      <c r="HN2">
        <v>7</v>
      </c>
      <c r="HO2">
        <v>7</v>
      </c>
      <c r="HP2">
        <v>7</v>
      </c>
      <c r="HQ2">
        <v>7</v>
      </c>
      <c r="HR2">
        <v>2</v>
      </c>
      <c r="HS2">
        <v>2</v>
      </c>
      <c r="HT2">
        <v>7</v>
      </c>
      <c r="HU2">
        <v>7</v>
      </c>
      <c r="HV2">
        <v>2</v>
      </c>
      <c r="HW2">
        <v>2</v>
      </c>
      <c r="HX2">
        <v>2</v>
      </c>
      <c r="HY2">
        <v>2</v>
      </c>
      <c r="HZ2">
        <v>2</v>
      </c>
      <c r="IA2">
        <v>2</v>
      </c>
      <c r="IB2">
        <v>2</v>
      </c>
      <c r="IC2">
        <v>2</v>
      </c>
      <c r="ID2">
        <v>2</v>
      </c>
      <c r="IE2">
        <v>2</v>
      </c>
      <c r="IF2">
        <v>2</v>
      </c>
      <c r="IG2">
        <v>2</v>
      </c>
      <c r="IH2">
        <v>10</v>
      </c>
      <c r="II2">
        <v>10</v>
      </c>
      <c r="IJ2">
        <v>10</v>
      </c>
      <c r="IK2">
        <v>10</v>
      </c>
      <c r="IL2">
        <v>10</v>
      </c>
      <c r="IM2">
        <v>10</v>
      </c>
      <c r="IN2">
        <v>10</v>
      </c>
      <c r="IO2">
        <v>10</v>
      </c>
      <c r="IP2">
        <v>10</v>
      </c>
      <c r="IQ2">
        <v>10</v>
      </c>
      <c r="IR2">
        <v>10</v>
      </c>
      <c r="IS2">
        <v>10</v>
      </c>
      <c r="IT2">
        <v>10</v>
      </c>
      <c r="IU2">
        <v>10</v>
      </c>
      <c r="IV2">
        <v>10</v>
      </c>
      <c r="IW2">
        <v>10</v>
      </c>
      <c r="IX2">
        <v>10</v>
      </c>
      <c r="IY2">
        <v>10</v>
      </c>
      <c r="IZ2">
        <v>5</v>
      </c>
      <c r="JA2">
        <v>5</v>
      </c>
      <c r="JB2">
        <v>10</v>
      </c>
      <c r="JC2">
        <v>10</v>
      </c>
      <c r="JD2">
        <v>10</v>
      </c>
      <c r="JE2">
        <v>5</v>
      </c>
      <c r="JF2">
        <v>10</v>
      </c>
      <c r="JG2">
        <v>10</v>
      </c>
      <c r="JH2">
        <v>22</v>
      </c>
      <c r="JI2">
        <v>22</v>
      </c>
      <c r="JJ2">
        <v>22</v>
      </c>
      <c r="JK2">
        <v>22</v>
      </c>
      <c r="JL2">
        <v>22</v>
      </c>
      <c r="JM2">
        <v>22</v>
      </c>
      <c r="JN2">
        <v>6</v>
      </c>
      <c r="JO2">
        <v>11</v>
      </c>
      <c r="JP2">
        <v>24</v>
      </c>
      <c r="JQ2">
        <v>11</v>
      </c>
      <c r="JR2">
        <v>2</v>
      </c>
      <c r="JS2">
        <v>2</v>
      </c>
      <c r="JT2">
        <v>2</v>
      </c>
      <c r="JU2">
        <v>2</v>
      </c>
      <c r="JV2">
        <v>2</v>
      </c>
      <c r="JW2">
        <v>24</v>
      </c>
      <c r="JX2">
        <v>24</v>
      </c>
      <c r="JY2">
        <v>24</v>
      </c>
      <c r="JZ2">
        <v>24</v>
      </c>
      <c r="KA2">
        <v>2</v>
      </c>
      <c r="KB2">
        <v>2</v>
      </c>
      <c r="KC2">
        <v>2</v>
      </c>
    </row>
    <row r="3" spans="1:289">
      <c r="A3" t="str">
        <f t="array" ref="A3:KC3">TRANSPOSE(RICH2!$K:$K)</f>
        <v>L1 Input</v>
      </c>
      <c r="B3">
        <v>3</v>
      </c>
      <c r="C3">
        <v>4</v>
      </c>
      <c r="D3">
        <v>5</v>
      </c>
      <c r="E3">
        <v>18</v>
      </c>
      <c r="F3">
        <v>3</v>
      </c>
      <c r="G3">
        <v>4</v>
      </c>
      <c r="H3">
        <v>5</v>
      </c>
      <c r="I3">
        <v>18</v>
      </c>
      <c r="J3">
        <v>19</v>
      </c>
      <c r="K3">
        <v>20</v>
      </c>
      <c r="L3">
        <v>8</v>
      </c>
      <c r="M3">
        <v>7</v>
      </c>
      <c r="N3">
        <v>6</v>
      </c>
      <c r="O3">
        <v>0</v>
      </c>
      <c r="P3">
        <v>1</v>
      </c>
      <c r="Q3">
        <v>2</v>
      </c>
      <c r="R3">
        <v>5</v>
      </c>
      <c r="S3">
        <v>18</v>
      </c>
      <c r="T3">
        <v>19</v>
      </c>
      <c r="U3">
        <v>20</v>
      </c>
      <c r="V3">
        <v>19</v>
      </c>
      <c r="W3">
        <v>20</v>
      </c>
      <c r="X3">
        <v>8</v>
      </c>
      <c r="Y3">
        <v>7</v>
      </c>
      <c r="Z3">
        <v>8</v>
      </c>
      <c r="AA3">
        <v>7</v>
      </c>
      <c r="AB3">
        <v>1</v>
      </c>
      <c r="AC3">
        <v>3</v>
      </c>
      <c r="AD3">
        <v>4</v>
      </c>
      <c r="AE3">
        <v>5</v>
      </c>
      <c r="AF3">
        <v>3</v>
      </c>
      <c r="AG3">
        <v>4</v>
      </c>
      <c r="AH3">
        <v>8</v>
      </c>
      <c r="AI3">
        <v>3</v>
      </c>
      <c r="AJ3">
        <v>4</v>
      </c>
      <c r="AK3">
        <v>5</v>
      </c>
      <c r="AL3">
        <v>30</v>
      </c>
      <c r="AM3">
        <v>31</v>
      </c>
      <c r="AN3">
        <v>32</v>
      </c>
      <c r="AO3">
        <v>24</v>
      </c>
      <c r="AP3">
        <v>25</v>
      </c>
      <c r="AQ3">
        <v>26</v>
      </c>
      <c r="AR3">
        <v>14</v>
      </c>
      <c r="AS3">
        <v>13</v>
      </c>
      <c r="AT3">
        <v>12</v>
      </c>
      <c r="AU3">
        <v>15</v>
      </c>
      <c r="AV3">
        <v>16</v>
      </c>
      <c r="AW3">
        <v>17</v>
      </c>
      <c r="AX3">
        <v>18</v>
      </c>
      <c r="AY3">
        <v>19</v>
      </c>
      <c r="AZ3">
        <v>20</v>
      </c>
      <c r="BA3">
        <v>8</v>
      </c>
      <c r="BB3">
        <v>30</v>
      </c>
      <c r="BC3">
        <v>31</v>
      </c>
      <c r="BD3">
        <v>32</v>
      </c>
      <c r="BE3">
        <v>24</v>
      </c>
      <c r="BF3">
        <v>25</v>
      </c>
      <c r="BG3">
        <v>26</v>
      </c>
      <c r="BH3">
        <v>14</v>
      </c>
      <c r="BI3">
        <v>13</v>
      </c>
      <c r="BJ3">
        <v>12</v>
      </c>
      <c r="BK3">
        <v>15</v>
      </c>
      <c r="BL3">
        <v>16</v>
      </c>
      <c r="BM3">
        <v>17</v>
      </c>
      <c r="BN3">
        <v>7</v>
      </c>
      <c r="BO3">
        <v>6</v>
      </c>
      <c r="BP3">
        <v>0</v>
      </c>
      <c r="BQ3">
        <v>1</v>
      </c>
      <c r="BR3">
        <v>30</v>
      </c>
      <c r="BS3">
        <v>31</v>
      </c>
      <c r="BT3">
        <v>32</v>
      </c>
      <c r="BU3">
        <v>24</v>
      </c>
      <c r="BV3">
        <v>25</v>
      </c>
      <c r="BW3">
        <v>26</v>
      </c>
      <c r="BX3">
        <v>14</v>
      </c>
      <c r="BY3">
        <v>13</v>
      </c>
      <c r="BZ3">
        <v>12</v>
      </c>
      <c r="CA3">
        <v>15</v>
      </c>
      <c r="CB3">
        <v>16</v>
      </c>
      <c r="CC3">
        <v>17</v>
      </c>
      <c r="CD3">
        <v>2</v>
      </c>
      <c r="CE3">
        <v>3</v>
      </c>
      <c r="CF3">
        <v>4</v>
      </c>
      <c r="CG3">
        <v>5</v>
      </c>
      <c r="CH3">
        <v>30</v>
      </c>
      <c r="CI3">
        <v>31</v>
      </c>
      <c r="CJ3">
        <v>32</v>
      </c>
      <c r="CK3">
        <v>24</v>
      </c>
      <c r="CL3">
        <v>25</v>
      </c>
      <c r="CM3">
        <v>26</v>
      </c>
      <c r="CN3">
        <v>14</v>
      </c>
      <c r="CO3">
        <v>13</v>
      </c>
      <c r="CP3">
        <v>12</v>
      </c>
      <c r="CQ3">
        <v>15</v>
      </c>
      <c r="CR3">
        <v>16</v>
      </c>
      <c r="CS3">
        <v>17</v>
      </c>
      <c r="CT3">
        <v>18</v>
      </c>
      <c r="CU3">
        <v>19</v>
      </c>
      <c r="CV3">
        <v>20</v>
      </c>
      <c r="CW3">
        <v>8</v>
      </c>
      <c r="CX3">
        <v>30</v>
      </c>
      <c r="CY3">
        <v>31</v>
      </c>
      <c r="CZ3">
        <v>32</v>
      </c>
      <c r="DA3">
        <v>24</v>
      </c>
      <c r="DB3">
        <v>25</v>
      </c>
      <c r="DC3">
        <v>26</v>
      </c>
      <c r="DD3">
        <v>14</v>
      </c>
      <c r="DE3">
        <v>13</v>
      </c>
      <c r="DF3">
        <v>12</v>
      </c>
      <c r="DG3">
        <v>15</v>
      </c>
      <c r="DH3">
        <v>16</v>
      </c>
      <c r="DI3">
        <v>17</v>
      </c>
      <c r="DJ3">
        <v>7</v>
      </c>
      <c r="DK3">
        <v>18</v>
      </c>
      <c r="DL3">
        <v>19</v>
      </c>
      <c r="DM3">
        <v>20</v>
      </c>
      <c r="DN3">
        <v>30</v>
      </c>
      <c r="DO3">
        <v>31</v>
      </c>
      <c r="DP3">
        <v>32</v>
      </c>
      <c r="DQ3">
        <v>24</v>
      </c>
      <c r="DR3">
        <v>25</v>
      </c>
      <c r="DS3">
        <v>26</v>
      </c>
      <c r="DT3">
        <v>14</v>
      </c>
      <c r="DU3">
        <v>13</v>
      </c>
      <c r="DV3">
        <v>12</v>
      </c>
      <c r="DW3">
        <v>15</v>
      </c>
      <c r="DX3">
        <v>16</v>
      </c>
      <c r="DY3">
        <v>17</v>
      </c>
      <c r="DZ3">
        <v>20</v>
      </c>
      <c r="EA3">
        <v>8</v>
      </c>
      <c r="EB3">
        <v>7</v>
      </c>
      <c r="EC3">
        <v>6</v>
      </c>
      <c r="ED3">
        <v>6</v>
      </c>
      <c r="EE3">
        <v>3</v>
      </c>
      <c r="EF3">
        <v>1</v>
      </c>
      <c r="EG3">
        <v>6</v>
      </c>
      <c r="EH3">
        <v>0</v>
      </c>
      <c r="EI3">
        <v>1</v>
      </c>
      <c r="EJ3">
        <v>2</v>
      </c>
      <c r="EK3">
        <v>3</v>
      </c>
      <c r="EL3">
        <v>4</v>
      </c>
      <c r="EM3">
        <v>5</v>
      </c>
      <c r="EN3">
        <v>18</v>
      </c>
      <c r="EO3">
        <v>19</v>
      </c>
      <c r="EP3">
        <v>3</v>
      </c>
      <c r="EQ3">
        <v>4</v>
      </c>
      <c r="ER3">
        <v>5</v>
      </c>
      <c r="ES3">
        <v>18</v>
      </c>
      <c r="ET3">
        <v>30</v>
      </c>
      <c r="EU3">
        <v>31</v>
      </c>
      <c r="EV3">
        <v>32</v>
      </c>
      <c r="EW3">
        <v>24</v>
      </c>
      <c r="EX3">
        <v>25</v>
      </c>
      <c r="EY3">
        <v>26</v>
      </c>
      <c r="EZ3">
        <v>14</v>
      </c>
      <c r="FA3">
        <v>13</v>
      </c>
      <c r="FB3">
        <v>12</v>
      </c>
      <c r="FC3">
        <v>15</v>
      </c>
      <c r="FD3">
        <v>16</v>
      </c>
      <c r="FE3">
        <v>17</v>
      </c>
      <c r="FF3">
        <v>19</v>
      </c>
      <c r="FG3">
        <v>20</v>
      </c>
      <c r="FH3">
        <v>8</v>
      </c>
      <c r="FI3">
        <v>7</v>
      </c>
      <c r="FJ3">
        <v>30</v>
      </c>
      <c r="FK3">
        <v>31</v>
      </c>
      <c r="FL3">
        <v>32</v>
      </c>
      <c r="FM3">
        <v>24</v>
      </c>
      <c r="FN3">
        <v>25</v>
      </c>
      <c r="FO3">
        <v>26</v>
      </c>
      <c r="FP3">
        <v>14</v>
      </c>
      <c r="FQ3">
        <v>13</v>
      </c>
      <c r="FR3">
        <v>12</v>
      </c>
      <c r="FS3">
        <v>15</v>
      </c>
      <c r="FT3">
        <v>16</v>
      </c>
      <c r="FU3">
        <v>17</v>
      </c>
      <c r="FV3">
        <v>0</v>
      </c>
      <c r="FW3">
        <v>4</v>
      </c>
      <c r="FX3">
        <v>5</v>
      </c>
      <c r="FY3">
        <v>18</v>
      </c>
      <c r="FZ3">
        <v>30</v>
      </c>
      <c r="GA3">
        <v>31</v>
      </c>
      <c r="GB3">
        <v>32</v>
      </c>
      <c r="GC3">
        <v>24</v>
      </c>
      <c r="GD3">
        <v>25</v>
      </c>
      <c r="GE3">
        <v>26</v>
      </c>
      <c r="GF3">
        <v>14</v>
      </c>
      <c r="GG3">
        <v>13</v>
      </c>
      <c r="GH3">
        <v>12</v>
      </c>
      <c r="GI3">
        <v>15</v>
      </c>
      <c r="GJ3">
        <v>16</v>
      </c>
      <c r="GK3">
        <v>17</v>
      </c>
      <c r="GL3">
        <v>3</v>
      </c>
      <c r="GM3">
        <v>4</v>
      </c>
      <c r="GN3">
        <v>5</v>
      </c>
      <c r="GO3">
        <v>18</v>
      </c>
      <c r="GP3">
        <v>30</v>
      </c>
      <c r="GQ3">
        <v>31</v>
      </c>
      <c r="GR3">
        <v>32</v>
      </c>
      <c r="GS3">
        <v>24</v>
      </c>
      <c r="GT3">
        <v>25</v>
      </c>
      <c r="GU3">
        <v>26</v>
      </c>
      <c r="GV3">
        <v>14</v>
      </c>
      <c r="GW3">
        <v>13</v>
      </c>
      <c r="GX3">
        <v>12</v>
      </c>
      <c r="GY3">
        <v>15</v>
      </c>
      <c r="GZ3">
        <v>16</v>
      </c>
      <c r="HA3">
        <v>17</v>
      </c>
      <c r="HB3">
        <v>19</v>
      </c>
      <c r="HC3">
        <v>20</v>
      </c>
      <c r="HD3">
        <v>8</v>
      </c>
      <c r="HE3">
        <v>7</v>
      </c>
      <c r="HF3">
        <v>30</v>
      </c>
      <c r="HG3">
        <v>31</v>
      </c>
      <c r="HH3">
        <v>32</v>
      </c>
      <c r="HI3">
        <v>24</v>
      </c>
      <c r="HJ3">
        <v>25</v>
      </c>
      <c r="HK3">
        <v>26</v>
      </c>
      <c r="HL3">
        <v>14</v>
      </c>
      <c r="HM3">
        <v>13</v>
      </c>
      <c r="HN3">
        <v>12</v>
      </c>
      <c r="HO3">
        <v>15</v>
      </c>
      <c r="HP3">
        <v>16</v>
      </c>
      <c r="HQ3">
        <v>17</v>
      </c>
      <c r="HR3">
        <v>3</v>
      </c>
      <c r="HS3">
        <v>4</v>
      </c>
      <c r="HT3">
        <v>6</v>
      </c>
      <c r="HU3">
        <v>0</v>
      </c>
      <c r="HV3">
        <v>30</v>
      </c>
      <c r="HW3">
        <v>31</v>
      </c>
      <c r="HX3">
        <v>32</v>
      </c>
      <c r="HY3">
        <v>24</v>
      </c>
      <c r="HZ3">
        <v>25</v>
      </c>
      <c r="IA3">
        <v>26</v>
      </c>
      <c r="IB3">
        <v>14</v>
      </c>
      <c r="IC3">
        <v>13</v>
      </c>
      <c r="ID3">
        <v>12</v>
      </c>
      <c r="IE3">
        <v>15</v>
      </c>
      <c r="IF3">
        <v>16</v>
      </c>
      <c r="IG3">
        <v>17</v>
      </c>
      <c r="IH3">
        <v>3</v>
      </c>
      <c r="II3">
        <v>4</v>
      </c>
      <c r="IJ3">
        <v>5</v>
      </c>
      <c r="IK3">
        <v>18</v>
      </c>
      <c r="IL3">
        <v>30</v>
      </c>
      <c r="IM3">
        <v>31</v>
      </c>
      <c r="IN3">
        <v>32</v>
      </c>
      <c r="IO3">
        <v>24</v>
      </c>
      <c r="IP3">
        <v>25</v>
      </c>
      <c r="IQ3">
        <v>26</v>
      </c>
      <c r="IR3">
        <v>14</v>
      </c>
      <c r="IS3">
        <v>13</v>
      </c>
      <c r="IT3">
        <v>12</v>
      </c>
      <c r="IU3">
        <v>15</v>
      </c>
      <c r="IV3">
        <v>16</v>
      </c>
      <c r="IW3">
        <v>17</v>
      </c>
      <c r="IX3">
        <v>1</v>
      </c>
      <c r="IY3">
        <v>2</v>
      </c>
      <c r="IZ3">
        <v>0</v>
      </c>
      <c r="JA3">
        <v>1</v>
      </c>
      <c r="JB3">
        <v>19</v>
      </c>
      <c r="JC3">
        <v>20</v>
      </c>
      <c r="JD3">
        <v>8</v>
      </c>
      <c r="JE3">
        <v>2</v>
      </c>
      <c r="JF3">
        <v>6</v>
      </c>
      <c r="JG3">
        <v>0</v>
      </c>
      <c r="JH3">
        <v>3</v>
      </c>
      <c r="JI3">
        <v>4</v>
      </c>
      <c r="JJ3">
        <v>5</v>
      </c>
      <c r="JK3">
        <v>18</v>
      </c>
      <c r="JL3">
        <v>19</v>
      </c>
      <c r="JM3">
        <v>20</v>
      </c>
      <c r="JN3">
        <v>1</v>
      </c>
      <c r="JO3">
        <v>1</v>
      </c>
      <c r="JP3">
        <v>6</v>
      </c>
      <c r="JQ3">
        <v>7</v>
      </c>
      <c r="JR3">
        <v>5</v>
      </c>
      <c r="JS3">
        <v>18</v>
      </c>
      <c r="JT3">
        <v>19</v>
      </c>
      <c r="JU3">
        <v>20</v>
      </c>
      <c r="JV3">
        <v>8</v>
      </c>
      <c r="JW3">
        <v>19</v>
      </c>
      <c r="JX3">
        <v>20</v>
      </c>
      <c r="JY3">
        <v>8</v>
      </c>
      <c r="JZ3">
        <v>7</v>
      </c>
      <c r="KA3">
        <v>7</v>
      </c>
      <c r="KB3">
        <v>6</v>
      </c>
      <c r="KC3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D21"/>
  <sheetViews>
    <sheetView workbookViewId="0">
      <selection activeCell="A22" sqref="A22"/>
    </sheetView>
  </sheetViews>
  <sheetFormatPr defaultRowHeight="12.75"/>
  <cols>
    <col min="3" max="3" width="15.7109375" customWidth="1"/>
    <col min="4" max="4" width="14.140625" customWidth="1"/>
  </cols>
  <sheetData>
    <row r="1" spans="1:4" s="2" customFormat="1">
      <c r="A1" s="2" t="s">
        <v>62</v>
      </c>
      <c r="B1" s="2" t="s">
        <v>63</v>
      </c>
      <c r="C1" s="2" t="s">
        <v>64</v>
      </c>
      <c r="D1" s="2" t="s">
        <v>65</v>
      </c>
    </row>
    <row r="2" spans="1:4">
      <c r="A2">
        <v>16</v>
      </c>
      <c r="B2">
        <v>31</v>
      </c>
      <c r="C2" t="str">
        <f>DEC2HEX((31-$B2)*8 + QUOTIENT($A2,4),3)</f>
        <v>004</v>
      </c>
      <c r="D2">
        <f>POWER(2,MOD($A2,4))</f>
        <v>1</v>
      </c>
    </row>
    <row r="3" spans="1:4">
      <c r="A3">
        <v>29</v>
      </c>
      <c r="B3">
        <v>16</v>
      </c>
      <c r="C3" t="str">
        <f t="shared" ref="C3:C21" si="0">DEC2HEX((31-$B3)*8 + QUOTIENT($A3,4),3)</f>
        <v>07F</v>
      </c>
      <c r="D3">
        <f t="shared" ref="D3:D21" si="1">POWER(2,MOD($A3,4))</f>
        <v>2</v>
      </c>
    </row>
    <row r="4" spans="1:4">
      <c r="A4">
        <v>2</v>
      </c>
      <c r="B4">
        <v>22</v>
      </c>
      <c r="C4" t="str">
        <f t="shared" si="0"/>
        <v>048</v>
      </c>
      <c r="D4">
        <f t="shared" si="1"/>
        <v>4</v>
      </c>
    </row>
    <row r="5" spans="1:4">
      <c r="A5">
        <v>13</v>
      </c>
      <c r="B5">
        <v>7</v>
      </c>
      <c r="C5" t="str">
        <f t="shared" si="0"/>
        <v>0C3</v>
      </c>
      <c r="D5">
        <f t="shared" si="1"/>
        <v>2</v>
      </c>
    </row>
    <row r="6" spans="1:4">
      <c r="A6">
        <v>20</v>
      </c>
      <c r="B6">
        <v>3</v>
      </c>
      <c r="C6" t="str">
        <f t="shared" si="0"/>
        <v>0E5</v>
      </c>
      <c r="D6">
        <f t="shared" si="1"/>
        <v>1</v>
      </c>
    </row>
    <row r="7" spans="1:4">
      <c r="A7">
        <v>24</v>
      </c>
      <c r="B7">
        <v>14</v>
      </c>
      <c r="C7" t="str">
        <f t="shared" si="0"/>
        <v>08E</v>
      </c>
      <c r="D7">
        <f t="shared" si="1"/>
        <v>1</v>
      </c>
    </row>
    <row r="8" spans="1:4">
      <c r="A8">
        <v>8</v>
      </c>
      <c r="B8">
        <v>10</v>
      </c>
      <c r="C8" t="str">
        <f t="shared" si="0"/>
        <v>0AA</v>
      </c>
      <c r="D8">
        <f t="shared" si="1"/>
        <v>1</v>
      </c>
    </row>
    <row r="9" spans="1:4">
      <c r="A9">
        <v>18</v>
      </c>
      <c r="B9">
        <v>13</v>
      </c>
      <c r="C9" t="str">
        <f t="shared" si="0"/>
        <v>094</v>
      </c>
      <c r="D9">
        <f t="shared" si="1"/>
        <v>4</v>
      </c>
    </row>
    <row r="10" spans="1:4">
      <c r="A10">
        <v>7</v>
      </c>
      <c r="B10">
        <v>19</v>
      </c>
      <c r="C10" t="str">
        <f t="shared" si="0"/>
        <v>061</v>
      </c>
      <c r="D10">
        <f t="shared" si="1"/>
        <v>8</v>
      </c>
    </row>
    <row r="11" spans="1:4">
      <c r="A11">
        <v>11</v>
      </c>
      <c r="B11">
        <v>6</v>
      </c>
      <c r="C11" t="str">
        <f t="shared" si="0"/>
        <v>0CA</v>
      </c>
      <c r="D11">
        <f t="shared" si="1"/>
        <v>8</v>
      </c>
    </row>
    <row r="12" spans="1:4">
      <c r="A12">
        <v>27</v>
      </c>
      <c r="B12">
        <v>12</v>
      </c>
      <c r="C12" t="str">
        <f t="shared" si="0"/>
        <v>09E</v>
      </c>
      <c r="D12">
        <f t="shared" si="1"/>
        <v>8</v>
      </c>
    </row>
    <row r="13" spans="1:4">
      <c r="A13">
        <v>21</v>
      </c>
      <c r="B13">
        <v>10</v>
      </c>
      <c r="C13" t="str">
        <f t="shared" si="0"/>
        <v>0AD</v>
      </c>
      <c r="D13">
        <f t="shared" si="1"/>
        <v>2</v>
      </c>
    </row>
    <row r="14" spans="1:4">
      <c r="A14">
        <v>6</v>
      </c>
      <c r="B14">
        <v>0</v>
      </c>
      <c r="C14" t="str">
        <f t="shared" si="0"/>
        <v>0F9</v>
      </c>
      <c r="D14">
        <f t="shared" si="1"/>
        <v>4</v>
      </c>
    </row>
    <row r="15" spans="1:4">
      <c r="A15">
        <v>6</v>
      </c>
      <c r="B15">
        <v>1</v>
      </c>
      <c r="C15" t="str">
        <f t="shared" si="0"/>
        <v>0F1</v>
      </c>
      <c r="D15">
        <f t="shared" si="1"/>
        <v>4</v>
      </c>
    </row>
    <row r="16" spans="1:4">
      <c r="A16">
        <v>6</v>
      </c>
      <c r="B16">
        <v>2</v>
      </c>
      <c r="C16" t="str">
        <f t="shared" si="0"/>
        <v>0E9</v>
      </c>
      <c r="D16">
        <f t="shared" si="1"/>
        <v>4</v>
      </c>
    </row>
    <row r="17" spans="1:4">
      <c r="A17">
        <v>6</v>
      </c>
      <c r="B17">
        <v>3</v>
      </c>
      <c r="C17" t="str">
        <f t="shared" si="0"/>
        <v>0E1</v>
      </c>
      <c r="D17">
        <f t="shared" si="1"/>
        <v>4</v>
      </c>
    </row>
    <row r="18" spans="1:4">
      <c r="A18">
        <v>6</v>
      </c>
      <c r="B18">
        <v>28</v>
      </c>
      <c r="C18" t="str">
        <f t="shared" si="0"/>
        <v>019</v>
      </c>
      <c r="D18">
        <f t="shared" si="1"/>
        <v>4</v>
      </c>
    </row>
    <row r="19" spans="1:4">
      <c r="A19">
        <v>6</v>
      </c>
      <c r="B19">
        <v>29</v>
      </c>
      <c r="C19" t="str">
        <f t="shared" si="0"/>
        <v>011</v>
      </c>
      <c r="D19">
        <f t="shared" si="1"/>
        <v>4</v>
      </c>
    </row>
    <row r="20" spans="1:4">
      <c r="A20">
        <v>6</v>
      </c>
      <c r="B20">
        <v>30</v>
      </c>
      <c r="C20" t="str">
        <f t="shared" si="0"/>
        <v>009</v>
      </c>
      <c r="D20">
        <f t="shared" si="1"/>
        <v>4</v>
      </c>
    </row>
    <row r="21" spans="1:4">
      <c r="A21">
        <v>6</v>
      </c>
      <c r="B21">
        <v>31</v>
      </c>
      <c r="C21" t="str">
        <f t="shared" si="0"/>
        <v>001</v>
      </c>
      <c r="D21">
        <f t="shared" si="1"/>
        <v>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289"/>
  <sheetViews>
    <sheetView workbookViewId="0">
      <pane ySplit="1" topLeftCell="A67" activePane="bottomLeft" state="frozen"/>
      <selection pane="bottomLeft" activeCell="F72" sqref="F72"/>
    </sheetView>
  </sheetViews>
  <sheetFormatPr defaultColWidth="9.140625" defaultRowHeight="15"/>
  <cols>
    <col min="1" max="1" width="5.5703125" style="3" customWidth="1"/>
    <col min="2" max="2" width="13.42578125" style="5" customWidth="1"/>
    <col min="3" max="3" width="6" style="3" customWidth="1"/>
    <col min="4" max="4" width="7.85546875" style="3" customWidth="1"/>
    <col min="5" max="5" width="4.85546875" style="3" customWidth="1"/>
    <col min="6" max="6" width="7" style="3" bestFit="1" customWidth="1"/>
    <col min="7" max="7" width="9" style="3" customWidth="1"/>
    <col min="8" max="8" width="6.5703125" style="3" customWidth="1"/>
    <col min="9" max="9" width="7.28515625" style="3" customWidth="1"/>
    <col min="10" max="10" width="8.28515625" style="3" customWidth="1"/>
    <col min="11" max="11" width="8" style="3" bestFit="1" customWidth="1"/>
    <col min="12" max="12" width="9.5703125" style="3" customWidth="1"/>
    <col min="13" max="13" width="7.85546875" style="3" customWidth="1"/>
    <col min="14" max="14" width="7.5703125" style="3" customWidth="1"/>
    <col min="15" max="15" width="6.5703125" style="3" customWidth="1"/>
    <col min="16" max="16" width="9.5703125" style="3" customWidth="1"/>
    <col min="17" max="17" width="7.5703125" style="3" customWidth="1"/>
    <col min="18" max="18" width="9.5703125" style="3" bestFit="1" customWidth="1"/>
    <col min="19" max="19" width="8.5703125" style="3" customWidth="1"/>
    <col min="20" max="20" width="17.28515625" style="3" customWidth="1"/>
    <col min="21" max="21" width="11.7109375" style="3" customWidth="1"/>
    <col min="22" max="16384" width="9.140625" style="3"/>
  </cols>
  <sheetData>
    <row r="1" spans="1:27" s="4" customFormat="1">
      <c r="A1" s="4" t="s">
        <v>6</v>
      </c>
      <c r="B1" s="6" t="s">
        <v>22</v>
      </c>
      <c r="C1" s="4" t="s">
        <v>13</v>
      </c>
      <c r="D1" s="4" t="s">
        <v>2</v>
      </c>
      <c r="E1" s="4" t="s">
        <v>3</v>
      </c>
      <c r="F1" s="4" t="s">
        <v>51</v>
      </c>
      <c r="G1" s="4" t="s">
        <v>10</v>
      </c>
      <c r="H1" s="4" t="s">
        <v>8</v>
      </c>
      <c r="I1" s="4" t="s">
        <v>11</v>
      </c>
      <c r="J1" s="4" t="s">
        <v>12</v>
      </c>
      <c r="K1" s="4" t="s">
        <v>52</v>
      </c>
      <c r="L1" s="4" t="s">
        <v>18</v>
      </c>
      <c r="M1" s="4" t="s">
        <v>20</v>
      </c>
      <c r="N1" s="4" t="s">
        <v>17</v>
      </c>
      <c r="O1" s="4" t="s">
        <v>49</v>
      </c>
      <c r="P1" s="4" t="s">
        <v>50</v>
      </c>
      <c r="Q1" s="4" t="s">
        <v>19</v>
      </c>
      <c r="R1" s="4" t="s">
        <v>25</v>
      </c>
      <c r="S1" s="4" t="s">
        <v>26</v>
      </c>
      <c r="T1" s="4" t="s">
        <v>44</v>
      </c>
      <c r="U1" s="4" t="s">
        <v>45</v>
      </c>
    </row>
    <row r="2" spans="1:27" ht="18.75">
      <c r="A2" s="29">
        <v>196</v>
      </c>
      <c r="B2" s="30">
        <v>0</v>
      </c>
      <c r="C2" s="31" t="str">
        <f t="shared" ref="C2:C65" si="0">VLOOKUP($A2,PanelId,2)</f>
        <v>A</v>
      </c>
      <c r="D2" s="32">
        <f t="shared" ref="D2:D65" si="1">MOD(QUOTIENT($A2-196,16),9)</f>
        <v>0</v>
      </c>
      <c r="E2" s="32">
        <f t="shared" ref="E2:E65" si="2">MOD($A2-196,16)</f>
        <v>0</v>
      </c>
      <c r="F2" s="32">
        <f t="shared" ref="F2:F65" si="3">VLOOKUP($A2,DbData,2)</f>
        <v>100</v>
      </c>
      <c r="G2" s="32">
        <v>2</v>
      </c>
      <c r="H2" s="32">
        <f>VLOOKUP($G2,'R2L1ID'!$A$2:$B$15,2)</f>
        <v>8</v>
      </c>
      <c r="I2" s="32">
        <f t="shared" ref="I2:I65" si="4">VLOOKUP($L2*12+$M2,L1FPGAMap,3)</f>
        <v>0</v>
      </c>
      <c r="J2" s="32">
        <f t="shared" ref="J2:J65" si="5">VLOOKUP($L2*12+$M2,L1FPGAMap,4)</f>
        <v>3</v>
      </c>
      <c r="K2" s="32">
        <f t="shared" ref="K2:K65" si="6">$I2*12+$J2</f>
        <v>3</v>
      </c>
      <c r="L2" s="32">
        <v>0</v>
      </c>
      <c r="M2" s="32">
        <v>1</v>
      </c>
      <c r="N2" s="32">
        <v>1</v>
      </c>
      <c r="O2" s="31">
        <v>0</v>
      </c>
      <c r="P2" s="31" t="str">
        <f t="shared" ref="P2:P65" si="7">IF($E2&lt;4,"A","B")</f>
        <v>A</v>
      </c>
      <c r="Q2" s="32">
        <f t="shared" ref="Q2:Q65" si="8">IF($E2&lt;4,$E2+1,$E2-3)</f>
        <v>1</v>
      </c>
      <c r="R2" s="31" t="s">
        <v>36</v>
      </c>
      <c r="S2" s="31" t="s">
        <v>0</v>
      </c>
      <c r="T2" s="31"/>
      <c r="U2" s="32"/>
    </row>
    <row r="3" spans="1:27" ht="18.75">
      <c r="A3" s="32">
        <v>197</v>
      </c>
      <c r="B3" s="30">
        <v>2.9248799999999999</v>
      </c>
      <c r="C3" s="31" t="str">
        <f t="shared" si="0"/>
        <v>A</v>
      </c>
      <c r="D3" s="32">
        <f t="shared" si="1"/>
        <v>0</v>
      </c>
      <c r="E3" s="32">
        <f t="shared" si="2"/>
        <v>1</v>
      </c>
      <c r="F3" s="32">
        <f t="shared" si="3"/>
        <v>101</v>
      </c>
      <c r="G3" s="32">
        <v>2</v>
      </c>
      <c r="H3" s="32">
        <f>VLOOKUP($G3,'R2L1ID'!$A$2:$B$15,2)</f>
        <v>8</v>
      </c>
      <c r="I3" s="32">
        <f t="shared" si="4"/>
        <v>0</v>
      </c>
      <c r="J3" s="32">
        <f t="shared" si="5"/>
        <v>4</v>
      </c>
      <c r="K3" s="32">
        <f t="shared" si="6"/>
        <v>4</v>
      </c>
      <c r="L3" s="32">
        <v>0</v>
      </c>
      <c r="M3" s="32">
        <v>2</v>
      </c>
      <c r="N3" s="32">
        <v>1</v>
      </c>
      <c r="O3" s="31">
        <v>1</v>
      </c>
      <c r="P3" s="31" t="str">
        <f t="shared" si="7"/>
        <v>A</v>
      </c>
      <c r="Q3" s="32">
        <f t="shared" si="8"/>
        <v>2</v>
      </c>
      <c r="R3" s="31" t="s">
        <v>36</v>
      </c>
      <c r="S3" s="31" t="s">
        <v>0</v>
      </c>
      <c r="T3" s="31"/>
      <c r="U3" s="32"/>
    </row>
    <row r="4" spans="1:27" ht="18.75">
      <c r="A4" s="32">
        <v>198</v>
      </c>
      <c r="B4" s="30">
        <v>3.1940499999999998</v>
      </c>
      <c r="C4" s="31" t="str">
        <f t="shared" si="0"/>
        <v>A</v>
      </c>
      <c r="D4" s="32">
        <f t="shared" si="1"/>
        <v>0</v>
      </c>
      <c r="E4" s="32">
        <f t="shared" si="2"/>
        <v>2</v>
      </c>
      <c r="F4" s="32">
        <f t="shared" si="3"/>
        <v>150</v>
      </c>
      <c r="G4" s="32">
        <v>2</v>
      </c>
      <c r="H4" s="32">
        <f>VLOOKUP($G4,'R2L1ID'!$A$2:$B$15,2)</f>
        <v>8</v>
      </c>
      <c r="I4" s="32">
        <f t="shared" si="4"/>
        <v>0</v>
      </c>
      <c r="J4" s="32">
        <f t="shared" si="5"/>
        <v>5</v>
      </c>
      <c r="K4" s="32">
        <f t="shared" si="6"/>
        <v>5</v>
      </c>
      <c r="L4" s="32">
        <v>0</v>
      </c>
      <c r="M4" s="32">
        <v>3</v>
      </c>
      <c r="N4" s="32">
        <v>1</v>
      </c>
      <c r="O4" s="31">
        <v>1</v>
      </c>
      <c r="P4" s="31" t="str">
        <f t="shared" si="7"/>
        <v>A</v>
      </c>
      <c r="Q4" s="32">
        <f t="shared" si="8"/>
        <v>3</v>
      </c>
      <c r="R4" s="31" t="s">
        <v>36</v>
      </c>
      <c r="S4" s="31" t="s">
        <v>0</v>
      </c>
      <c r="T4" s="31"/>
      <c r="U4" s="32"/>
      <c r="V4" s="12"/>
      <c r="X4" s="12"/>
      <c r="Y4" s="12" t="s">
        <v>40</v>
      </c>
      <c r="Z4" s="12" t="s">
        <v>22</v>
      </c>
      <c r="AA4" s="42" t="s">
        <v>53</v>
      </c>
    </row>
    <row r="5" spans="1:27" ht="18.75">
      <c r="A5" s="32">
        <v>199</v>
      </c>
      <c r="B5" s="30">
        <v>3.0581299999999998</v>
      </c>
      <c r="C5" s="31" t="str">
        <f t="shared" si="0"/>
        <v>A</v>
      </c>
      <c r="D5" s="32">
        <f t="shared" si="1"/>
        <v>0</v>
      </c>
      <c r="E5" s="32">
        <f t="shared" si="2"/>
        <v>3</v>
      </c>
      <c r="F5" s="32">
        <f t="shared" si="3"/>
        <v>151</v>
      </c>
      <c r="G5" s="32">
        <v>2</v>
      </c>
      <c r="H5" s="32">
        <f>VLOOKUP($G5,'R2L1ID'!$A$2:$B$15,2)</f>
        <v>8</v>
      </c>
      <c r="I5" s="32">
        <f t="shared" si="4"/>
        <v>1</v>
      </c>
      <c r="J5" s="32">
        <f t="shared" si="5"/>
        <v>6</v>
      </c>
      <c r="K5" s="32">
        <f t="shared" si="6"/>
        <v>18</v>
      </c>
      <c r="L5" s="32">
        <v>0</v>
      </c>
      <c r="M5" s="32">
        <v>4</v>
      </c>
      <c r="N5" s="32">
        <v>1</v>
      </c>
      <c r="O5" s="31">
        <v>1</v>
      </c>
      <c r="P5" s="31" t="str">
        <f t="shared" si="7"/>
        <v>A</v>
      </c>
      <c r="Q5" s="32">
        <f t="shared" si="8"/>
        <v>4</v>
      </c>
      <c r="R5" s="31" t="s">
        <v>36</v>
      </c>
      <c r="S5" s="31" t="s">
        <v>0</v>
      </c>
      <c r="T5" s="31"/>
      <c r="U5" s="32"/>
      <c r="V5" s="19"/>
      <c r="Y5" s="3">
        <v>1</v>
      </c>
      <c r="Z5" s="47">
        <f t="shared" ref="Z5:Z17" si="9">SUMIF($G:$G,$Y5,$B:$B)</f>
        <v>109.77986000000001</v>
      </c>
      <c r="AA5" s="45">
        <f t="shared" ref="AA5:AA17" si="10">$Z5-AVERAGE($Z$5:$Z$17)</f>
        <v>0.76904153846155054</v>
      </c>
    </row>
    <row r="6" spans="1:27" ht="18.75">
      <c r="A6" s="32">
        <v>200</v>
      </c>
      <c r="B6" s="30">
        <v>3.3210000000000002</v>
      </c>
      <c r="C6" s="31" t="str">
        <f t="shared" si="0"/>
        <v>A</v>
      </c>
      <c r="D6" s="32">
        <f t="shared" si="1"/>
        <v>0</v>
      </c>
      <c r="E6" s="32">
        <f t="shared" si="2"/>
        <v>4</v>
      </c>
      <c r="F6" s="32">
        <f t="shared" si="3"/>
        <v>76</v>
      </c>
      <c r="G6" s="32">
        <v>1</v>
      </c>
      <c r="H6" s="32">
        <f>VLOOKUP($G6,'R2L1ID'!$A$2:$B$15,2)</f>
        <v>9</v>
      </c>
      <c r="I6" s="32">
        <f t="shared" si="4"/>
        <v>0</v>
      </c>
      <c r="J6" s="32">
        <f t="shared" si="5"/>
        <v>3</v>
      </c>
      <c r="K6" s="32">
        <f t="shared" si="6"/>
        <v>3</v>
      </c>
      <c r="L6" s="33">
        <v>0</v>
      </c>
      <c r="M6" s="33">
        <v>1</v>
      </c>
      <c r="N6" s="32">
        <v>1</v>
      </c>
      <c r="O6" s="31">
        <v>1</v>
      </c>
      <c r="P6" s="31" t="str">
        <f t="shared" si="7"/>
        <v>B</v>
      </c>
      <c r="Q6" s="32">
        <f t="shared" si="8"/>
        <v>1</v>
      </c>
      <c r="R6" s="31" t="s">
        <v>36</v>
      </c>
      <c r="S6" s="31" t="s">
        <v>27</v>
      </c>
      <c r="T6" s="31"/>
      <c r="U6" s="32"/>
      <c r="V6" s="19"/>
      <c r="Y6" s="3">
        <v>2</v>
      </c>
      <c r="Z6" s="47">
        <f t="shared" si="9"/>
        <v>111.7039</v>
      </c>
      <c r="AA6" s="45">
        <f t="shared" si="10"/>
        <v>2.6930815384615414</v>
      </c>
    </row>
    <row r="7" spans="1:27" ht="18.75">
      <c r="A7" s="32">
        <v>201</v>
      </c>
      <c r="B7" s="30">
        <v>4.5578799999999999</v>
      </c>
      <c r="C7" s="31" t="str">
        <f t="shared" si="0"/>
        <v>A</v>
      </c>
      <c r="D7" s="32">
        <f t="shared" si="1"/>
        <v>0</v>
      </c>
      <c r="E7" s="32">
        <f t="shared" si="2"/>
        <v>5</v>
      </c>
      <c r="F7" s="32">
        <f t="shared" si="3"/>
        <v>77</v>
      </c>
      <c r="G7" s="32">
        <v>1</v>
      </c>
      <c r="H7" s="32">
        <f>VLOOKUP($G7,'R2L1ID'!$A$2:$B$15,2)</f>
        <v>9</v>
      </c>
      <c r="I7" s="32">
        <f t="shared" si="4"/>
        <v>0</v>
      </c>
      <c r="J7" s="32">
        <f t="shared" si="5"/>
        <v>4</v>
      </c>
      <c r="K7" s="32">
        <f t="shared" si="6"/>
        <v>4</v>
      </c>
      <c r="L7" s="33">
        <v>0</v>
      </c>
      <c r="M7" s="33">
        <v>2</v>
      </c>
      <c r="N7" s="29">
        <v>10</v>
      </c>
      <c r="O7" s="31">
        <v>1</v>
      </c>
      <c r="P7" s="31" t="str">
        <f t="shared" si="7"/>
        <v>B</v>
      </c>
      <c r="Q7" s="32">
        <f t="shared" si="8"/>
        <v>2</v>
      </c>
      <c r="R7" s="31" t="s">
        <v>36</v>
      </c>
      <c r="S7" s="31" t="s">
        <v>27</v>
      </c>
      <c r="T7" s="31"/>
      <c r="U7" s="32"/>
      <c r="V7" s="19"/>
      <c r="Y7" s="3">
        <v>3</v>
      </c>
      <c r="Z7" s="47">
        <f t="shared" si="9"/>
        <v>108.25346999999998</v>
      </c>
      <c r="AA7" s="45">
        <f t="shared" si="10"/>
        <v>-0.75734846153848423</v>
      </c>
    </row>
    <row r="8" spans="1:27" ht="18.75">
      <c r="A8" s="32">
        <v>202</v>
      </c>
      <c r="B8" s="30">
        <v>4.6077599999999999</v>
      </c>
      <c r="C8" s="31" t="str">
        <f t="shared" si="0"/>
        <v>A</v>
      </c>
      <c r="D8" s="32">
        <f t="shared" si="1"/>
        <v>0</v>
      </c>
      <c r="E8" s="32">
        <f t="shared" si="2"/>
        <v>6</v>
      </c>
      <c r="F8" s="32">
        <f t="shared" si="3"/>
        <v>116</v>
      </c>
      <c r="G8" s="32">
        <v>1</v>
      </c>
      <c r="H8" s="32">
        <f>VLOOKUP($G8,'R2L1ID'!$A$2:$B$15,2)</f>
        <v>9</v>
      </c>
      <c r="I8" s="32">
        <f t="shared" si="4"/>
        <v>0</v>
      </c>
      <c r="J8" s="32">
        <f t="shared" si="5"/>
        <v>5</v>
      </c>
      <c r="K8" s="32">
        <f t="shared" si="6"/>
        <v>5</v>
      </c>
      <c r="L8" s="33">
        <v>0</v>
      </c>
      <c r="M8" s="33">
        <v>3</v>
      </c>
      <c r="N8" s="29">
        <v>10</v>
      </c>
      <c r="O8" s="31">
        <v>1</v>
      </c>
      <c r="P8" s="31" t="str">
        <f t="shared" si="7"/>
        <v>B</v>
      </c>
      <c r="Q8" s="32">
        <f t="shared" si="8"/>
        <v>3</v>
      </c>
      <c r="R8" s="31" t="s">
        <v>36</v>
      </c>
      <c r="S8" s="31" t="s">
        <v>27</v>
      </c>
      <c r="T8" s="31"/>
      <c r="U8" s="32"/>
      <c r="V8" s="19"/>
      <c r="Y8" s="3">
        <v>4</v>
      </c>
      <c r="Z8" s="47">
        <f t="shared" si="9"/>
        <v>104.78025000000001</v>
      </c>
      <c r="AA8" s="45">
        <f t="shared" si="10"/>
        <v>-4.2305684615384536</v>
      </c>
    </row>
    <row r="9" spans="1:27" ht="18.75">
      <c r="A9" s="32">
        <v>203</v>
      </c>
      <c r="B9" s="30">
        <v>5.2920699999999998</v>
      </c>
      <c r="C9" s="31" t="str">
        <f t="shared" si="0"/>
        <v>A</v>
      </c>
      <c r="D9" s="32">
        <f t="shared" si="1"/>
        <v>0</v>
      </c>
      <c r="E9" s="32">
        <f t="shared" si="2"/>
        <v>7</v>
      </c>
      <c r="F9" s="32">
        <f t="shared" si="3"/>
        <v>117</v>
      </c>
      <c r="G9" s="32">
        <v>1</v>
      </c>
      <c r="H9" s="32">
        <f>VLOOKUP($G9,'R2L1ID'!$A$2:$B$15,2)</f>
        <v>9</v>
      </c>
      <c r="I9" s="32">
        <f t="shared" si="4"/>
        <v>1</v>
      </c>
      <c r="J9" s="32">
        <f t="shared" si="5"/>
        <v>6</v>
      </c>
      <c r="K9" s="32">
        <f t="shared" si="6"/>
        <v>18</v>
      </c>
      <c r="L9" s="33">
        <v>0</v>
      </c>
      <c r="M9" s="33">
        <v>4</v>
      </c>
      <c r="N9" s="29">
        <v>10</v>
      </c>
      <c r="O9" s="31">
        <v>1</v>
      </c>
      <c r="P9" s="31" t="str">
        <f t="shared" si="7"/>
        <v>B</v>
      </c>
      <c r="Q9" s="32">
        <f t="shared" si="8"/>
        <v>4</v>
      </c>
      <c r="R9" s="31" t="s">
        <v>36</v>
      </c>
      <c r="S9" s="31" t="s">
        <v>27</v>
      </c>
      <c r="T9" s="31"/>
      <c r="U9" s="32"/>
      <c r="V9" s="19"/>
      <c r="Y9" s="3">
        <v>5</v>
      </c>
      <c r="Z9" s="47">
        <f t="shared" si="9"/>
        <v>115.89002999999998</v>
      </c>
      <c r="AA9" s="45">
        <f t="shared" si="10"/>
        <v>6.8792115384615187</v>
      </c>
    </row>
    <row r="10" spans="1:27" ht="18.75">
      <c r="A10" s="32">
        <v>204</v>
      </c>
      <c r="B10" s="30">
        <v>5.2206400000000004</v>
      </c>
      <c r="C10" s="31" t="str">
        <f t="shared" si="0"/>
        <v>A</v>
      </c>
      <c r="D10" s="32">
        <f t="shared" si="1"/>
        <v>0</v>
      </c>
      <c r="E10" s="32">
        <f t="shared" si="2"/>
        <v>8</v>
      </c>
      <c r="F10" s="32">
        <f t="shared" si="3"/>
        <v>88</v>
      </c>
      <c r="G10" s="32">
        <v>1</v>
      </c>
      <c r="H10" s="32">
        <f>VLOOKUP($G10,'R2L1ID'!$A$2:$B$15,2)</f>
        <v>9</v>
      </c>
      <c r="I10" s="32">
        <f t="shared" si="4"/>
        <v>1</v>
      </c>
      <c r="J10" s="32">
        <f t="shared" si="5"/>
        <v>7</v>
      </c>
      <c r="K10" s="32">
        <f t="shared" si="6"/>
        <v>19</v>
      </c>
      <c r="L10" s="33">
        <v>0</v>
      </c>
      <c r="M10" s="33">
        <v>5</v>
      </c>
      <c r="N10" s="29">
        <v>10</v>
      </c>
      <c r="O10" s="31">
        <v>1</v>
      </c>
      <c r="P10" s="31" t="str">
        <f t="shared" si="7"/>
        <v>B</v>
      </c>
      <c r="Q10" s="32">
        <f t="shared" si="8"/>
        <v>5</v>
      </c>
      <c r="R10" s="31" t="s">
        <v>36</v>
      </c>
      <c r="S10" s="31" t="s">
        <v>27</v>
      </c>
      <c r="T10" s="31"/>
      <c r="U10" s="32"/>
      <c r="V10" s="19"/>
      <c r="Y10" s="3">
        <v>6</v>
      </c>
      <c r="Z10" s="47">
        <f t="shared" si="9"/>
        <v>121.23118999999998</v>
      </c>
      <c r="AA10" s="45">
        <f t="shared" si="10"/>
        <v>12.220371538461521</v>
      </c>
    </row>
    <row r="11" spans="1:27" ht="18.75">
      <c r="A11" s="32">
        <v>205</v>
      </c>
      <c r="B11" s="30">
        <v>4.5712900000000003</v>
      </c>
      <c r="C11" s="31" t="str">
        <f t="shared" si="0"/>
        <v>A</v>
      </c>
      <c r="D11" s="32">
        <f t="shared" si="1"/>
        <v>0</v>
      </c>
      <c r="E11" s="32">
        <f t="shared" si="2"/>
        <v>9</v>
      </c>
      <c r="F11" s="32">
        <f t="shared" si="3"/>
        <v>89</v>
      </c>
      <c r="G11" s="32">
        <v>1</v>
      </c>
      <c r="H11" s="32">
        <f>VLOOKUP($G11,'R2L1ID'!$A$2:$B$15,2)</f>
        <v>9</v>
      </c>
      <c r="I11" s="32">
        <f t="shared" si="4"/>
        <v>1</v>
      </c>
      <c r="J11" s="32">
        <f t="shared" si="5"/>
        <v>8</v>
      </c>
      <c r="K11" s="32">
        <f t="shared" si="6"/>
        <v>20</v>
      </c>
      <c r="L11" s="33">
        <v>0</v>
      </c>
      <c r="M11" s="33">
        <v>6</v>
      </c>
      <c r="N11" s="29">
        <v>10</v>
      </c>
      <c r="O11" s="31">
        <v>1</v>
      </c>
      <c r="P11" s="31" t="str">
        <f t="shared" si="7"/>
        <v>B</v>
      </c>
      <c r="Q11" s="32">
        <f t="shared" si="8"/>
        <v>6</v>
      </c>
      <c r="R11" s="31" t="s">
        <v>36</v>
      </c>
      <c r="S11" s="31" t="s">
        <v>27</v>
      </c>
      <c r="T11" s="31"/>
      <c r="U11" s="32"/>
      <c r="V11" s="19"/>
      <c r="Y11" s="3">
        <v>7</v>
      </c>
      <c r="Z11" s="47">
        <f t="shared" si="9"/>
        <v>106.83221999999999</v>
      </c>
      <c r="AA11" s="45">
        <f t="shared" si="10"/>
        <v>-2.1785984615384706</v>
      </c>
    </row>
    <row r="12" spans="1:27" ht="18.75">
      <c r="A12" s="32">
        <v>206</v>
      </c>
      <c r="B12" s="30">
        <v>4.6010900000000001</v>
      </c>
      <c r="C12" s="31" t="str">
        <f t="shared" si="0"/>
        <v>A</v>
      </c>
      <c r="D12" s="32">
        <f t="shared" si="1"/>
        <v>0</v>
      </c>
      <c r="E12" s="32">
        <f t="shared" si="2"/>
        <v>10</v>
      </c>
      <c r="F12" s="32">
        <f t="shared" si="3"/>
        <v>996</v>
      </c>
      <c r="G12" s="32">
        <v>1</v>
      </c>
      <c r="H12" s="32">
        <f>VLOOKUP($G12,'R2L1ID'!$A$2:$B$15,2)</f>
        <v>9</v>
      </c>
      <c r="I12" s="32">
        <f t="shared" si="4"/>
        <v>0</v>
      </c>
      <c r="J12" s="32">
        <f t="shared" si="5"/>
        <v>8</v>
      </c>
      <c r="K12" s="32">
        <f t="shared" si="6"/>
        <v>8</v>
      </c>
      <c r="L12" s="33">
        <v>0</v>
      </c>
      <c r="M12" s="33">
        <v>7</v>
      </c>
      <c r="N12" s="29">
        <v>10</v>
      </c>
      <c r="O12" s="31">
        <v>1</v>
      </c>
      <c r="P12" s="31" t="str">
        <f t="shared" si="7"/>
        <v>B</v>
      </c>
      <c r="Q12" s="32">
        <f t="shared" si="8"/>
        <v>7</v>
      </c>
      <c r="R12" s="31" t="s">
        <v>36</v>
      </c>
      <c r="S12" s="31" t="s">
        <v>27</v>
      </c>
      <c r="T12" s="31"/>
      <c r="U12" s="32"/>
      <c r="V12" s="19"/>
      <c r="Y12" s="3">
        <v>8</v>
      </c>
      <c r="Z12" s="47">
        <f t="shared" si="9"/>
        <v>106.48921999999997</v>
      </c>
      <c r="AA12" s="45">
        <f t="shared" si="10"/>
        <v>-2.5215984615384883</v>
      </c>
    </row>
    <row r="13" spans="1:27" ht="18.75">
      <c r="A13" s="32">
        <v>207</v>
      </c>
      <c r="B13" s="30">
        <v>3.2452800000000002</v>
      </c>
      <c r="C13" s="31" t="str">
        <f t="shared" si="0"/>
        <v>A</v>
      </c>
      <c r="D13" s="32">
        <f t="shared" si="1"/>
        <v>0</v>
      </c>
      <c r="E13" s="32">
        <f t="shared" si="2"/>
        <v>11</v>
      </c>
      <c r="F13" s="32">
        <f t="shared" si="3"/>
        <v>997</v>
      </c>
      <c r="G13" s="32">
        <v>1</v>
      </c>
      <c r="H13" s="32">
        <f>VLOOKUP($G13,'R2L1ID'!$A$2:$B$15,2)</f>
        <v>9</v>
      </c>
      <c r="I13" s="32">
        <f t="shared" si="4"/>
        <v>0</v>
      </c>
      <c r="J13" s="32">
        <f t="shared" si="5"/>
        <v>7</v>
      </c>
      <c r="K13" s="32">
        <f t="shared" si="6"/>
        <v>7</v>
      </c>
      <c r="L13" s="33">
        <v>0</v>
      </c>
      <c r="M13" s="33">
        <v>8</v>
      </c>
      <c r="N13" s="32">
        <v>1</v>
      </c>
      <c r="O13" s="31">
        <v>1</v>
      </c>
      <c r="P13" s="31" t="str">
        <f t="shared" si="7"/>
        <v>B</v>
      </c>
      <c r="Q13" s="32">
        <f t="shared" si="8"/>
        <v>8</v>
      </c>
      <c r="R13" s="31" t="s">
        <v>36</v>
      </c>
      <c r="S13" s="31" t="s">
        <v>27</v>
      </c>
      <c r="T13" s="31"/>
      <c r="U13" s="32"/>
      <c r="V13" s="19"/>
      <c r="Y13" s="3">
        <v>9</v>
      </c>
      <c r="Z13" s="47">
        <f t="shared" si="9"/>
        <v>100.97977999999999</v>
      </c>
      <c r="AA13" s="45">
        <f t="shared" si="10"/>
        <v>-8.031038461538472</v>
      </c>
    </row>
    <row r="14" spans="1:27" ht="18.75">
      <c r="A14" s="32">
        <v>208</v>
      </c>
      <c r="B14" s="30">
        <v>2.9159199999999998</v>
      </c>
      <c r="C14" s="31" t="str">
        <f t="shared" si="0"/>
        <v>A</v>
      </c>
      <c r="D14" s="32">
        <f t="shared" si="1"/>
        <v>0</v>
      </c>
      <c r="E14" s="32">
        <f t="shared" si="2"/>
        <v>12</v>
      </c>
      <c r="F14" s="32">
        <f t="shared" si="3"/>
        <v>166</v>
      </c>
      <c r="G14" s="32">
        <v>1</v>
      </c>
      <c r="H14" s="32">
        <f>VLOOKUP($G14,'R2L1ID'!$A$2:$B$15,2)</f>
        <v>9</v>
      </c>
      <c r="I14" s="32">
        <f t="shared" si="4"/>
        <v>0</v>
      </c>
      <c r="J14" s="32">
        <f t="shared" si="5"/>
        <v>6</v>
      </c>
      <c r="K14" s="32">
        <f t="shared" si="6"/>
        <v>6</v>
      </c>
      <c r="L14" s="33">
        <v>0</v>
      </c>
      <c r="M14" s="33">
        <v>9</v>
      </c>
      <c r="N14" s="32">
        <v>1</v>
      </c>
      <c r="O14" s="31">
        <v>1</v>
      </c>
      <c r="P14" s="31" t="str">
        <f t="shared" si="7"/>
        <v>B</v>
      </c>
      <c r="Q14" s="32">
        <f t="shared" si="8"/>
        <v>9</v>
      </c>
      <c r="R14" s="31" t="s">
        <v>36</v>
      </c>
      <c r="S14" s="31" t="s">
        <v>27</v>
      </c>
      <c r="T14" s="31"/>
      <c r="U14" s="32"/>
      <c r="V14" s="19"/>
      <c r="Y14" s="3">
        <v>10</v>
      </c>
      <c r="Z14" s="47">
        <f t="shared" si="9"/>
        <v>109.28063999999998</v>
      </c>
      <c r="AA14" s="45">
        <f t="shared" si="10"/>
        <v>0.26982153846151391</v>
      </c>
    </row>
    <row r="15" spans="1:27" ht="18.75">
      <c r="A15" s="32">
        <v>209</v>
      </c>
      <c r="B15" s="30">
        <v>2.5942699999999999</v>
      </c>
      <c r="C15" s="31" t="str">
        <f t="shared" si="0"/>
        <v>A</v>
      </c>
      <c r="D15" s="32">
        <f t="shared" si="1"/>
        <v>0</v>
      </c>
      <c r="E15" s="32">
        <f t="shared" si="2"/>
        <v>13</v>
      </c>
      <c r="F15" s="32">
        <f t="shared" si="3"/>
        <v>167</v>
      </c>
      <c r="G15" s="32">
        <v>1</v>
      </c>
      <c r="H15" s="32">
        <f>VLOOKUP($G15,'R2L1ID'!$A$2:$B$15,2)</f>
        <v>9</v>
      </c>
      <c r="I15" s="32">
        <f t="shared" si="4"/>
        <v>0</v>
      </c>
      <c r="J15" s="32">
        <f t="shared" si="5"/>
        <v>0</v>
      </c>
      <c r="K15" s="32">
        <f t="shared" si="6"/>
        <v>0</v>
      </c>
      <c r="L15" s="33">
        <v>0</v>
      </c>
      <c r="M15" s="33">
        <v>10</v>
      </c>
      <c r="N15" s="32">
        <v>1</v>
      </c>
      <c r="O15" s="31">
        <v>1</v>
      </c>
      <c r="P15" s="31" t="str">
        <f t="shared" si="7"/>
        <v>B</v>
      </c>
      <c r="Q15" s="32">
        <f t="shared" si="8"/>
        <v>10</v>
      </c>
      <c r="R15" s="31" t="s">
        <v>36</v>
      </c>
      <c r="S15" s="31" t="s">
        <v>27</v>
      </c>
      <c r="T15" s="31"/>
      <c r="U15" s="32"/>
      <c r="V15" s="19"/>
      <c r="Y15" s="3">
        <v>11</v>
      </c>
      <c r="Z15" s="47">
        <f t="shared" si="9"/>
        <v>105.30068999999999</v>
      </c>
      <c r="AA15" s="45">
        <f t="shared" si="10"/>
        <v>-3.7101284615384742</v>
      </c>
    </row>
    <row r="16" spans="1:27" ht="18.75">
      <c r="A16" s="32">
        <v>210</v>
      </c>
      <c r="B16" s="30">
        <v>2.6889400000000001</v>
      </c>
      <c r="C16" s="31" t="str">
        <f t="shared" si="0"/>
        <v>A</v>
      </c>
      <c r="D16" s="32">
        <f t="shared" si="1"/>
        <v>0</v>
      </c>
      <c r="E16" s="32">
        <f t="shared" si="2"/>
        <v>14</v>
      </c>
      <c r="F16" s="32">
        <f t="shared" si="3"/>
        <v>60</v>
      </c>
      <c r="G16" s="32">
        <v>1</v>
      </c>
      <c r="H16" s="32">
        <f>VLOOKUP($G16,'R2L1ID'!$A$2:$B$15,2)</f>
        <v>9</v>
      </c>
      <c r="I16" s="32">
        <f t="shared" si="4"/>
        <v>0</v>
      </c>
      <c r="J16" s="32">
        <f t="shared" si="5"/>
        <v>1</v>
      </c>
      <c r="K16" s="32">
        <f t="shared" si="6"/>
        <v>1</v>
      </c>
      <c r="L16" s="33">
        <v>0</v>
      </c>
      <c r="M16" s="33">
        <v>11</v>
      </c>
      <c r="N16" s="32">
        <v>1</v>
      </c>
      <c r="O16" s="31">
        <v>1</v>
      </c>
      <c r="P16" s="31" t="str">
        <f t="shared" si="7"/>
        <v>B</v>
      </c>
      <c r="Q16" s="32">
        <f t="shared" si="8"/>
        <v>11</v>
      </c>
      <c r="R16" s="31" t="s">
        <v>36</v>
      </c>
      <c r="S16" s="31" t="s">
        <v>27</v>
      </c>
      <c r="T16" s="31"/>
      <c r="U16" s="32"/>
      <c r="V16" s="19"/>
      <c r="Y16" s="3">
        <v>12</v>
      </c>
      <c r="Z16" s="47">
        <f t="shared" si="9"/>
        <v>110.23794000000001</v>
      </c>
      <c r="AA16" s="45">
        <f t="shared" si="10"/>
        <v>1.2271215384615459</v>
      </c>
    </row>
    <row r="17" spans="1:27" ht="18.75">
      <c r="A17" s="29">
        <v>211</v>
      </c>
      <c r="B17" s="30">
        <v>0</v>
      </c>
      <c r="C17" s="31" t="str">
        <f t="shared" si="0"/>
        <v>A</v>
      </c>
      <c r="D17" s="32">
        <f t="shared" si="1"/>
        <v>0</v>
      </c>
      <c r="E17" s="32">
        <f t="shared" si="2"/>
        <v>15</v>
      </c>
      <c r="F17" s="32">
        <f t="shared" si="3"/>
        <v>61</v>
      </c>
      <c r="G17" s="32">
        <v>1</v>
      </c>
      <c r="H17" s="32">
        <f>VLOOKUP($G17,'R2L1ID'!$A$2:$B$15,2)</f>
        <v>9</v>
      </c>
      <c r="I17" s="32">
        <f t="shared" si="4"/>
        <v>0</v>
      </c>
      <c r="J17" s="32">
        <f t="shared" si="5"/>
        <v>2</v>
      </c>
      <c r="K17" s="32">
        <f t="shared" si="6"/>
        <v>2</v>
      </c>
      <c r="L17" s="33">
        <v>0</v>
      </c>
      <c r="M17" s="33">
        <v>12</v>
      </c>
      <c r="N17" s="32">
        <v>1</v>
      </c>
      <c r="O17" s="31">
        <v>0</v>
      </c>
      <c r="P17" s="31" t="str">
        <f t="shared" si="7"/>
        <v>B</v>
      </c>
      <c r="Q17" s="32">
        <f t="shared" si="8"/>
        <v>12</v>
      </c>
      <c r="R17" s="31" t="s">
        <v>36</v>
      </c>
      <c r="S17" s="31" t="s">
        <v>27</v>
      </c>
      <c r="T17" s="31"/>
      <c r="U17" s="32"/>
      <c r="V17" s="19"/>
      <c r="Y17" s="3">
        <v>13</v>
      </c>
      <c r="Z17" s="47">
        <f t="shared" si="9"/>
        <v>106.38145000000002</v>
      </c>
      <c r="AA17" s="45">
        <f t="shared" si="10"/>
        <v>-2.6293684615384478</v>
      </c>
    </row>
    <row r="18" spans="1:27" ht="18.75">
      <c r="A18" s="29">
        <v>212</v>
      </c>
      <c r="B18" s="30">
        <v>0</v>
      </c>
      <c r="C18" s="31" t="str">
        <f t="shared" si="0"/>
        <v>A</v>
      </c>
      <c r="D18" s="32">
        <f t="shared" si="1"/>
        <v>1</v>
      </c>
      <c r="E18" s="32">
        <f t="shared" si="2"/>
        <v>0</v>
      </c>
      <c r="F18" s="32">
        <f t="shared" si="3"/>
        <v>196</v>
      </c>
      <c r="G18" s="32">
        <v>4</v>
      </c>
      <c r="H18" s="32">
        <f>VLOOKUP($G18,'R2L1ID'!$A$2:$B$15,2)</f>
        <v>11</v>
      </c>
      <c r="I18" s="32">
        <f t="shared" si="4"/>
        <v>0</v>
      </c>
      <c r="J18" s="32">
        <f t="shared" si="5"/>
        <v>5</v>
      </c>
      <c r="K18" s="32">
        <f t="shared" si="6"/>
        <v>5</v>
      </c>
      <c r="L18" s="32">
        <v>0</v>
      </c>
      <c r="M18" s="32">
        <v>3</v>
      </c>
      <c r="N18" s="32">
        <v>1</v>
      </c>
      <c r="O18" s="31">
        <v>0</v>
      </c>
      <c r="P18" s="31" t="str">
        <f t="shared" si="7"/>
        <v>A</v>
      </c>
      <c r="Q18" s="32">
        <f t="shared" si="8"/>
        <v>1</v>
      </c>
      <c r="R18" s="31" t="s">
        <v>36</v>
      </c>
      <c r="S18" s="31" t="s">
        <v>1</v>
      </c>
      <c r="T18" s="31"/>
      <c r="U18" s="32"/>
      <c r="Y18" s="43" t="s">
        <v>54</v>
      </c>
      <c r="Z18" s="48">
        <f>SUM($B:$B)</f>
        <v>1417.140640000001</v>
      </c>
      <c r="AA18"/>
    </row>
    <row r="19" spans="1:27" ht="18.75">
      <c r="A19" s="32">
        <v>213</v>
      </c>
      <c r="B19" s="30">
        <v>3.2724099999999998</v>
      </c>
      <c r="C19" s="31" t="str">
        <f t="shared" si="0"/>
        <v>A</v>
      </c>
      <c r="D19" s="32">
        <f t="shared" si="1"/>
        <v>1</v>
      </c>
      <c r="E19" s="32">
        <f t="shared" si="2"/>
        <v>1</v>
      </c>
      <c r="F19" s="32">
        <f t="shared" si="3"/>
        <v>197</v>
      </c>
      <c r="G19" s="32">
        <v>4</v>
      </c>
      <c r="H19" s="32">
        <f>VLOOKUP($G19,'R2L1ID'!$A$2:$B$15,2)</f>
        <v>11</v>
      </c>
      <c r="I19" s="32">
        <f t="shared" si="4"/>
        <v>1</v>
      </c>
      <c r="J19" s="32">
        <f t="shared" si="5"/>
        <v>6</v>
      </c>
      <c r="K19" s="32">
        <f t="shared" si="6"/>
        <v>18</v>
      </c>
      <c r="L19" s="32">
        <v>0</v>
      </c>
      <c r="M19" s="32">
        <v>4</v>
      </c>
      <c r="N19" s="32">
        <v>1</v>
      </c>
      <c r="O19" s="31">
        <v>1</v>
      </c>
      <c r="P19" s="31" t="str">
        <f t="shared" si="7"/>
        <v>A</v>
      </c>
      <c r="Q19" s="32">
        <f t="shared" si="8"/>
        <v>2</v>
      </c>
      <c r="R19" s="31" t="s">
        <v>36</v>
      </c>
      <c r="S19" s="31" t="s">
        <v>1</v>
      </c>
      <c r="T19" s="31"/>
      <c r="U19" s="32"/>
    </row>
    <row r="20" spans="1:27" s="40" customFormat="1" ht="18.75">
      <c r="A20" s="37">
        <v>214</v>
      </c>
      <c r="B20" s="38">
        <v>3.1661299999999999</v>
      </c>
      <c r="C20" s="39" t="str">
        <f t="shared" si="0"/>
        <v>A</v>
      </c>
      <c r="D20" s="37">
        <f t="shared" si="1"/>
        <v>1</v>
      </c>
      <c r="E20" s="37">
        <f t="shared" si="2"/>
        <v>2</v>
      </c>
      <c r="F20" s="37">
        <f t="shared" si="3"/>
        <v>120</v>
      </c>
      <c r="G20" s="37">
        <v>4</v>
      </c>
      <c r="H20" s="37">
        <f>VLOOKUP($G20,'R2L1ID'!$A$2:$B$15,2)</f>
        <v>11</v>
      </c>
      <c r="I20" s="37">
        <f t="shared" si="4"/>
        <v>1</v>
      </c>
      <c r="J20" s="37">
        <f t="shared" si="5"/>
        <v>7</v>
      </c>
      <c r="K20" s="37">
        <f t="shared" si="6"/>
        <v>19</v>
      </c>
      <c r="L20" s="37">
        <v>0</v>
      </c>
      <c r="M20" s="37">
        <v>5</v>
      </c>
      <c r="N20" s="37">
        <v>1</v>
      </c>
      <c r="O20" s="39">
        <v>1</v>
      </c>
      <c r="P20" s="39" t="str">
        <f t="shared" si="7"/>
        <v>A</v>
      </c>
      <c r="Q20" s="37">
        <f t="shared" si="8"/>
        <v>3</v>
      </c>
      <c r="R20" s="39" t="s">
        <v>36</v>
      </c>
      <c r="S20" s="39" t="s">
        <v>1</v>
      </c>
      <c r="T20" s="39"/>
      <c r="U20" s="37"/>
    </row>
    <row r="21" spans="1:27" ht="18.75">
      <c r="A21" s="32">
        <v>215</v>
      </c>
      <c r="B21" s="30">
        <v>3.12236</v>
      </c>
      <c r="C21" s="31" t="str">
        <f t="shared" si="0"/>
        <v>A</v>
      </c>
      <c r="D21" s="32">
        <f t="shared" si="1"/>
        <v>1</v>
      </c>
      <c r="E21" s="32">
        <f t="shared" si="2"/>
        <v>3</v>
      </c>
      <c r="F21" s="32">
        <f t="shared" si="3"/>
        <v>121</v>
      </c>
      <c r="G21" s="32">
        <v>4</v>
      </c>
      <c r="H21" s="32">
        <f>VLOOKUP($G21,'R2L1ID'!$A$2:$B$15,2)</f>
        <v>11</v>
      </c>
      <c r="I21" s="32">
        <f t="shared" si="4"/>
        <v>1</v>
      </c>
      <c r="J21" s="32">
        <f t="shared" si="5"/>
        <v>8</v>
      </c>
      <c r="K21" s="32">
        <f t="shared" si="6"/>
        <v>20</v>
      </c>
      <c r="L21" s="32">
        <v>0</v>
      </c>
      <c r="M21" s="32">
        <v>6</v>
      </c>
      <c r="N21" s="32">
        <v>1</v>
      </c>
      <c r="O21" s="31">
        <v>1</v>
      </c>
      <c r="P21" s="31" t="str">
        <f t="shared" si="7"/>
        <v>A</v>
      </c>
      <c r="Q21" s="32">
        <f t="shared" si="8"/>
        <v>4</v>
      </c>
      <c r="R21" s="31" t="s">
        <v>36</v>
      </c>
      <c r="S21" s="31" t="s">
        <v>1</v>
      </c>
      <c r="T21" s="31"/>
      <c r="U21" s="32"/>
    </row>
    <row r="22" spans="1:27" ht="18.75">
      <c r="A22" s="32">
        <v>216</v>
      </c>
      <c r="B22" s="30">
        <v>4.0333800000000002</v>
      </c>
      <c r="C22" s="31" t="str">
        <f t="shared" si="0"/>
        <v>A</v>
      </c>
      <c r="D22" s="32">
        <f t="shared" si="1"/>
        <v>1</v>
      </c>
      <c r="E22" s="32">
        <f t="shared" si="2"/>
        <v>4</v>
      </c>
      <c r="F22" s="32">
        <f t="shared" si="3"/>
        <v>258</v>
      </c>
      <c r="G22" s="32">
        <v>2</v>
      </c>
      <c r="H22" s="32">
        <f>VLOOKUP($G22,'R2L1ID'!$A$2:$B$15,2)</f>
        <v>8</v>
      </c>
      <c r="I22" s="32">
        <f t="shared" si="4"/>
        <v>1</v>
      </c>
      <c r="J22" s="32">
        <f t="shared" si="5"/>
        <v>7</v>
      </c>
      <c r="K22" s="32">
        <f t="shared" si="6"/>
        <v>19</v>
      </c>
      <c r="L22" s="32">
        <v>0</v>
      </c>
      <c r="M22" s="32">
        <v>5</v>
      </c>
      <c r="N22" s="32">
        <v>1</v>
      </c>
      <c r="O22" s="31">
        <v>1</v>
      </c>
      <c r="P22" s="31" t="str">
        <f t="shared" si="7"/>
        <v>B</v>
      </c>
      <c r="Q22" s="32">
        <f t="shared" si="8"/>
        <v>1</v>
      </c>
      <c r="R22" s="31" t="s">
        <v>36</v>
      </c>
      <c r="S22" s="31" t="s">
        <v>5</v>
      </c>
      <c r="T22" s="31"/>
      <c r="U22" s="32"/>
    </row>
    <row r="23" spans="1:27" ht="18.75">
      <c r="A23" s="32">
        <v>217</v>
      </c>
      <c r="B23" s="30">
        <v>4.7494399999999999</v>
      </c>
      <c r="C23" s="31" t="str">
        <f t="shared" si="0"/>
        <v>A</v>
      </c>
      <c r="D23" s="32">
        <f t="shared" si="1"/>
        <v>1</v>
      </c>
      <c r="E23" s="32">
        <f t="shared" si="2"/>
        <v>5</v>
      </c>
      <c r="F23" s="32">
        <f t="shared" si="3"/>
        <v>259</v>
      </c>
      <c r="G23" s="32">
        <v>2</v>
      </c>
      <c r="H23" s="32">
        <f>VLOOKUP($G23,'R2L1ID'!$A$2:$B$15,2)</f>
        <v>8</v>
      </c>
      <c r="I23" s="32">
        <f t="shared" si="4"/>
        <v>1</v>
      </c>
      <c r="J23" s="32">
        <f t="shared" si="5"/>
        <v>8</v>
      </c>
      <c r="K23" s="32">
        <f t="shared" si="6"/>
        <v>20</v>
      </c>
      <c r="L23" s="32">
        <v>0</v>
      </c>
      <c r="M23" s="32">
        <v>6</v>
      </c>
      <c r="N23" s="29">
        <v>10</v>
      </c>
      <c r="O23" s="31">
        <v>1</v>
      </c>
      <c r="P23" s="31" t="str">
        <f t="shared" si="7"/>
        <v>B</v>
      </c>
      <c r="Q23" s="32">
        <f t="shared" si="8"/>
        <v>2</v>
      </c>
      <c r="R23" s="31" t="s">
        <v>36</v>
      </c>
      <c r="S23" s="31" t="s">
        <v>5</v>
      </c>
      <c r="T23" s="31"/>
      <c r="U23" s="32"/>
    </row>
    <row r="24" spans="1:27" ht="18.75">
      <c r="A24" s="32">
        <v>218</v>
      </c>
      <c r="B24" s="30">
        <v>6.6343199999999998</v>
      </c>
      <c r="C24" s="31" t="str">
        <f t="shared" si="0"/>
        <v>A</v>
      </c>
      <c r="D24" s="32">
        <f t="shared" si="1"/>
        <v>1</v>
      </c>
      <c r="E24" s="32">
        <f t="shared" si="2"/>
        <v>6</v>
      </c>
      <c r="F24" s="32">
        <f t="shared" si="3"/>
        <v>234</v>
      </c>
      <c r="G24" s="32">
        <v>2</v>
      </c>
      <c r="H24" s="32">
        <f>VLOOKUP($G24,'R2L1ID'!$A$2:$B$15,2)</f>
        <v>8</v>
      </c>
      <c r="I24" s="32">
        <f t="shared" si="4"/>
        <v>0</v>
      </c>
      <c r="J24" s="32">
        <f t="shared" si="5"/>
        <v>8</v>
      </c>
      <c r="K24" s="32">
        <f t="shared" si="6"/>
        <v>8</v>
      </c>
      <c r="L24" s="32">
        <v>0</v>
      </c>
      <c r="M24" s="32">
        <v>7</v>
      </c>
      <c r="N24" s="29">
        <v>10</v>
      </c>
      <c r="O24" s="31">
        <v>1</v>
      </c>
      <c r="P24" s="31" t="str">
        <f t="shared" si="7"/>
        <v>B</v>
      </c>
      <c r="Q24" s="32">
        <f t="shared" si="8"/>
        <v>3</v>
      </c>
      <c r="R24" s="31" t="s">
        <v>36</v>
      </c>
      <c r="S24" s="31" t="s">
        <v>5</v>
      </c>
      <c r="T24" s="31"/>
      <c r="U24" s="32"/>
    </row>
    <row r="25" spans="1:27" ht="18.75">
      <c r="A25" s="32">
        <v>219</v>
      </c>
      <c r="B25" s="30">
        <v>5.6491600000000002</v>
      </c>
      <c r="C25" s="31" t="str">
        <f t="shared" si="0"/>
        <v>A</v>
      </c>
      <c r="D25" s="32">
        <f t="shared" si="1"/>
        <v>1</v>
      </c>
      <c r="E25" s="32">
        <f t="shared" si="2"/>
        <v>7</v>
      </c>
      <c r="F25" s="32">
        <f t="shared" si="3"/>
        <v>235</v>
      </c>
      <c r="G25" s="32">
        <v>2</v>
      </c>
      <c r="H25" s="32">
        <f>VLOOKUP($G25,'R2L1ID'!$A$2:$B$15,2)</f>
        <v>8</v>
      </c>
      <c r="I25" s="32">
        <f t="shared" si="4"/>
        <v>0</v>
      </c>
      <c r="J25" s="32">
        <f t="shared" si="5"/>
        <v>7</v>
      </c>
      <c r="K25" s="32">
        <f t="shared" si="6"/>
        <v>7</v>
      </c>
      <c r="L25" s="32">
        <v>0</v>
      </c>
      <c r="M25" s="32">
        <v>8</v>
      </c>
      <c r="N25" s="29">
        <v>10</v>
      </c>
      <c r="O25" s="31">
        <v>1</v>
      </c>
      <c r="P25" s="31" t="str">
        <f t="shared" si="7"/>
        <v>B</v>
      </c>
      <c r="Q25" s="32">
        <f t="shared" si="8"/>
        <v>4</v>
      </c>
      <c r="R25" s="31" t="s">
        <v>36</v>
      </c>
      <c r="S25" s="31" t="s">
        <v>5</v>
      </c>
      <c r="T25" s="31"/>
      <c r="U25" s="32"/>
    </row>
    <row r="26" spans="1:27" ht="18.75">
      <c r="A26" s="32">
        <v>220</v>
      </c>
      <c r="B26" s="30">
        <v>8.6785800000000002</v>
      </c>
      <c r="C26" s="31" t="str">
        <f t="shared" si="0"/>
        <v>A</v>
      </c>
      <c r="D26" s="32">
        <f t="shared" si="1"/>
        <v>1</v>
      </c>
      <c r="E26" s="32">
        <f t="shared" si="2"/>
        <v>8</v>
      </c>
      <c r="F26" s="52">
        <f t="shared" si="3"/>
        <v>246</v>
      </c>
      <c r="G26" s="32">
        <v>9</v>
      </c>
      <c r="H26" s="32">
        <f>VLOOKUP($G26,'R2L1ID'!$A$2:$B$15,2)</f>
        <v>22</v>
      </c>
      <c r="I26" s="32">
        <f t="shared" si="4"/>
        <v>0</v>
      </c>
      <c r="J26" s="32">
        <f t="shared" si="5"/>
        <v>8</v>
      </c>
      <c r="K26" s="32">
        <f t="shared" si="6"/>
        <v>8</v>
      </c>
      <c r="L26" s="32">
        <v>0</v>
      </c>
      <c r="M26" s="32">
        <v>7</v>
      </c>
      <c r="N26" s="29">
        <v>10</v>
      </c>
      <c r="O26" s="31">
        <v>1</v>
      </c>
      <c r="P26" s="31" t="str">
        <f t="shared" si="7"/>
        <v>B</v>
      </c>
      <c r="Q26" s="32">
        <f t="shared" si="8"/>
        <v>5</v>
      </c>
      <c r="R26" s="31" t="s">
        <v>36</v>
      </c>
      <c r="S26" s="31" t="s">
        <v>5</v>
      </c>
      <c r="T26" s="31"/>
      <c r="U26" s="32"/>
    </row>
    <row r="27" spans="1:27" ht="18.75">
      <c r="A27" s="32">
        <v>221</v>
      </c>
      <c r="B27" s="30">
        <v>6.8952299999999997</v>
      </c>
      <c r="C27" s="31" t="str">
        <f t="shared" si="0"/>
        <v>A</v>
      </c>
      <c r="D27" s="32">
        <f t="shared" si="1"/>
        <v>1</v>
      </c>
      <c r="E27" s="32">
        <f t="shared" si="2"/>
        <v>9</v>
      </c>
      <c r="F27" s="52">
        <f t="shared" si="3"/>
        <v>247</v>
      </c>
      <c r="G27" s="32">
        <v>9</v>
      </c>
      <c r="H27" s="32">
        <f>VLOOKUP($G27,'R2L1ID'!$A$2:$B$15,2)</f>
        <v>22</v>
      </c>
      <c r="I27" s="32">
        <f t="shared" si="4"/>
        <v>0</v>
      </c>
      <c r="J27" s="32">
        <f t="shared" si="5"/>
        <v>7</v>
      </c>
      <c r="K27" s="32">
        <f t="shared" si="6"/>
        <v>7</v>
      </c>
      <c r="L27" s="32">
        <v>0</v>
      </c>
      <c r="M27" s="32">
        <v>8</v>
      </c>
      <c r="N27" s="29">
        <v>10</v>
      </c>
      <c r="O27" s="31">
        <v>1</v>
      </c>
      <c r="P27" s="31" t="str">
        <f t="shared" si="7"/>
        <v>B</v>
      </c>
      <c r="Q27" s="32">
        <f t="shared" si="8"/>
        <v>6</v>
      </c>
      <c r="R27" s="31" t="s">
        <v>36</v>
      </c>
      <c r="S27" s="31" t="s">
        <v>5</v>
      </c>
      <c r="T27" s="31"/>
      <c r="U27" s="32"/>
    </row>
    <row r="28" spans="1:27" ht="18.75">
      <c r="A28" s="32">
        <v>222</v>
      </c>
      <c r="B28" s="30">
        <v>5.5714100000000002</v>
      </c>
      <c r="C28" s="31" t="str">
        <f t="shared" si="0"/>
        <v>A</v>
      </c>
      <c r="D28" s="32">
        <f t="shared" si="1"/>
        <v>1</v>
      </c>
      <c r="E28" s="32">
        <f t="shared" si="2"/>
        <v>10</v>
      </c>
      <c r="F28" s="32">
        <f t="shared" si="3"/>
        <v>212</v>
      </c>
      <c r="G28" s="32">
        <v>2</v>
      </c>
      <c r="H28" s="32">
        <f>VLOOKUP($G28,'R2L1ID'!$A$2:$B$15,2)</f>
        <v>8</v>
      </c>
      <c r="I28" s="32">
        <f t="shared" si="4"/>
        <v>0</v>
      </c>
      <c r="J28" s="32">
        <f t="shared" si="5"/>
        <v>1</v>
      </c>
      <c r="K28" s="32">
        <f t="shared" si="6"/>
        <v>1</v>
      </c>
      <c r="L28" s="32">
        <v>0</v>
      </c>
      <c r="M28" s="32">
        <v>11</v>
      </c>
      <c r="N28" s="29">
        <v>10</v>
      </c>
      <c r="O28" s="31">
        <v>1</v>
      </c>
      <c r="P28" s="31" t="str">
        <f t="shared" si="7"/>
        <v>B</v>
      </c>
      <c r="Q28" s="32">
        <f t="shared" si="8"/>
        <v>7</v>
      </c>
      <c r="R28" s="31" t="s">
        <v>36</v>
      </c>
      <c r="S28" s="31" t="s">
        <v>5</v>
      </c>
      <c r="T28" s="31"/>
      <c r="U28" s="32"/>
    </row>
    <row r="29" spans="1:27" ht="18.75">
      <c r="A29" s="32">
        <v>223</v>
      </c>
      <c r="B29" s="30">
        <v>4.5532899999999996</v>
      </c>
      <c r="C29" s="31" t="str">
        <f t="shared" si="0"/>
        <v>A</v>
      </c>
      <c r="D29" s="32">
        <f t="shared" si="1"/>
        <v>1</v>
      </c>
      <c r="E29" s="32">
        <f t="shared" si="2"/>
        <v>11</v>
      </c>
      <c r="F29" s="32">
        <f t="shared" si="3"/>
        <v>213</v>
      </c>
      <c r="G29" s="32">
        <v>3</v>
      </c>
      <c r="H29" s="32">
        <f>VLOOKUP($G29,'R2L1ID'!$A$2:$B$15,2)</f>
        <v>6</v>
      </c>
      <c r="I29" s="32">
        <f t="shared" si="4"/>
        <v>0</v>
      </c>
      <c r="J29" s="32">
        <f t="shared" si="5"/>
        <v>3</v>
      </c>
      <c r="K29" s="32">
        <f t="shared" si="6"/>
        <v>3</v>
      </c>
      <c r="L29" s="32">
        <v>0</v>
      </c>
      <c r="M29" s="32">
        <v>1</v>
      </c>
      <c r="N29" s="29">
        <v>10</v>
      </c>
      <c r="O29" s="31">
        <v>1</v>
      </c>
      <c r="P29" s="31" t="str">
        <f t="shared" si="7"/>
        <v>B</v>
      </c>
      <c r="Q29" s="32">
        <f t="shared" si="8"/>
        <v>8</v>
      </c>
      <c r="R29" s="31" t="s">
        <v>36</v>
      </c>
      <c r="S29" s="31" t="s">
        <v>5</v>
      </c>
      <c r="T29" s="31"/>
      <c r="U29" s="32"/>
    </row>
    <row r="30" spans="1:27" ht="18.75">
      <c r="A30" s="32">
        <v>224</v>
      </c>
      <c r="B30" s="30">
        <v>4.4101699999999999</v>
      </c>
      <c r="C30" s="31" t="str">
        <f t="shared" si="0"/>
        <v>A</v>
      </c>
      <c r="D30" s="32">
        <f t="shared" si="1"/>
        <v>1</v>
      </c>
      <c r="E30" s="32">
        <f t="shared" si="2"/>
        <v>12</v>
      </c>
      <c r="F30" s="32">
        <f t="shared" si="3"/>
        <v>220</v>
      </c>
      <c r="G30" s="32">
        <v>3</v>
      </c>
      <c r="H30" s="32">
        <f>VLOOKUP($G30,'R2L1ID'!$A$2:$B$15,2)</f>
        <v>6</v>
      </c>
      <c r="I30" s="32">
        <f t="shared" si="4"/>
        <v>0</v>
      </c>
      <c r="J30" s="32">
        <f t="shared" si="5"/>
        <v>4</v>
      </c>
      <c r="K30" s="32">
        <f t="shared" si="6"/>
        <v>4</v>
      </c>
      <c r="L30" s="32">
        <v>0</v>
      </c>
      <c r="M30" s="32">
        <v>2</v>
      </c>
      <c r="N30" s="32">
        <v>1</v>
      </c>
      <c r="O30" s="31">
        <v>1</v>
      </c>
      <c r="P30" s="31" t="str">
        <f t="shared" si="7"/>
        <v>B</v>
      </c>
      <c r="Q30" s="32">
        <f t="shared" si="8"/>
        <v>9</v>
      </c>
      <c r="R30" s="31" t="s">
        <v>36</v>
      </c>
      <c r="S30" s="31" t="s">
        <v>5</v>
      </c>
      <c r="T30" s="31"/>
      <c r="U30" s="32"/>
    </row>
    <row r="31" spans="1:27" ht="18.75">
      <c r="A31" s="32">
        <v>225</v>
      </c>
      <c r="B31" s="30">
        <v>3.4584999999999999</v>
      </c>
      <c r="C31" s="31" t="str">
        <f t="shared" si="0"/>
        <v>A</v>
      </c>
      <c r="D31" s="32">
        <f t="shared" si="1"/>
        <v>1</v>
      </c>
      <c r="E31" s="32">
        <f t="shared" si="2"/>
        <v>13</v>
      </c>
      <c r="F31" s="32">
        <f t="shared" si="3"/>
        <v>221</v>
      </c>
      <c r="G31" s="32">
        <v>3</v>
      </c>
      <c r="H31" s="32">
        <f>VLOOKUP($G31,'R2L1ID'!$A$2:$B$15,2)</f>
        <v>6</v>
      </c>
      <c r="I31" s="32">
        <f t="shared" si="4"/>
        <v>0</v>
      </c>
      <c r="J31" s="32">
        <f t="shared" si="5"/>
        <v>5</v>
      </c>
      <c r="K31" s="32">
        <f t="shared" si="6"/>
        <v>5</v>
      </c>
      <c r="L31" s="32">
        <v>0</v>
      </c>
      <c r="M31" s="32">
        <v>3</v>
      </c>
      <c r="N31" s="32">
        <v>1</v>
      </c>
      <c r="O31" s="31">
        <v>1</v>
      </c>
      <c r="P31" s="31" t="str">
        <f t="shared" si="7"/>
        <v>B</v>
      </c>
      <c r="Q31" s="32">
        <f t="shared" si="8"/>
        <v>10</v>
      </c>
      <c r="R31" s="31" t="s">
        <v>36</v>
      </c>
      <c r="S31" s="31" t="s">
        <v>5</v>
      </c>
      <c r="T31" s="31"/>
      <c r="U31" s="32"/>
    </row>
    <row r="32" spans="1:27" ht="18.75">
      <c r="A32" s="32">
        <v>226</v>
      </c>
      <c r="B32" s="30">
        <v>3.21224</v>
      </c>
      <c r="C32" s="31" t="str">
        <f t="shared" si="0"/>
        <v>A</v>
      </c>
      <c r="D32" s="32">
        <f t="shared" si="1"/>
        <v>1</v>
      </c>
      <c r="E32" s="32">
        <f t="shared" si="2"/>
        <v>14</v>
      </c>
      <c r="F32" s="32">
        <f t="shared" si="3"/>
        <v>172</v>
      </c>
      <c r="G32" s="32">
        <v>4</v>
      </c>
      <c r="H32" s="32">
        <f>VLOOKUP($G32,'R2L1ID'!$A$2:$B$15,2)</f>
        <v>11</v>
      </c>
      <c r="I32" s="32">
        <f t="shared" si="4"/>
        <v>0</v>
      </c>
      <c r="J32" s="32">
        <f t="shared" si="5"/>
        <v>3</v>
      </c>
      <c r="K32" s="32">
        <f t="shared" si="6"/>
        <v>3</v>
      </c>
      <c r="L32" s="32">
        <v>0</v>
      </c>
      <c r="M32" s="32">
        <v>1</v>
      </c>
      <c r="N32" s="32">
        <v>1</v>
      </c>
      <c r="O32" s="31">
        <v>1</v>
      </c>
      <c r="P32" s="31" t="str">
        <f t="shared" si="7"/>
        <v>B</v>
      </c>
      <c r="Q32" s="32">
        <f t="shared" si="8"/>
        <v>11</v>
      </c>
      <c r="R32" s="31" t="s">
        <v>36</v>
      </c>
      <c r="S32" s="31" t="s">
        <v>5</v>
      </c>
      <c r="T32" s="31"/>
      <c r="U32" s="32"/>
    </row>
    <row r="33" spans="1:21" ht="18.75">
      <c r="A33" s="32">
        <v>227</v>
      </c>
      <c r="B33" s="30">
        <v>2.6132599999999999</v>
      </c>
      <c r="C33" s="31" t="str">
        <f t="shared" si="0"/>
        <v>A</v>
      </c>
      <c r="D33" s="32">
        <f t="shared" si="1"/>
        <v>1</v>
      </c>
      <c r="E33" s="32">
        <f t="shared" si="2"/>
        <v>15</v>
      </c>
      <c r="F33" s="32">
        <f t="shared" si="3"/>
        <v>173</v>
      </c>
      <c r="G33" s="32">
        <v>4</v>
      </c>
      <c r="H33" s="32">
        <f>VLOOKUP($G33,'R2L1ID'!$A$2:$B$15,2)</f>
        <v>11</v>
      </c>
      <c r="I33" s="32">
        <f t="shared" si="4"/>
        <v>0</v>
      </c>
      <c r="J33" s="32">
        <f t="shared" si="5"/>
        <v>4</v>
      </c>
      <c r="K33" s="32">
        <f t="shared" si="6"/>
        <v>4</v>
      </c>
      <c r="L33" s="32">
        <v>0</v>
      </c>
      <c r="M33" s="32">
        <v>2</v>
      </c>
      <c r="N33" s="32">
        <v>1</v>
      </c>
      <c r="O33" s="31">
        <v>1</v>
      </c>
      <c r="P33" s="31" t="str">
        <f t="shared" si="7"/>
        <v>B</v>
      </c>
      <c r="Q33" s="32">
        <f t="shared" si="8"/>
        <v>12</v>
      </c>
      <c r="R33" s="31" t="s">
        <v>36</v>
      </c>
      <c r="S33" s="31" t="s">
        <v>5</v>
      </c>
      <c r="T33" s="31"/>
      <c r="U33" s="32"/>
    </row>
    <row r="34" spans="1:21" ht="18.75">
      <c r="A34" s="29">
        <v>228</v>
      </c>
      <c r="B34" s="30">
        <v>0</v>
      </c>
      <c r="C34" s="31" t="str">
        <f t="shared" si="0"/>
        <v>A</v>
      </c>
      <c r="D34" s="32">
        <f t="shared" si="1"/>
        <v>2</v>
      </c>
      <c r="E34" s="32">
        <f t="shared" si="2"/>
        <v>0</v>
      </c>
      <c r="F34" s="32">
        <f t="shared" si="3"/>
        <v>354</v>
      </c>
      <c r="G34" s="32">
        <v>4</v>
      </c>
      <c r="H34" s="32">
        <f>VLOOKUP($G34,'R2L1ID'!$A$2:$B$15,2)</f>
        <v>11</v>
      </c>
      <c r="I34" s="32">
        <f t="shared" si="4"/>
        <v>0</v>
      </c>
      <c r="J34" s="32">
        <f t="shared" si="5"/>
        <v>8</v>
      </c>
      <c r="K34" s="32">
        <f t="shared" si="6"/>
        <v>8</v>
      </c>
      <c r="L34" s="32">
        <v>0</v>
      </c>
      <c r="M34" s="32">
        <v>7</v>
      </c>
      <c r="N34" s="32">
        <v>1</v>
      </c>
      <c r="O34" s="31">
        <v>0</v>
      </c>
      <c r="P34" s="31" t="str">
        <f t="shared" si="7"/>
        <v>A</v>
      </c>
      <c r="Q34" s="32">
        <f t="shared" si="8"/>
        <v>1</v>
      </c>
      <c r="R34" s="31" t="s">
        <v>36</v>
      </c>
      <c r="S34" s="31" t="s">
        <v>29</v>
      </c>
      <c r="T34" s="31"/>
      <c r="U34" s="32"/>
    </row>
    <row r="35" spans="1:21" ht="18.75">
      <c r="A35" s="32">
        <v>229</v>
      </c>
      <c r="B35" s="30">
        <v>3.5199099999999999</v>
      </c>
      <c r="C35" s="31" t="str">
        <f t="shared" si="0"/>
        <v>A</v>
      </c>
      <c r="D35" s="32">
        <f t="shared" si="1"/>
        <v>2</v>
      </c>
      <c r="E35" s="32">
        <f t="shared" si="2"/>
        <v>1</v>
      </c>
      <c r="F35" s="32">
        <f t="shared" si="3"/>
        <v>355</v>
      </c>
      <c r="G35" s="32">
        <v>5</v>
      </c>
      <c r="H35" s="32">
        <f>VLOOKUP($G35,'R2L1ID'!$A$2:$B$15,2)</f>
        <v>12</v>
      </c>
      <c r="I35" s="32">
        <f t="shared" si="4"/>
        <v>0</v>
      </c>
      <c r="J35" s="32">
        <f t="shared" si="5"/>
        <v>3</v>
      </c>
      <c r="K35" s="32">
        <f t="shared" si="6"/>
        <v>3</v>
      </c>
      <c r="L35" s="32">
        <v>0</v>
      </c>
      <c r="M35" s="32">
        <v>1</v>
      </c>
      <c r="N35" s="32">
        <v>1</v>
      </c>
      <c r="O35" s="31">
        <v>1</v>
      </c>
      <c r="P35" s="31" t="str">
        <f t="shared" si="7"/>
        <v>A</v>
      </c>
      <c r="Q35" s="32">
        <f t="shared" si="8"/>
        <v>2</v>
      </c>
      <c r="R35" s="31" t="s">
        <v>36</v>
      </c>
      <c r="S35" s="31" t="s">
        <v>29</v>
      </c>
      <c r="T35" s="31"/>
      <c r="U35" s="32"/>
    </row>
    <row r="36" spans="1:21" ht="18.75">
      <c r="A36" s="32">
        <v>230</v>
      </c>
      <c r="B36" s="30">
        <v>3.8872900000000001</v>
      </c>
      <c r="C36" s="31" t="str">
        <f t="shared" si="0"/>
        <v>A</v>
      </c>
      <c r="D36" s="32">
        <f t="shared" si="1"/>
        <v>2</v>
      </c>
      <c r="E36" s="32">
        <f t="shared" si="2"/>
        <v>2</v>
      </c>
      <c r="F36" s="32">
        <f t="shared" si="3"/>
        <v>240</v>
      </c>
      <c r="G36" s="32">
        <v>5</v>
      </c>
      <c r="H36" s="32">
        <f>VLOOKUP($G36,'R2L1ID'!$A$2:$B$15,2)</f>
        <v>12</v>
      </c>
      <c r="I36" s="32">
        <f t="shared" si="4"/>
        <v>0</v>
      </c>
      <c r="J36" s="32">
        <f t="shared" si="5"/>
        <v>4</v>
      </c>
      <c r="K36" s="32">
        <f t="shared" si="6"/>
        <v>4</v>
      </c>
      <c r="L36" s="32">
        <v>0</v>
      </c>
      <c r="M36" s="32">
        <v>2</v>
      </c>
      <c r="N36" s="32">
        <v>1</v>
      </c>
      <c r="O36" s="31">
        <v>1</v>
      </c>
      <c r="P36" s="31" t="str">
        <f t="shared" si="7"/>
        <v>A</v>
      </c>
      <c r="Q36" s="32">
        <f t="shared" si="8"/>
        <v>3</v>
      </c>
      <c r="R36" s="31" t="s">
        <v>36</v>
      </c>
      <c r="S36" s="31" t="s">
        <v>29</v>
      </c>
      <c r="T36" s="31"/>
      <c r="U36" s="32"/>
    </row>
    <row r="37" spans="1:21" ht="18.75">
      <c r="A37" s="32">
        <v>231</v>
      </c>
      <c r="B37" s="30">
        <v>5.4010199999999999</v>
      </c>
      <c r="C37" s="31" t="str">
        <f t="shared" si="0"/>
        <v>A</v>
      </c>
      <c r="D37" s="32">
        <f t="shared" si="1"/>
        <v>2</v>
      </c>
      <c r="E37" s="32">
        <f t="shared" si="2"/>
        <v>3</v>
      </c>
      <c r="F37" s="32">
        <f t="shared" si="3"/>
        <v>241</v>
      </c>
      <c r="G37" s="32">
        <v>5</v>
      </c>
      <c r="H37" s="32">
        <f>VLOOKUP($G37,'R2L1ID'!$A$2:$B$15,2)</f>
        <v>12</v>
      </c>
      <c r="I37" s="32">
        <f t="shared" si="4"/>
        <v>0</v>
      </c>
      <c r="J37" s="32">
        <f t="shared" si="5"/>
        <v>5</v>
      </c>
      <c r="K37" s="32">
        <f t="shared" si="6"/>
        <v>5</v>
      </c>
      <c r="L37" s="32">
        <v>0</v>
      </c>
      <c r="M37" s="32">
        <v>3</v>
      </c>
      <c r="N37" s="32">
        <v>1</v>
      </c>
      <c r="O37" s="31">
        <v>1</v>
      </c>
      <c r="P37" s="31" t="str">
        <f t="shared" si="7"/>
        <v>A</v>
      </c>
      <c r="Q37" s="32">
        <f t="shared" si="8"/>
        <v>4</v>
      </c>
      <c r="R37" s="31" t="s">
        <v>36</v>
      </c>
      <c r="S37" s="31" t="s">
        <v>29</v>
      </c>
      <c r="T37" s="31"/>
      <c r="U37" s="32"/>
    </row>
    <row r="38" spans="1:21" ht="18.75">
      <c r="A38" s="32">
        <v>232</v>
      </c>
      <c r="B38" s="30">
        <v>5.2074999999999996</v>
      </c>
      <c r="C38" s="31" t="str">
        <f t="shared" si="0"/>
        <v>A</v>
      </c>
      <c r="D38" s="32">
        <f t="shared" si="1"/>
        <v>2</v>
      </c>
      <c r="E38" s="32">
        <f t="shared" si="2"/>
        <v>4</v>
      </c>
      <c r="F38" s="32">
        <f t="shared" si="3"/>
        <v>182</v>
      </c>
      <c r="G38" s="32">
        <v>1</v>
      </c>
      <c r="H38" s="32">
        <f>VLOOKUP($G38,'R2L1ID'!$A$2:$B$15,2)</f>
        <v>9</v>
      </c>
      <c r="I38" s="32">
        <f t="shared" si="4"/>
        <v>2</v>
      </c>
      <c r="J38" s="32">
        <f t="shared" si="5"/>
        <v>6</v>
      </c>
      <c r="K38" s="32">
        <f t="shared" si="6"/>
        <v>30</v>
      </c>
      <c r="L38" s="33">
        <v>1</v>
      </c>
      <c r="M38" s="33">
        <v>1</v>
      </c>
      <c r="N38" s="29">
        <v>10</v>
      </c>
      <c r="O38" s="31">
        <v>1</v>
      </c>
      <c r="P38" s="31" t="str">
        <f t="shared" si="7"/>
        <v>B</v>
      </c>
      <c r="Q38" s="32">
        <f t="shared" si="8"/>
        <v>1</v>
      </c>
      <c r="R38" s="31" t="s">
        <v>36</v>
      </c>
      <c r="S38" s="31" t="s">
        <v>28</v>
      </c>
      <c r="T38" s="31"/>
      <c r="U38" s="32"/>
    </row>
    <row r="39" spans="1:21" ht="18.75">
      <c r="A39" s="32">
        <v>233</v>
      </c>
      <c r="B39" s="30">
        <v>6.6342800000000004</v>
      </c>
      <c r="C39" s="31" t="str">
        <f t="shared" si="0"/>
        <v>A</v>
      </c>
      <c r="D39" s="32">
        <f t="shared" si="1"/>
        <v>2</v>
      </c>
      <c r="E39" s="32">
        <f t="shared" si="2"/>
        <v>5</v>
      </c>
      <c r="F39" s="32">
        <f t="shared" si="3"/>
        <v>183</v>
      </c>
      <c r="G39" s="32">
        <v>1</v>
      </c>
      <c r="H39" s="32">
        <f>VLOOKUP($G39,'R2L1ID'!$A$2:$B$15,2)</f>
        <v>9</v>
      </c>
      <c r="I39" s="32">
        <f t="shared" si="4"/>
        <v>2</v>
      </c>
      <c r="J39" s="32">
        <f t="shared" si="5"/>
        <v>7</v>
      </c>
      <c r="K39" s="32">
        <f t="shared" si="6"/>
        <v>31</v>
      </c>
      <c r="L39" s="33">
        <v>1</v>
      </c>
      <c r="M39" s="33">
        <v>2</v>
      </c>
      <c r="N39" s="29">
        <v>10</v>
      </c>
      <c r="O39" s="31">
        <v>1</v>
      </c>
      <c r="P39" s="31" t="str">
        <f t="shared" si="7"/>
        <v>B</v>
      </c>
      <c r="Q39" s="32">
        <f t="shared" si="8"/>
        <v>2</v>
      </c>
      <c r="R39" s="31" t="s">
        <v>36</v>
      </c>
      <c r="S39" s="31" t="s">
        <v>28</v>
      </c>
      <c r="T39" s="31"/>
      <c r="U39" s="32"/>
    </row>
    <row r="40" spans="1:21" ht="18.75">
      <c r="A40" s="32">
        <v>234</v>
      </c>
      <c r="B40" s="30">
        <v>7.6674300000000004</v>
      </c>
      <c r="C40" s="31" t="str">
        <f t="shared" si="0"/>
        <v>A</v>
      </c>
      <c r="D40" s="32">
        <f t="shared" si="1"/>
        <v>2</v>
      </c>
      <c r="E40" s="32">
        <f t="shared" si="2"/>
        <v>6</v>
      </c>
      <c r="F40" s="32">
        <f t="shared" si="3"/>
        <v>290</v>
      </c>
      <c r="G40" s="32">
        <v>1</v>
      </c>
      <c r="H40" s="32">
        <f>VLOOKUP($G40,'R2L1ID'!$A$2:$B$15,2)</f>
        <v>9</v>
      </c>
      <c r="I40" s="32">
        <f t="shared" si="4"/>
        <v>2</v>
      </c>
      <c r="J40" s="32">
        <f t="shared" si="5"/>
        <v>8</v>
      </c>
      <c r="K40" s="32">
        <f t="shared" si="6"/>
        <v>32</v>
      </c>
      <c r="L40" s="33">
        <v>1</v>
      </c>
      <c r="M40" s="33">
        <v>3</v>
      </c>
      <c r="N40" s="29">
        <v>10</v>
      </c>
      <c r="O40" s="31">
        <v>1</v>
      </c>
      <c r="P40" s="31" t="str">
        <f t="shared" si="7"/>
        <v>B</v>
      </c>
      <c r="Q40" s="32">
        <f t="shared" si="8"/>
        <v>3</v>
      </c>
      <c r="R40" s="31" t="s">
        <v>36</v>
      </c>
      <c r="S40" s="31" t="s">
        <v>28</v>
      </c>
      <c r="T40" s="31"/>
      <c r="U40" s="32"/>
    </row>
    <row r="41" spans="1:21" ht="18.75">
      <c r="A41" s="32">
        <v>235</v>
      </c>
      <c r="B41" s="30">
        <v>9.7491099999999999</v>
      </c>
      <c r="C41" s="31" t="str">
        <f t="shared" si="0"/>
        <v>A</v>
      </c>
      <c r="D41" s="32">
        <f t="shared" si="1"/>
        <v>2</v>
      </c>
      <c r="E41" s="32">
        <f t="shared" si="2"/>
        <v>7</v>
      </c>
      <c r="F41" s="32">
        <f t="shared" si="3"/>
        <v>291</v>
      </c>
      <c r="G41" s="32">
        <v>1</v>
      </c>
      <c r="H41" s="32">
        <f>VLOOKUP($G41,'R2L1ID'!$A$2:$B$15,2)</f>
        <v>9</v>
      </c>
      <c r="I41" s="32">
        <f t="shared" si="4"/>
        <v>2</v>
      </c>
      <c r="J41" s="32">
        <f t="shared" si="5"/>
        <v>0</v>
      </c>
      <c r="K41" s="32">
        <f t="shared" si="6"/>
        <v>24</v>
      </c>
      <c r="L41" s="33">
        <v>1</v>
      </c>
      <c r="M41" s="33">
        <v>4</v>
      </c>
      <c r="N41" s="29">
        <v>10</v>
      </c>
      <c r="O41" s="31">
        <v>1</v>
      </c>
      <c r="P41" s="31" t="str">
        <f t="shared" si="7"/>
        <v>B</v>
      </c>
      <c r="Q41" s="32">
        <f t="shared" si="8"/>
        <v>4</v>
      </c>
      <c r="R41" s="31" t="s">
        <v>36</v>
      </c>
      <c r="S41" s="31" t="s">
        <v>28</v>
      </c>
      <c r="T41" s="31"/>
      <c r="U41" s="32"/>
    </row>
    <row r="42" spans="1:21" ht="18.75">
      <c r="A42" s="32">
        <v>236</v>
      </c>
      <c r="B42" s="30">
        <v>8.5544899999999995</v>
      </c>
      <c r="C42" s="31" t="str">
        <f t="shared" si="0"/>
        <v>A</v>
      </c>
      <c r="D42" s="32">
        <f t="shared" si="1"/>
        <v>2</v>
      </c>
      <c r="E42" s="32">
        <f t="shared" si="2"/>
        <v>8</v>
      </c>
      <c r="F42" s="32">
        <f t="shared" si="3"/>
        <v>332</v>
      </c>
      <c r="G42" s="32">
        <v>1</v>
      </c>
      <c r="H42" s="32">
        <f>VLOOKUP($G42,'R2L1ID'!$A$2:$B$15,2)</f>
        <v>9</v>
      </c>
      <c r="I42" s="32">
        <f t="shared" si="4"/>
        <v>2</v>
      </c>
      <c r="J42" s="32">
        <f t="shared" si="5"/>
        <v>1</v>
      </c>
      <c r="K42" s="32">
        <f t="shared" si="6"/>
        <v>25</v>
      </c>
      <c r="L42" s="33">
        <v>1</v>
      </c>
      <c r="M42" s="33">
        <v>5</v>
      </c>
      <c r="N42" s="29">
        <v>10</v>
      </c>
      <c r="O42" s="31">
        <v>1</v>
      </c>
      <c r="P42" s="31" t="str">
        <f t="shared" si="7"/>
        <v>B</v>
      </c>
      <c r="Q42" s="32">
        <f t="shared" si="8"/>
        <v>5</v>
      </c>
      <c r="R42" s="31" t="s">
        <v>36</v>
      </c>
      <c r="S42" s="31" t="s">
        <v>28</v>
      </c>
      <c r="T42" s="31"/>
      <c r="U42" s="32"/>
    </row>
    <row r="43" spans="1:21" ht="18.75">
      <c r="A43" s="32">
        <v>237</v>
      </c>
      <c r="B43" s="30">
        <v>7.0351499999999998</v>
      </c>
      <c r="C43" s="31" t="str">
        <f t="shared" si="0"/>
        <v>A</v>
      </c>
      <c r="D43" s="32">
        <f t="shared" si="1"/>
        <v>2</v>
      </c>
      <c r="E43" s="32">
        <f t="shared" si="2"/>
        <v>9</v>
      </c>
      <c r="F43" s="32">
        <f t="shared" si="3"/>
        <v>333</v>
      </c>
      <c r="G43" s="32">
        <v>1</v>
      </c>
      <c r="H43" s="32">
        <f>VLOOKUP($G43,'R2L1ID'!$A$2:$B$15,2)</f>
        <v>9</v>
      </c>
      <c r="I43" s="32">
        <f t="shared" si="4"/>
        <v>2</v>
      </c>
      <c r="J43" s="32">
        <f t="shared" si="5"/>
        <v>2</v>
      </c>
      <c r="K43" s="32">
        <f t="shared" si="6"/>
        <v>26</v>
      </c>
      <c r="L43" s="33">
        <v>1</v>
      </c>
      <c r="M43" s="33">
        <v>6</v>
      </c>
      <c r="N43" s="29">
        <v>10</v>
      </c>
      <c r="O43" s="31">
        <v>1</v>
      </c>
      <c r="P43" s="31" t="str">
        <f t="shared" si="7"/>
        <v>B</v>
      </c>
      <c r="Q43" s="32">
        <f t="shared" si="8"/>
        <v>6</v>
      </c>
      <c r="R43" s="31" t="s">
        <v>36</v>
      </c>
      <c r="S43" s="31" t="s">
        <v>28</v>
      </c>
      <c r="T43" s="31"/>
      <c r="U43" s="32"/>
    </row>
    <row r="44" spans="1:21" ht="18.75">
      <c r="A44" s="32">
        <v>238</v>
      </c>
      <c r="B44" s="30">
        <v>5.4577499999999999</v>
      </c>
      <c r="C44" s="31" t="str">
        <f t="shared" si="0"/>
        <v>A</v>
      </c>
      <c r="D44" s="32">
        <f t="shared" si="1"/>
        <v>2</v>
      </c>
      <c r="E44" s="32">
        <f t="shared" si="2"/>
        <v>10</v>
      </c>
      <c r="F44" s="32">
        <f t="shared" si="3"/>
        <v>352</v>
      </c>
      <c r="G44" s="32">
        <v>1</v>
      </c>
      <c r="H44" s="32">
        <f>VLOOKUP($G44,'R2L1ID'!$A$2:$B$15,2)</f>
        <v>9</v>
      </c>
      <c r="I44" s="32">
        <f t="shared" si="4"/>
        <v>1</v>
      </c>
      <c r="J44" s="32">
        <f t="shared" si="5"/>
        <v>2</v>
      </c>
      <c r="K44" s="32">
        <f t="shared" si="6"/>
        <v>14</v>
      </c>
      <c r="L44" s="33">
        <v>1</v>
      </c>
      <c r="M44" s="33">
        <v>7</v>
      </c>
      <c r="N44" s="29">
        <v>10</v>
      </c>
      <c r="O44" s="31">
        <v>1</v>
      </c>
      <c r="P44" s="31" t="str">
        <f t="shared" si="7"/>
        <v>B</v>
      </c>
      <c r="Q44" s="32">
        <f t="shared" si="8"/>
        <v>7</v>
      </c>
      <c r="R44" s="31" t="s">
        <v>36</v>
      </c>
      <c r="S44" s="31" t="s">
        <v>28</v>
      </c>
      <c r="T44" s="31"/>
      <c r="U44" s="32"/>
    </row>
    <row r="45" spans="1:21" ht="18.75">
      <c r="A45" s="32">
        <v>239</v>
      </c>
      <c r="B45" s="30">
        <v>5.1879799999999996</v>
      </c>
      <c r="C45" s="31" t="str">
        <f t="shared" si="0"/>
        <v>A</v>
      </c>
      <c r="D45" s="32">
        <f t="shared" si="1"/>
        <v>2</v>
      </c>
      <c r="E45" s="32">
        <f t="shared" si="2"/>
        <v>11</v>
      </c>
      <c r="F45" s="32">
        <f t="shared" si="3"/>
        <v>353</v>
      </c>
      <c r="G45" s="32">
        <v>1</v>
      </c>
      <c r="H45" s="32">
        <f>VLOOKUP($G45,'R2L1ID'!$A$2:$B$15,2)</f>
        <v>9</v>
      </c>
      <c r="I45" s="32">
        <f t="shared" si="4"/>
        <v>1</v>
      </c>
      <c r="J45" s="32">
        <f t="shared" si="5"/>
        <v>1</v>
      </c>
      <c r="K45" s="32">
        <f t="shared" si="6"/>
        <v>13</v>
      </c>
      <c r="L45" s="33">
        <v>1</v>
      </c>
      <c r="M45" s="33">
        <v>8</v>
      </c>
      <c r="N45" s="29">
        <v>10</v>
      </c>
      <c r="O45" s="31">
        <v>1</v>
      </c>
      <c r="P45" s="31" t="str">
        <f t="shared" si="7"/>
        <v>B</v>
      </c>
      <c r="Q45" s="32">
        <f t="shared" si="8"/>
        <v>8</v>
      </c>
      <c r="R45" s="31" t="s">
        <v>36</v>
      </c>
      <c r="S45" s="31" t="s">
        <v>28</v>
      </c>
      <c r="T45" s="31"/>
      <c r="U45" s="32"/>
    </row>
    <row r="46" spans="1:21" ht="18.75">
      <c r="A46" s="32">
        <v>240</v>
      </c>
      <c r="B46" s="30">
        <v>3.6386500000000002</v>
      </c>
      <c r="C46" s="31" t="str">
        <f t="shared" si="0"/>
        <v>A</v>
      </c>
      <c r="D46" s="32">
        <f t="shared" si="1"/>
        <v>2</v>
      </c>
      <c r="E46" s="32">
        <f t="shared" si="2"/>
        <v>12</v>
      </c>
      <c r="F46" s="32">
        <f t="shared" si="3"/>
        <v>316</v>
      </c>
      <c r="G46" s="32">
        <v>1</v>
      </c>
      <c r="H46" s="32">
        <f>VLOOKUP($G46,'R2L1ID'!$A$2:$B$15,2)</f>
        <v>9</v>
      </c>
      <c r="I46" s="32">
        <f t="shared" si="4"/>
        <v>1</v>
      </c>
      <c r="J46" s="32">
        <f t="shared" si="5"/>
        <v>0</v>
      </c>
      <c r="K46" s="32">
        <f t="shared" si="6"/>
        <v>12</v>
      </c>
      <c r="L46" s="33">
        <v>1</v>
      </c>
      <c r="M46" s="33">
        <v>9</v>
      </c>
      <c r="N46" s="32">
        <v>1</v>
      </c>
      <c r="O46" s="31">
        <v>1</v>
      </c>
      <c r="P46" s="31" t="str">
        <f t="shared" si="7"/>
        <v>B</v>
      </c>
      <c r="Q46" s="32">
        <f t="shared" si="8"/>
        <v>9</v>
      </c>
      <c r="R46" s="31" t="s">
        <v>36</v>
      </c>
      <c r="S46" s="31" t="s">
        <v>28</v>
      </c>
      <c r="T46" s="31"/>
      <c r="U46" s="32"/>
    </row>
    <row r="47" spans="1:21" ht="18.75">
      <c r="A47" s="32">
        <v>241</v>
      </c>
      <c r="B47" s="30">
        <v>3.56304</v>
      </c>
      <c r="C47" s="31" t="str">
        <f t="shared" si="0"/>
        <v>A</v>
      </c>
      <c r="D47" s="32">
        <f t="shared" si="1"/>
        <v>2</v>
      </c>
      <c r="E47" s="32">
        <f t="shared" si="2"/>
        <v>13</v>
      </c>
      <c r="F47" s="32">
        <f t="shared" si="3"/>
        <v>317</v>
      </c>
      <c r="G47" s="32">
        <v>1</v>
      </c>
      <c r="H47" s="32">
        <f>VLOOKUP($G47,'R2L1ID'!$A$2:$B$15,2)</f>
        <v>9</v>
      </c>
      <c r="I47" s="32">
        <f t="shared" si="4"/>
        <v>1</v>
      </c>
      <c r="J47" s="32">
        <f t="shared" si="5"/>
        <v>3</v>
      </c>
      <c r="K47" s="32">
        <f t="shared" si="6"/>
        <v>15</v>
      </c>
      <c r="L47" s="33">
        <v>1</v>
      </c>
      <c r="M47" s="33">
        <v>10</v>
      </c>
      <c r="N47" s="32">
        <v>1</v>
      </c>
      <c r="O47" s="31">
        <v>1</v>
      </c>
      <c r="P47" s="31" t="str">
        <f t="shared" si="7"/>
        <v>B</v>
      </c>
      <c r="Q47" s="32">
        <f t="shared" si="8"/>
        <v>10</v>
      </c>
      <c r="R47" s="31" t="s">
        <v>36</v>
      </c>
      <c r="S47" s="31" t="s">
        <v>28</v>
      </c>
      <c r="T47" s="31"/>
      <c r="U47" s="32"/>
    </row>
    <row r="48" spans="1:21" ht="18.75">
      <c r="A48" s="32">
        <v>242</v>
      </c>
      <c r="B48" s="30">
        <v>3.46834</v>
      </c>
      <c r="C48" s="31" t="str">
        <f t="shared" si="0"/>
        <v>A</v>
      </c>
      <c r="D48" s="32">
        <f t="shared" si="1"/>
        <v>2</v>
      </c>
      <c r="E48" s="32">
        <f t="shared" si="2"/>
        <v>14</v>
      </c>
      <c r="F48" s="32">
        <f t="shared" si="3"/>
        <v>298</v>
      </c>
      <c r="G48" s="32">
        <v>1</v>
      </c>
      <c r="H48" s="32">
        <f>VLOOKUP($G48,'R2L1ID'!$A$2:$B$15,2)</f>
        <v>9</v>
      </c>
      <c r="I48" s="32">
        <f t="shared" si="4"/>
        <v>1</v>
      </c>
      <c r="J48" s="32">
        <f t="shared" si="5"/>
        <v>4</v>
      </c>
      <c r="K48" s="32">
        <f t="shared" si="6"/>
        <v>16</v>
      </c>
      <c r="L48" s="33">
        <v>1</v>
      </c>
      <c r="M48" s="33">
        <v>11</v>
      </c>
      <c r="N48" s="32">
        <v>1</v>
      </c>
      <c r="O48" s="31">
        <v>1</v>
      </c>
      <c r="P48" s="31" t="str">
        <f t="shared" si="7"/>
        <v>B</v>
      </c>
      <c r="Q48" s="32">
        <f t="shared" si="8"/>
        <v>11</v>
      </c>
      <c r="R48" s="31" t="s">
        <v>36</v>
      </c>
      <c r="S48" s="31" t="s">
        <v>28</v>
      </c>
      <c r="T48" s="31"/>
      <c r="U48" s="32"/>
    </row>
    <row r="49" spans="1:21" ht="18.75">
      <c r="A49" s="29">
        <v>243</v>
      </c>
      <c r="B49" s="30">
        <v>0</v>
      </c>
      <c r="C49" s="31" t="str">
        <f t="shared" si="0"/>
        <v>A</v>
      </c>
      <c r="D49" s="32">
        <f t="shared" si="1"/>
        <v>2</v>
      </c>
      <c r="E49" s="32">
        <f t="shared" si="2"/>
        <v>15</v>
      </c>
      <c r="F49" s="32">
        <f t="shared" si="3"/>
        <v>299</v>
      </c>
      <c r="G49" s="32">
        <v>1</v>
      </c>
      <c r="H49" s="32">
        <f>VLOOKUP($G49,'R2L1ID'!$A$2:$B$15,2)</f>
        <v>9</v>
      </c>
      <c r="I49" s="32">
        <f t="shared" si="4"/>
        <v>1</v>
      </c>
      <c r="J49" s="32">
        <f t="shared" si="5"/>
        <v>5</v>
      </c>
      <c r="K49" s="32">
        <f t="shared" si="6"/>
        <v>17</v>
      </c>
      <c r="L49" s="33">
        <v>1</v>
      </c>
      <c r="M49" s="33">
        <v>12</v>
      </c>
      <c r="N49" s="32">
        <v>1</v>
      </c>
      <c r="O49" s="31">
        <v>0</v>
      </c>
      <c r="P49" s="31" t="str">
        <f t="shared" si="7"/>
        <v>B</v>
      </c>
      <c r="Q49" s="32">
        <f t="shared" si="8"/>
        <v>12</v>
      </c>
      <c r="R49" s="31" t="s">
        <v>36</v>
      </c>
      <c r="S49" s="31" t="s">
        <v>28</v>
      </c>
      <c r="T49" s="31"/>
      <c r="U49" s="32"/>
    </row>
    <row r="50" spans="1:21" ht="18.75">
      <c r="A50" s="29">
        <v>244</v>
      </c>
      <c r="B50" s="30">
        <v>0</v>
      </c>
      <c r="C50" s="31" t="str">
        <f t="shared" si="0"/>
        <v>A</v>
      </c>
      <c r="D50" s="32">
        <f t="shared" si="1"/>
        <v>3</v>
      </c>
      <c r="E50" s="32">
        <f t="shared" si="2"/>
        <v>0</v>
      </c>
      <c r="F50" s="32">
        <f t="shared" si="3"/>
        <v>272</v>
      </c>
      <c r="G50" s="32">
        <v>5</v>
      </c>
      <c r="H50" s="32">
        <f>VLOOKUP($G50,'R2L1ID'!$A$2:$B$15,2)</f>
        <v>12</v>
      </c>
      <c r="I50" s="32">
        <f t="shared" si="4"/>
        <v>1</v>
      </c>
      <c r="J50" s="32">
        <f t="shared" si="5"/>
        <v>6</v>
      </c>
      <c r="K50" s="32">
        <f t="shared" si="6"/>
        <v>18</v>
      </c>
      <c r="L50" s="32">
        <v>0</v>
      </c>
      <c r="M50" s="32">
        <v>4</v>
      </c>
      <c r="N50" s="32">
        <v>1</v>
      </c>
      <c r="O50" s="31">
        <v>0</v>
      </c>
      <c r="P50" s="31" t="str">
        <f t="shared" si="7"/>
        <v>A</v>
      </c>
      <c r="Q50" s="32">
        <f t="shared" si="8"/>
        <v>1</v>
      </c>
      <c r="R50" s="31" t="s">
        <v>36</v>
      </c>
      <c r="S50" s="31" t="s">
        <v>31</v>
      </c>
      <c r="T50" s="31"/>
      <c r="U50" s="32"/>
    </row>
    <row r="51" spans="1:21" ht="18.75">
      <c r="A51" s="32">
        <v>245</v>
      </c>
      <c r="B51" s="30">
        <v>4.101</v>
      </c>
      <c r="C51" s="31" t="str">
        <f t="shared" si="0"/>
        <v>A</v>
      </c>
      <c r="D51" s="32">
        <f t="shared" si="1"/>
        <v>3</v>
      </c>
      <c r="E51" s="32">
        <f t="shared" si="2"/>
        <v>1</v>
      </c>
      <c r="F51" s="32">
        <f t="shared" si="3"/>
        <v>273</v>
      </c>
      <c r="G51" s="32">
        <v>5</v>
      </c>
      <c r="H51" s="32">
        <f>VLOOKUP($G51,'R2L1ID'!$A$2:$B$15,2)</f>
        <v>12</v>
      </c>
      <c r="I51" s="32">
        <f t="shared" si="4"/>
        <v>1</v>
      </c>
      <c r="J51" s="32">
        <f t="shared" si="5"/>
        <v>7</v>
      </c>
      <c r="K51" s="32">
        <f t="shared" si="6"/>
        <v>19</v>
      </c>
      <c r="L51" s="32">
        <v>0</v>
      </c>
      <c r="M51" s="32">
        <v>5</v>
      </c>
      <c r="N51" s="32">
        <v>1</v>
      </c>
      <c r="O51" s="31">
        <v>1</v>
      </c>
      <c r="P51" s="31" t="str">
        <f t="shared" si="7"/>
        <v>A</v>
      </c>
      <c r="Q51" s="32">
        <f t="shared" si="8"/>
        <v>2</v>
      </c>
      <c r="R51" s="31" t="s">
        <v>36</v>
      </c>
      <c r="S51" s="31" t="s">
        <v>31</v>
      </c>
      <c r="T51" s="31"/>
      <c r="U51" s="32"/>
    </row>
    <row r="52" spans="1:21" ht="18.75">
      <c r="A52" s="32">
        <v>246</v>
      </c>
      <c r="B52" s="30">
        <v>4.3253300000000001</v>
      </c>
      <c r="C52" s="31" t="str">
        <f t="shared" si="0"/>
        <v>A</v>
      </c>
      <c r="D52" s="32">
        <f t="shared" si="1"/>
        <v>3</v>
      </c>
      <c r="E52" s="32">
        <f t="shared" si="2"/>
        <v>2</v>
      </c>
      <c r="F52" s="32">
        <f t="shared" si="3"/>
        <v>348</v>
      </c>
      <c r="G52" s="32">
        <v>5</v>
      </c>
      <c r="H52" s="32">
        <f>VLOOKUP($G52,'R2L1ID'!$A$2:$B$15,2)</f>
        <v>12</v>
      </c>
      <c r="I52" s="32">
        <f t="shared" si="4"/>
        <v>1</v>
      </c>
      <c r="J52" s="32">
        <f t="shared" si="5"/>
        <v>8</v>
      </c>
      <c r="K52" s="32">
        <f t="shared" si="6"/>
        <v>20</v>
      </c>
      <c r="L52" s="32">
        <v>0</v>
      </c>
      <c r="M52" s="32">
        <v>6</v>
      </c>
      <c r="N52" s="32">
        <v>1</v>
      </c>
      <c r="O52" s="31">
        <v>1</v>
      </c>
      <c r="P52" s="31" t="str">
        <f t="shared" si="7"/>
        <v>A</v>
      </c>
      <c r="Q52" s="32">
        <f t="shared" si="8"/>
        <v>3</v>
      </c>
      <c r="R52" s="31" t="s">
        <v>36</v>
      </c>
      <c r="S52" s="31" t="s">
        <v>31</v>
      </c>
      <c r="T52" s="31"/>
      <c r="U52" s="32"/>
    </row>
    <row r="53" spans="1:21" ht="18.75">
      <c r="A53" s="32">
        <v>247</v>
      </c>
      <c r="B53" s="30">
        <v>4.4884500000000003</v>
      </c>
      <c r="C53" s="31" t="str">
        <f t="shared" si="0"/>
        <v>A</v>
      </c>
      <c r="D53" s="32">
        <f t="shared" si="1"/>
        <v>3</v>
      </c>
      <c r="E53" s="32">
        <f t="shared" si="2"/>
        <v>3</v>
      </c>
      <c r="F53" s="32">
        <f t="shared" si="3"/>
        <v>349</v>
      </c>
      <c r="G53" s="32">
        <v>5</v>
      </c>
      <c r="H53" s="32">
        <f>VLOOKUP($G53,'R2L1ID'!$A$2:$B$15,2)</f>
        <v>12</v>
      </c>
      <c r="I53" s="32">
        <f t="shared" si="4"/>
        <v>0</v>
      </c>
      <c r="J53" s="32">
        <f t="shared" si="5"/>
        <v>8</v>
      </c>
      <c r="K53" s="32">
        <f t="shared" si="6"/>
        <v>8</v>
      </c>
      <c r="L53" s="32">
        <v>0</v>
      </c>
      <c r="M53" s="32">
        <v>7</v>
      </c>
      <c r="N53" s="32">
        <v>1</v>
      </c>
      <c r="O53" s="31">
        <v>1</v>
      </c>
      <c r="P53" s="31" t="str">
        <f t="shared" si="7"/>
        <v>A</v>
      </c>
      <c r="Q53" s="32">
        <f t="shared" si="8"/>
        <v>4</v>
      </c>
      <c r="R53" s="31" t="s">
        <v>36</v>
      </c>
      <c r="S53" s="31" t="s">
        <v>31</v>
      </c>
      <c r="T53" s="31"/>
      <c r="U53" s="32"/>
    </row>
    <row r="54" spans="1:21" ht="18.75">
      <c r="A54" s="32">
        <v>248</v>
      </c>
      <c r="B54" s="30">
        <v>4.9335800000000001</v>
      </c>
      <c r="C54" s="31" t="str">
        <f t="shared" si="0"/>
        <v>A</v>
      </c>
      <c r="D54" s="32">
        <f t="shared" si="1"/>
        <v>3</v>
      </c>
      <c r="E54" s="32">
        <f t="shared" si="2"/>
        <v>4</v>
      </c>
      <c r="F54" s="32">
        <f t="shared" si="3"/>
        <v>284</v>
      </c>
      <c r="G54" s="32">
        <v>2</v>
      </c>
      <c r="H54" s="32">
        <f>VLOOKUP($G54,'R2L1ID'!$A$2:$B$15,2)</f>
        <v>8</v>
      </c>
      <c r="I54" s="32">
        <f t="shared" si="4"/>
        <v>2</v>
      </c>
      <c r="J54" s="32">
        <f t="shared" si="5"/>
        <v>6</v>
      </c>
      <c r="K54" s="32">
        <f t="shared" si="6"/>
        <v>30</v>
      </c>
      <c r="L54" s="33">
        <v>1</v>
      </c>
      <c r="M54" s="33">
        <v>1</v>
      </c>
      <c r="N54" s="29">
        <v>10</v>
      </c>
      <c r="O54" s="31">
        <v>1</v>
      </c>
      <c r="P54" s="31" t="str">
        <f t="shared" si="7"/>
        <v>B</v>
      </c>
      <c r="Q54" s="32">
        <f t="shared" si="8"/>
        <v>1</v>
      </c>
      <c r="R54" s="31" t="s">
        <v>36</v>
      </c>
      <c r="S54" s="31" t="s">
        <v>30</v>
      </c>
      <c r="T54" s="31"/>
      <c r="U54" s="32"/>
    </row>
    <row r="55" spans="1:21" ht="18.75">
      <c r="A55" s="32">
        <v>249</v>
      </c>
      <c r="B55" s="30">
        <v>6.4353400000000001</v>
      </c>
      <c r="C55" s="31" t="str">
        <f t="shared" si="0"/>
        <v>A</v>
      </c>
      <c r="D55" s="32">
        <f t="shared" si="1"/>
        <v>3</v>
      </c>
      <c r="E55" s="32">
        <f t="shared" si="2"/>
        <v>5</v>
      </c>
      <c r="F55" s="32">
        <f t="shared" si="3"/>
        <v>285</v>
      </c>
      <c r="G55" s="32">
        <v>2</v>
      </c>
      <c r="H55" s="32">
        <f>VLOOKUP($G55,'R2L1ID'!$A$2:$B$15,2)</f>
        <v>8</v>
      </c>
      <c r="I55" s="32">
        <f t="shared" si="4"/>
        <v>2</v>
      </c>
      <c r="J55" s="32">
        <f t="shared" si="5"/>
        <v>7</v>
      </c>
      <c r="K55" s="32">
        <f t="shared" si="6"/>
        <v>31</v>
      </c>
      <c r="L55" s="33">
        <v>1</v>
      </c>
      <c r="M55" s="33">
        <v>2</v>
      </c>
      <c r="N55" s="29">
        <v>10</v>
      </c>
      <c r="O55" s="31">
        <v>1</v>
      </c>
      <c r="P55" s="31" t="str">
        <f t="shared" si="7"/>
        <v>B</v>
      </c>
      <c r="Q55" s="32">
        <f t="shared" si="8"/>
        <v>2</v>
      </c>
      <c r="R55" s="31" t="s">
        <v>36</v>
      </c>
      <c r="S55" s="31" t="s">
        <v>30</v>
      </c>
      <c r="T55" s="31"/>
      <c r="U55" s="32"/>
    </row>
    <row r="56" spans="1:21" ht="18.75">
      <c r="A56" s="32">
        <v>250</v>
      </c>
      <c r="B56" s="30">
        <v>9.7331299999999992</v>
      </c>
      <c r="C56" s="31" t="str">
        <f t="shared" si="0"/>
        <v>A</v>
      </c>
      <c r="D56" s="32">
        <f t="shared" si="1"/>
        <v>3</v>
      </c>
      <c r="E56" s="32">
        <f t="shared" si="2"/>
        <v>6</v>
      </c>
      <c r="F56" s="32">
        <f t="shared" si="3"/>
        <v>318</v>
      </c>
      <c r="G56" s="32">
        <v>2</v>
      </c>
      <c r="H56" s="32">
        <f>VLOOKUP($G56,'R2L1ID'!$A$2:$B$15,2)</f>
        <v>8</v>
      </c>
      <c r="I56" s="32">
        <f t="shared" si="4"/>
        <v>2</v>
      </c>
      <c r="J56" s="32">
        <f t="shared" si="5"/>
        <v>8</v>
      </c>
      <c r="K56" s="32">
        <f t="shared" si="6"/>
        <v>32</v>
      </c>
      <c r="L56" s="33">
        <v>1</v>
      </c>
      <c r="M56" s="33">
        <v>3</v>
      </c>
      <c r="N56" s="29">
        <v>10</v>
      </c>
      <c r="O56" s="31">
        <v>1</v>
      </c>
      <c r="P56" s="31" t="str">
        <f t="shared" si="7"/>
        <v>B</v>
      </c>
      <c r="Q56" s="32">
        <f t="shared" si="8"/>
        <v>3</v>
      </c>
      <c r="R56" s="31" t="s">
        <v>36</v>
      </c>
      <c r="S56" s="31" t="s">
        <v>30</v>
      </c>
      <c r="T56" s="31"/>
      <c r="U56" s="32"/>
    </row>
    <row r="57" spans="1:21" ht="18.75">
      <c r="A57" s="32">
        <v>251</v>
      </c>
      <c r="B57" s="30">
        <v>10.6617</v>
      </c>
      <c r="C57" s="31" t="str">
        <f t="shared" si="0"/>
        <v>A</v>
      </c>
      <c r="D57" s="32">
        <f t="shared" si="1"/>
        <v>3</v>
      </c>
      <c r="E57" s="32">
        <f t="shared" si="2"/>
        <v>7</v>
      </c>
      <c r="F57" s="32">
        <f t="shared" si="3"/>
        <v>319</v>
      </c>
      <c r="G57" s="32">
        <v>2</v>
      </c>
      <c r="H57" s="32">
        <f>VLOOKUP($G57,'R2L1ID'!$A$2:$B$15,2)</f>
        <v>8</v>
      </c>
      <c r="I57" s="32">
        <f t="shared" si="4"/>
        <v>2</v>
      </c>
      <c r="J57" s="32">
        <f t="shared" si="5"/>
        <v>0</v>
      </c>
      <c r="K57" s="32">
        <f t="shared" si="6"/>
        <v>24</v>
      </c>
      <c r="L57" s="33">
        <v>1</v>
      </c>
      <c r="M57" s="33">
        <v>4</v>
      </c>
      <c r="N57" s="29">
        <v>10</v>
      </c>
      <c r="O57" s="31">
        <v>1</v>
      </c>
      <c r="P57" s="31" t="str">
        <f t="shared" si="7"/>
        <v>B</v>
      </c>
      <c r="Q57" s="32">
        <f t="shared" si="8"/>
        <v>4</v>
      </c>
      <c r="R57" s="31" t="s">
        <v>36</v>
      </c>
      <c r="S57" s="31" t="s">
        <v>30</v>
      </c>
      <c r="T57" s="31"/>
      <c r="U57" s="32"/>
    </row>
    <row r="58" spans="1:21" ht="18.75">
      <c r="A58" s="32">
        <v>252</v>
      </c>
      <c r="B58" s="30">
        <v>10.5428</v>
      </c>
      <c r="C58" s="31" t="str">
        <f t="shared" si="0"/>
        <v>A</v>
      </c>
      <c r="D58" s="32">
        <f t="shared" si="1"/>
        <v>3</v>
      </c>
      <c r="E58" s="32">
        <f t="shared" si="2"/>
        <v>8</v>
      </c>
      <c r="F58" s="32">
        <f t="shared" si="3"/>
        <v>368</v>
      </c>
      <c r="G58" s="32">
        <v>2</v>
      </c>
      <c r="H58" s="32">
        <f>VLOOKUP($G58,'R2L1ID'!$A$2:$B$15,2)</f>
        <v>8</v>
      </c>
      <c r="I58" s="32">
        <f t="shared" si="4"/>
        <v>2</v>
      </c>
      <c r="J58" s="32">
        <f t="shared" si="5"/>
        <v>1</v>
      </c>
      <c r="K58" s="32">
        <f t="shared" si="6"/>
        <v>25</v>
      </c>
      <c r="L58" s="33">
        <v>1</v>
      </c>
      <c r="M58" s="33">
        <v>5</v>
      </c>
      <c r="N58" s="29">
        <v>10</v>
      </c>
      <c r="O58" s="31">
        <v>1</v>
      </c>
      <c r="P58" s="31" t="str">
        <f t="shared" si="7"/>
        <v>B</v>
      </c>
      <c r="Q58" s="32">
        <f t="shared" si="8"/>
        <v>5</v>
      </c>
      <c r="R58" s="31" t="s">
        <v>36</v>
      </c>
      <c r="S58" s="31" t="s">
        <v>30</v>
      </c>
      <c r="T58" s="31"/>
      <c r="U58" s="32"/>
    </row>
    <row r="59" spans="1:21" ht="18.75">
      <c r="A59" s="32">
        <v>253</v>
      </c>
      <c r="B59" s="30">
        <v>11.0139</v>
      </c>
      <c r="C59" s="31" t="str">
        <f t="shared" si="0"/>
        <v>A</v>
      </c>
      <c r="D59" s="32">
        <f t="shared" si="1"/>
        <v>3</v>
      </c>
      <c r="E59" s="32">
        <f t="shared" si="2"/>
        <v>9</v>
      </c>
      <c r="F59" s="32">
        <f t="shared" si="3"/>
        <v>369</v>
      </c>
      <c r="G59" s="32">
        <v>2</v>
      </c>
      <c r="H59" s="32">
        <f>VLOOKUP($G59,'R2L1ID'!$A$2:$B$15,2)</f>
        <v>8</v>
      </c>
      <c r="I59" s="32">
        <f t="shared" si="4"/>
        <v>2</v>
      </c>
      <c r="J59" s="32">
        <f t="shared" si="5"/>
        <v>2</v>
      </c>
      <c r="K59" s="32">
        <f t="shared" si="6"/>
        <v>26</v>
      </c>
      <c r="L59" s="33">
        <v>1</v>
      </c>
      <c r="M59" s="33">
        <v>6</v>
      </c>
      <c r="N59" s="29">
        <v>10</v>
      </c>
      <c r="O59" s="31">
        <v>1</v>
      </c>
      <c r="P59" s="31" t="str">
        <f t="shared" si="7"/>
        <v>B</v>
      </c>
      <c r="Q59" s="32">
        <f t="shared" si="8"/>
        <v>6</v>
      </c>
      <c r="R59" s="31" t="s">
        <v>36</v>
      </c>
      <c r="S59" s="31" t="s">
        <v>30</v>
      </c>
      <c r="T59" s="31"/>
      <c r="U59" s="32"/>
    </row>
    <row r="60" spans="1:21" ht="18.75">
      <c r="A60" s="32">
        <v>254</v>
      </c>
      <c r="B60" s="30">
        <v>6.1034800000000002</v>
      </c>
      <c r="C60" s="31" t="str">
        <f t="shared" si="0"/>
        <v>A</v>
      </c>
      <c r="D60" s="32">
        <f t="shared" si="1"/>
        <v>3</v>
      </c>
      <c r="E60" s="32">
        <f t="shared" si="2"/>
        <v>10</v>
      </c>
      <c r="F60" s="32">
        <f t="shared" si="3"/>
        <v>248</v>
      </c>
      <c r="G60" s="32">
        <v>2</v>
      </c>
      <c r="H60" s="32">
        <f>VLOOKUP($G60,'R2L1ID'!$A$2:$B$15,2)</f>
        <v>8</v>
      </c>
      <c r="I60" s="32">
        <f t="shared" si="4"/>
        <v>1</v>
      </c>
      <c r="J60" s="32">
        <f t="shared" si="5"/>
        <v>2</v>
      </c>
      <c r="K60" s="32">
        <f t="shared" si="6"/>
        <v>14</v>
      </c>
      <c r="L60" s="33">
        <v>1</v>
      </c>
      <c r="M60" s="33">
        <v>7</v>
      </c>
      <c r="N60" s="29">
        <v>10</v>
      </c>
      <c r="O60" s="31">
        <v>1</v>
      </c>
      <c r="P60" s="31" t="str">
        <f t="shared" si="7"/>
        <v>B</v>
      </c>
      <c r="Q60" s="32">
        <f t="shared" si="8"/>
        <v>7</v>
      </c>
      <c r="R60" s="31" t="s">
        <v>36</v>
      </c>
      <c r="S60" s="31" t="s">
        <v>30</v>
      </c>
      <c r="T60" s="31"/>
      <c r="U60" s="32"/>
    </row>
    <row r="61" spans="1:21" ht="18.75">
      <c r="A61" s="32">
        <v>255</v>
      </c>
      <c r="B61" s="30">
        <v>4.03247</v>
      </c>
      <c r="C61" s="31" t="str">
        <f t="shared" si="0"/>
        <v>A</v>
      </c>
      <c r="D61" s="32">
        <f t="shared" si="1"/>
        <v>3</v>
      </c>
      <c r="E61" s="32">
        <f t="shared" si="2"/>
        <v>11</v>
      </c>
      <c r="F61" s="32">
        <f t="shared" si="3"/>
        <v>249</v>
      </c>
      <c r="G61" s="32">
        <v>2</v>
      </c>
      <c r="H61" s="32">
        <f>VLOOKUP($G61,'R2L1ID'!$A$2:$B$15,2)</f>
        <v>8</v>
      </c>
      <c r="I61" s="32">
        <f t="shared" si="4"/>
        <v>1</v>
      </c>
      <c r="J61" s="32">
        <f t="shared" si="5"/>
        <v>1</v>
      </c>
      <c r="K61" s="32">
        <f t="shared" si="6"/>
        <v>13</v>
      </c>
      <c r="L61" s="33">
        <v>1</v>
      </c>
      <c r="M61" s="33">
        <v>8</v>
      </c>
      <c r="N61" s="29">
        <v>10</v>
      </c>
      <c r="O61" s="31">
        <v>1</v>
      </c>
      <c r="P61" s="31" t="str">
        <f t="shared" si="7"/>
        <v>B</v>
      </c>
      <c r="Q61" s="32">
        <f t="shared" si="8"/>
        <v>8</v>
      </c>
      <c r="R61" s="31" t="s">
        <v>36</v>
      </c>
      <c r="S61" s="31" t="s">
        <v>30</v>
      </c>
      <c r="T61" s="31" t="s">
        <v>67</v>
      </c>
      <c r="U61" s="32"/>
    </row>
    <row r="62" spans="1:21" ht="18.75">
      <c r="A62" s="32">
        <v>256</v>
      </c>
      <c r="B62" s="30">
        <v>4.8622699999999996</v>
      </c>
      <c r="C62" s="31" t="str">
        <f t="shared" si="0"/>
        <v>A</v>
      </c>
      <c r="D62" s="32">
        <f t="shared" si="1"/>
        <v>3</v>
      </c>
      <c r="E62" s="32">
        <f t="shared" si="2"/>
        <v>12</v>
      </c>
      <c r="F62" s="32">
        <f t="shared" si="3"/>
        <v>144</v>
      </c>
      <c r="G62" s="32">
        <v>2</v>
      </c>
      <c r="H62" s="32">
        <f>VLOOKUP($G62,'R2L1ID'!$A$2:$B$15,2)</f>
        <v>8</v>
      </c>
      <c r="I62" s="32">
        <f t="shared" si="4"/>
        <v>1</v>
      </c>
      <c r="J62" s="32">
        <f t="shared" si="5"/>
        <v>0</v>
      </c>
      <c r="K62" s="32">
        <f t="shared" si="6"/>
        <v>12</v>
      </c>
      <c r="L62" s="33">
        <v>1</v>
      </c>
      <c r="M62" s="33">
        <v>9</v>
      </c>
      <c r="N62" s="29">
        <v>10</v>
      </c>
      <c r="O62" s="31">
        <v>1</v>
      </c>
      <c r="P62" s="31" t="str">
        <f t="shared" si="7"/>
        <v>B</v>
      </c>
      <c r="Q62" s="32">
        <f t="shared" si="8"/>
        <v>9</v>
      </c>
      <c r="R62" s="31" t="s">
        <v>36</v>
      </c>
      <c r="S62" s="31" t="s">
        <v>30</v>
      </c>
      <c r="T62" s="31"/>
      <c r="U62" s="32"/>
    </row>
    <row r="63" spans="1:21" ht="18.75">
      <c r="A63" s="32">
        <v>257</v>
      </c>
      <c r="B63" s="30">
        <v>3.8467099999999999</v>
      </c>
      <c r="C63" s="31" t="str">
        <f t="shared" si="0"/>
        <v>A</v>
      </c>
      <c r="D63" s="32">
        <f t="shared" si="1"/>
        <v>3</v>
      </c>
      <c r="E63" s="32">
        <f t="shared" si="2"/>
        <v>13</v>
      </c>
      <c r="F63" s="32">
        <f t="shared" si="3"/>
        <v>145</v>
      </c>
      <c r="G63" s="32">
        <v>2</v>
      </c>
      <c r="H63" s="32">
        <f>VLOOKUP($G63,'R2L1ID'!$A$2:$B$15,2)</f>
        <v>8</v>
      </c>
      <c r="I63" s="32">
        <f t="shared" si="4"/>
        <v>1</v>
      </c>
      <c r="J63" s="32">
        <f t="shared" si="5"/>
        <v>3</v>
      </c>
      <c r="K63" s="32">
        <f t="shared" si="6"/>
        <v>15</v>
      </c>
      <c r="L63" s="33">
        <v>1</v>
      </c>
      <c r="M63" s="33">
        <v>10</v>
      </c>
      <c r="N63" s="32">
        <v>1</v>
      </c>
      <c r="O63" s="31">
        <v>1</v>
      </c>
      <c r="P63" s="31" t="str">
        <f t="shared" si="7"/>
        <v>B</v>
      </c>
      <c r="Q63" s="32">
        <f t="shared" si="8"/>
        <v>10</v>
      </c>
      <c r="R63" s="31" t="s">
        <v>36</v>
      </c>
      <c r="S63" s="31" t="s">
        <v>30</v>
      </c>
      <c r="T63" s="31"/>
      <c r="U63" s="32"/>
    </row>
    <row r="64" spans="1:21" ht="18.75">
      <c r="A64" s="32">
        <v>258</v>
      </c>
      <c r="B64" s="30">
        <v>3.7237499999999999</v>
      </c>
      <c r="C64" s="31" t="str">
        <f t="shared" si="0"/>
        <v>A</v>
      </c>
      <c r="D64" s="32">
        <f t="shared" si="1"/>
        <v>3</v>
      </c>
      <c r="E64" s="32">
        <f t="shared" si="2"/>
        <v>14</v>
      </c>
      <c r="F64" s="32">
        <f t="shared" si="3"/>
        <v>378</v>
      </c>
      <c r="G64" s="32">
        <v>2</v>
      </c>
      <c r="H64" s="32">
        <f>VLOOKUP($G64,'R2L1ID'!$A$2:$B$15,2)</f>
        <v>8</v>
      </c>
      <c r="I64" s="32">
        <f t="shared" si="4"/>
        <v>1</v>
      </c>
      <c r="J64" s="32">
        <f t="shared" si="5"/>
        <v>4</v>
      </c>
      <c r="K64" s="32">
        <f t="shared" si="6"/>
        <v>16</v>
      </c>
      <c r="L64" s="33">
        <v>1</v>
      </c>
      <c r="M64" s="33">
        <v>11</v>
      </c>
      <c r="N64" s="32">
        <v>1</v>
      </c>
      <c r="O64" s="31">
        <v>1</v>
      </c>
      <c r="P64" s="31" t="str">
        <f t="shared" si="7"/>
        <v>B</v>
      </c>
      <c r="Q64" s="32">
        <f t="shared" si="8"/>
        <v>11</v>
      </c>
      <c r="R64" s="31" t="s">
        <v>36</v>
      </c>
      <c r="S64" s="31" t="s">
        <v>30</v>
      </c>
      <c r="T64" s="31"/>
      <c r="U64" s="32"/>
    </row>
    <row r="65" spans="1:21" ht="18.75">
      <c r="A65" s="29">
        <v>259</v>
      </c>
      <c r="B65" s="30">
        <v>0</v>
      </c>
      <c r="C65" s="31" t="str">
        <f t="shared" si="0"/>
        <v>A</v>
      </c>
      <c r="D65" s="32">
        <f t="shared" si="1"/>
        <v>3</v>
      </c>
      <c r="E65" s="32">
        <f t="shared" si="2"/>
        <v>15</v>
      </c>
      <c r="F65" s="32">
        <f t="shared" si="3"/>
        <v>379</v>
      </c>
      <c r="G65" s="32">
        <v>2</v>
      </c>
      <c r="H65" s="32">
        <f>VLOOKUP($G65,'R2L1ID'!$A$2:$B$15,2)</f>
        <v>8</v>
      </c>
      <c r="I65" s="32">
        <f t="shared" si="4"/>
        <v>1</v>
      </c>
      <c r="J65" s="32">
        <f t="shared" si="5"/>
        <v>5</v>
      </c>
      <c r="K65" s="32">
        <f t="shared" si="6"/>
        <v>17</v>
      </c>
      <c r="L65" s="33">
        <v>1</v>
      </c>
      <c r="M65" s="33">
        <v>12</v>
      </c>
      <c r="N65" s="32">
        <v>1</v>
      </c>
      <c r="O65" s="31">
        <v>0</v>
      </c>
      <c r="P65" s="31" t="str">
        <f t="shared" si="7"/>
        <v>B</v>
      </c>
      <c r="Q65" s="32">
        <f t="shared" si="8"/>
        <v>12</v>
      </c>
      <c r="R65" s="31" t="s">
        <v>36</v>
      </c>
      <c r="S65" s="31" t="s">
        <v>30</v>
      </c>
      <c r="T65" s="31"/>
      <c r="U65" s="32"/>
    </row>
    <row r="66" spans="1:21" ht="18.75">
      <c r="A66" s="32">
        <v>260</v>
      </c>
      <c r="B66" s="30">
        <v>4.08148</v>
      </c>
      <c r="C66" s="31" t="str">
        <f t="shared" ref="C66:C129" si="11">VLOOKUP($A66,PanelId,2)</f>
        <v>A</v>
      </c>
      <c r="D66" s="32">
        <f t="shared" ref="D66:D129" si="12">MOD(QUOTIENT($A66-196,16),9)</f>
        <v>4</v>
      </c>
      <c r="E66" s="32">
        <f t="shared" ref="E66:E129" si="13">MOD($A66-196,16)</f>
        <v>0</v>
      </c>
      <c r="F66" s="32">
        <f t="shared" ref="F66:F129" si="14">VLOOKUP($A66,DbData,2)</f>
        <v>732</v>
      </c>
      <c r="G66" s="32">
        <v>5</v>
      </c>
      <c r="H66" s="32">
        <f>VLOOKUP($G66,'R2L1ID'!$A$2:$B$15,2)</f>
        <v>12</v>
      </c>
      <c r="I66" s="32">
        <f t="shared" ref="I66:I129" si="15">VLOOKUP($L66*12+$M66,L1FPGAMap,3)</f>
        <v>0</v>
      </c>
      <c r="J66" s="32">
        <f t="shared" ref="J66:J129" si="16">VLOOKUP($L66*12+$M66,L1FPGAMap,4)</f>
        <v>7</v>
      </c>
      <c r="K66" s="32">
        <f t="shared" ref="K66:K129" si="17">$I66*12+$J66</f>
        <v>7</v>
      </c>
      <c r="L66" s="32">
        <v>0</v>
      </c>
      <c r="M66" s="32">
        <v>8</v>
      </c>
      <c r="N66" s="32">
        <v>1</v>
      </c>
      <c r="O66" s="31">
        <v>1</v>
      </c>
      <c r="P66" s="31" t="str">
        <f t="shared" ref="P66:P129" si="18">IF($E66&lt;4,"A","B")</f>
        <v>A</v>
      </c>
      <c r="Q66" s="32">
        <f t="shared" ref="Q66:Q129" si="19">IF($E66&lt;4,$E66+1,$E66-3)</f>
        <v>1</v>
      </c>
      <c r="R66" s="31" t="s">
        <v>36</v>
      </c>
      <c r="S66" s="31" t="s">
        <v>33</v>
      </c>
      <c r="T66" s="31"/>
      <c r="U66" s="32"/>
    </row>
    <row r="67" spans="1:21" ht="18.75">
      <c r="A67" s="32">
        <v>261</v>
      </c>
      <c r="B67" s="30">
        <v>4.0383100000000001</v>
      </c>
      <c r="C67" s="31" t="str">
        <f t="shared" si="11"/>
        <v>A</v>
      </c>
      <c r="D67" s="32">
        <f t="shared" si="12"/>
        <v>4</v>
      </c>
      <c r="E67" s="32">
        <f t="shared" si="13"/>
        <v>1</v>
      </c>
      <c r="F67" s="32">
        <f t="shared" si="14"/>
        <v>733</v>
      </c>
      <c r="G67" s="32">
        <v>5</v>
      </c>
      <c r="H67" s="32">
        <f>VLOOKUP($G67,'R2L1ID'!$A$2:$B$15,2)</f>
        <v>12</v>
      </c>
      <c r="I67" s="32">
        <f t="shared" si="15"/>
        <v>0</v>
      </c>
      <c r="J67" s="32">
        <f t="shared" si="16"/>
        <v>6</v>
      </c>
      <c r="K67" s="32">
        <f t="shared" si="17"/>
        <v>6</v>
      </c>
      <c r="L67" s="32">
        <v>0</v>
      </c>
      <c r="M67" s="32">
        <v>9</v>
      </c>
      <c r="N67" s="32">
        <v>1</v>
      </c>
      <c r="O67" s="31">
        <v>1</v>
      </c>
      <c r="P67" s="31" t="str">
        <f t="shared" si="18"/>
        <v>A</v>
      </c>
      <c r="Q67" s="32">
        <f t="shared" si="19"/>
        <v>2</v>
      </c>
      <c r="R67" s="31" t="s">
        <v>36</v>
      </c>
      <c r="S67" s="31" t="s">
        <v>33</v>
      </c>
      <c r="T67" s="31"/>
      <c r="U67" s="32"/>
    </row>
    <row r="68" spans="1:21" ht="18.75">
      <c r="A68" s="32">
        <v>262</v>
      </c>
      <c r="B68" s="30">
        <v>4.0237699999999998</v>
      </c>
      <c r="C68" s="31" t="str">
        <f t="shared" si="11"/>
        <v>A</v>
      </c>
      <c r="D68" s="32">
        <f t="shared" si="12"/>
        <v>4</v>
      </c>
      <c r="E68" s="32">
        <f t="shared" si="13"/>
        <v>2</v>
      </c>
      <c r="F68" s="32">
        <f t="shared" si="14"/>
        <v>302</v>
      </c>
      <c r="G68" s="32">
        <v>5</v>
      </c>
      <c r="H68" s="32">
        <f>VLOOKUP($G68,'R2L1ID'!$A$2:$B$15,2)</f>
        <v>12</v>
      </c>
      <c r="I68" s="32">
        <f t="shared" si="15"/>
        <v>0</v>
      </c>
      <c r="J68" s="32">
        <f t="shared" si="16"/>
        <v>0</v>
      </c>
      <c r="K68" s="32">
        <f t="shared" si="17"/>
        <v>0</v>
      </c>
      <c r="L68" s="32">
        <v>0</v>
      </c>
      <c r="M68" s="32">
        <v>10</v>
      </c>
      <c r="N68" s="32">
        <v>1</v>
      </c>
      <c r="O68" s="31">
        <v>1</v>
      </c>
      <c r="P68" s="31" t="str">
        <f t="shared" si="18"/>
        <v>A</v>
      </c>
      <c r="Q68" s="32">
        <f t="shared" si="19"/>
        <v>3</v>
      </c>
      <c r="R68" s="31" t="s">
        <v>36</v>
      </c>
      <c r="S68" s="31" t="s">
        <v>33</v>
      </c>
      <c r="T68" s="31"/>
      <c r="U68" s="32"/>
    </row>
    <row r="69" spans="1:21" ht="18.75">
      <c r="A69" s="32">
        <v>263</v>
      </c>
      <c r="B69" s="30">
        <v>4.8730799999999999</v>
      </c>
      <c r="C69" s="31" t="str">
        <f t="shared" si="11"/>
        <v>A</v>
      </c>
      <c r="D69" s="32">
        <f t="shared" si="12"/>
        <v>4</v>
      </c>
      <c r="E69" s="32">
        <f t="shared" si="13"/>
        <v>3</v>
      </c>
      <c r="F69" s="32">
        <f t="shared" si="14"/>
        <v>303</v>
      </c>
      <c r="G69" s="32">
        <v>5</v>
      </c>
      <c r="H69" s="32">
        <f>VLOOKUP($G69,'R2L1ID'!$A$2:$B$15,2)</f>
        <v>12</v>
      </c>
      <c r="I69" s="32">
        <f t="shared" si="15"/>
        <v>0</v>
      </c>
      <c r="J69" s="32">
        <f t="shared" si="16"/>
        <v>1</v>
      </c>
      <c r="K69" s="32">
        <f t="shared" si="17"/>
        <v>1</v>
      </c>
      <c r="L69" s="32">
        <v>0</v>
      </c>
      <c r="M69" s="32">
        <v>11</v>
      </c>
      <c r="N69" s="29">
        <v>10</v>
      </c>
      <c r="O69" s="31">
        <v>1</v>
      </c>
      <c r="P69" s="31" t="str">
        <f t="shared" si="18"/>
        <v>A</v>
      </c>
      <c r="Q69" s="32">
        <f t="shared" si="19"/>
        <v>4</v>
      </c>
      <c r="R69" s="31" t="s">
        <v>36</v>
      </c>
      <c r="S69" s="31" t="s">
        <v>33</v>
      </c>
      <c r="T69" s="31"/>
      <c r="U69" s="32"/>
    </row>
    <row r="70" spans="1:21" ht="18.75">
      <c r="A70" s="32">
        <v>264</v>
      </c>
      <c r="B70" s="30">
        <v>6.5368599999999999</v>
      </c>
      <c r="C70" s="31" t="str">
        <f t="shared" si="11"/>
        <v>A</v>
      </c>
      <c r="D70" s="32">
        <f t="shared" si="12"/>
        <v>4</v>
      </c>
      <c r="E70" s="32">
        <f t="shared" si="13"/>
        <v>4</v>
      </c>
      <c r="F70" s="32">
        <f t="shared" si="14"/>
        <v>776</v>
      </c>
      <c r="G70" s="32">
        <v>3</v>
      </c>
      <c r="H70" s="32">
        <f>VLOOKUP($G70,'R2L1ID'!$A$2:$B$15,2)</f>
        <v>6</v>
      </c>
      <c r="I70" s="32">
        <f t="shared" si="15"/>
        <v>2</v>
      </c>
      <c r="J70" s="32">
        <f t="shared" si="16"/>
        <v>6</v>
      </c>
      <c r="K70" s="32">
        <f t="shared" si="17"/>
        <v>30</v>
      </c>
      <c r="L70" s="33">
        <v>1</v>
      </c>
      <c r="M70" s="33">
        <v>1</v>
      </c>
      <c r="N70" s="29">
        <v>10</v>
      </c>
      <c r="O70" s="31">
        <v>1</v>
      </c>
      <c r="P70" s="31" t="str">
        <f t="shared" si="18"/>
        <v>B</v>
      </c>
      <c r="Q70" s="32">
        <f t="shared" si="19"/>
        <v>1</v>
      </c>
      <c r="R70" s="31" t="s">
        <v>36</v>
      </c>
      <c r="S70" s="31" t="s">
        <v>32</v>
      </c>
      <c r="T70" s="31"/>
      <c r="U70" s="32"/>
    </row>
    <row r="71" spans="1:21" ht="18.75">
      <c r="A71" s="32">
        <v>265</v>
      </c>
      <c r="B71" s="30">
        <v>8.3171599999999994</v>
      </c>
      <c r="C71" s="31" t="str">
        <f t="shared" si="11"/>
        <v>A</v>
      </c>
      <c r="D71" s="32">
        <f t="shared" si="12"/>
        <v>4</v>
      </c>
      <c r="E71" s="32">
        <f t="shared" si="13"/>
        <v>5</v>
      </c>
      <c r="F71" s="32">
        <f t="shared" si="14"/>
        <v>777</v>
      </c>
      <c r="G71" s="32">
        <v>3</v>
      </c>
      <c r="H71" s="32">
        <f>VLOOKUP($G71,'R2L1ID'!$A$2:$B$15,2)</f>
        <v>6</v>
      </c>
      <c r="I71" s="32">
        <f t="shared" si="15"/>
        <v>2</v>
      </c>
      <c r="J71" s="32">
        <f t="shared" si="16"/>
        <v>7</v>
      </c>
      <c r="K71" s="32">
        <f t="shared" si="17"/>
        <v>31</v>
      </c>
      <c r="L71" s="33">
        <v>1</v>
      </c>
      <c r="M71" s="33">
        <v>2</v>
      </c>
      <c r="N71" s="29">
        <v>10</v>
      </c>
      <c r="O71" s="31">
        <v>1</v>
      </c>
      <c r="P71" s="31" t="str">
        <f t="shared" si="18"/>
        <v>B</v>
      </c>
      <c r="Q71" s="32">
        <f t="shared" si="19"/>
        <v>2</v>
      </c>
      <c r="R71" s="31" t="s">
        <v>36</v>
      </c>
      <c r="S71" s="31" t="s">
        <v>32</v>
      </c>
      <c r="T71" s="31"/>
      <c r="U71" s="32"/>
    </row>
    <row r="72" spans="1:21" ht="18.75">
      <c r="A72" s="32">
        <v>266</v>
      </c>
      <c r="B72" s="30">
        <v>11.585699999999999</v>
      </c>
      <c r="C72" s="31" t="str">
        <f t="shared" si="11"/>
        <v>A</v>
      </c>
      <c r="D72" s="32">
        <f t="shared" si="12"/>
        <v>4</v>
      </c>
      <c r="E72" s="32">
        <f t="shared" si="13"/>
        <v>6</v>
      </c>
      <c r="F72" s="32">
        <f>VLOOKUP($A72,DbData,2)</f>
        <v>584</v>
      </c>
      <c r="G72" s="32">
        <v>3</v>
      </c>
      <c r="H72" s="32">
        <f>VLOOKUP($G72,'R2L1ID'!$A$2:$B$15,2)</f>
        <v>6</v>
      </c>
      <c r="I72" s="32">
        <f t="shared" si="15"/>
        <v>2</v>
      </c>
      <c r="J72" s="32">
        <f t="shared" si="16"/>
        <v>8</v>
      </c>
      <c r="K72" s="32">
        <f t="shared" si="17"/>
        <v>32</v>
      </c>
      <c r="L72" s="33">
        <v>1</v>
      </c>
      <c r="M72" s="33">
        <v>3</v>
      </c>
      <c r="N72" s="29">
        <v>10</v>
      </c>
      <c r="O72" s="31">
        <v>1</v>
      </c>
      <c r="P72" s="31" t="str">
        <f t="shared" si="18"/>
        <v>B</v>
      </c>
      <c r="Q72" s="32">
        <f t="shared" si="19"/>
        <v>3</v>
      </c>
      <c r="R72" s="31" t="s">
        <v>36</v>
      </c>
      <c r="S72" s="31" t="s">
        <v>32</v>
      </c>
      <c r="T72" s="31"/>
      <c r="U72" s="32"/>
    </row>
    <row r="73" spans="1:21" ht="18.75">
      <c r="A73" s="32">
        <v>267</v>
      </c>
      <c r="B73" s="30">
        <v>12.184200000000001</v>
      </c>
      <c r="C73" s="31" t="str">
        <f t="shared" si="11"/>
        <v>A</v>
      </c>
      <c r="D73" s="32">
        <f t="shared" si="12"/>
        <v>4</v>
      </c>
      <c r="E73" s="32">
        <f t="shared" si="13"/>
        <v>7</v>
      </c>
      <c r="F73" s="32">
        <f t="shared" si="14"/>
        <v>585</v>
      </c>
      <c r="G73" s="32">
        <v>3</v>
      </c>
      <c r="H73" s="32">
        <f>VLOOKUP($G73,'R2L1ID'!$A$2:$B$15,2)</f>
        <v>6</v>
      </c>
      <c r="I73" s="32">
        <f t="shared" si="15"/>
        <v>2</v>
      </c>
      <c r="J73" s="32">
        <f t="shared" si="16"/>
        <v>0</v>
      </c>
      <c r="K73" s="32">
        <f t="shared" si="17"/>
        <v>24</v>
      </c>
      <c r="L73" s="33">
        <v>1</v>
      </c>
      <c r="M73" s="33">
        <v>4</v>
      </c>
      <c r="N73" s="29">
        <v>10</v>
      </c>
      <c r="O73" s="31">
        <v>1</v>
      </c>
      <c r="P73" s="31" t="str">
        <f t="shared" si="18"/>
        <v>B</v>
      </c>
      <c r="Q73" s="32">
        <f t="shared" si="19"/>
        <v>4</v>
      </c>
      <c r="R73" s="31" t="s">
        <v>36</v>
      </c>
      <c r="S73" s="31" t="s">
        <v>32</v>
      </c>
      <c r="T73" s="31"/>
      <c r="U73" s="32"/>
    </row>
    <row r="74" spans="1:21" ht="18.75">
      <c r="A74" s="32">
        <v>268</v>
      </c>
      <c r="B74" s="30">
        <v>12.895300000000001</v>
      </c>
      <c r="C74" s="31" t="str">
        <f t="shared" si="11"/>
        <v>A</v>
      </c>
      <c r="D74" s="32">
        <f t="shared" si="12"/>
        <v>4</v>
      </c>
      <c r="E74" s="32">
        <f t="shared" si="13"/>
        <v>8</v>
      </c>
      <c r="F74" s="32">
        <f t="shared" si="14"/>
        <v>538</v>
      </c>
      <c r="G74" s="32">
        <v>3</v>
      </c>
      <c r="H74" s="32">
        <f>VLOOKUP($G74,'R2L1ID'!$A$2:$B$15,2)</f>
        <v>6</v>
      </c>
      <c r="I74" s="32">
        <f t="shared" si="15"/>
        <v>2</v>
      </c>
      <c r="J74" s="32">
        <f t="shared" si="16"/>
        <v>1</v>
      </c>
      <c r="K74" s="32">
        <f t="shared" si="17"/>
        <v>25</v>
      </c>
      <c r="L74" s="33">
        <v>1</v>
      </c>
      <c r="M74" s="33">
        <v>5</v>
      </c>
      <c r="N74" s="29">
        <v>10</v>
      </c>
      <c r="O74" s="31">
        <v>1</v>
      </c>
      <c r="P74" s="31" t="str">
        <f t="shared" si="18"/>
        <v>B</v>
      </c>
      <c r="Q74" s="32">
        <f t="shared" si="19"/>
        <v>5</v>
      </c>
      <c r="R74" s="31" t="s">
        <v>36</v>
      </c>
      <c r="S74" s="31" t="s">
        <v>32</v>
      </c>
      <c r="T74" s="31"/>
      <c r="U74" s="32"/>
    </row>
    <row r="75" spans="1:21" ht="18.75">
      <c r="A75" s="32">
        <v>269</v>
      </c>
      <c r="B75" s="30">
        <v>8.2514599999999998</v>
      </c>
      <c r="C75" s="31" t="str">
        <f t="shared" si="11"/>
        <v>A</v>
      </c>
      <c r="D75" s="32">
        <f t="shared" si="12"/>
        <v>4</v>
      </c>
      <c r="E75" s="32">
        <f t="shared" si="13"/>
        <v>9</v>
      </c>
      <c r="F75" s="32">
        <f t="shared" si="14"/>
        <v>539</v>
      </c>
      <c r="G75" s="32">
        <v>3</v>
      </c>
      <c r="H75" s="32">
        <f>VLOOKUP($G75,'R2L1ID'!$A$2:$B$15,2)</f>
        <v>6</v>
      </c>
      <c r="I75" s="32">
        <f t="shared" si="15"/>
        <v>2</v>
      </c>
      <c r="J75" s="32">
        <f t="shared" si="16"/>
        <v>2</v>
      </c>
      <c r="K75" s="32">
        <f t="shared" si="17"/>
        <v>26</v>
      </c>
      <c r="L75" s="33">
        <v>1</v>
      </c>
      <c r="M75" s="33">
        <v>6</v>
      </c>
      <c r="N75" s="29">
        <v>10</v>
      </c>
      <c r="O75" s="31">
        <v>1</v>
      </c>
      <c r="P75" s="31" t="str">
        <f t="shared" si="18"/>
        <v>B</v>
      </c>
      <c r="Q75" s="32">
        <f t="shared" si="19"/>
        <v>6</v>
      </c>
      <c r="R75" s="31" t="s">
        <v>36</v>
      </c>
      <c r="S75" s="31" t="s">
        <v>32</v>
      </c>
      <c r="T75" s="31"/>
      <c r="U75" s="32"/>
    </row>
    <row r="76" spans="1:21" ht="18.75">
      <c r="A76" s="32">
        <v>270</v>
      </c>
      <c r="B76" s="30">
        <v>6.6259899999999998</v>
      </c>
      <c r="C76" s="31" t="str">
        <f t="shared" si="11"/>
        <v>A</v>
      </c>
      <c r="D76" s="32">
        <f t="shared" si="12"/>
        <v>4</v>
      </c>
      <c r="E76" s="32">
        <f t="shared" si="13"/>
        <v>10</v>
      </c>
      <c r="F76" s="32">
        <f t="shared" si="14"/>
        <v>766</v>
      </c>
      <c r="G76" s="32">
        <v>3</v>
      </c>
      <c r="H76" s="32">
        <f>VLOOKUP($G76,'R2L1ID'!$A$2:$B$15,2)</f>
        <v>6</v>
      </c>
      <c r="I76" s="32">
        <f t="shared" si="15"/>
        <v>1</v>
      </c>
      <c r="J76" s="32">
        <f t="shared" si="16"/>
        <v>2</v>
      </c>
      <c r="K76" s="32">
        <f t="shared" si="17"/>
        <v>14</v>
      </c>
      <c r="L76" s="33">
        <v>1</v>
      </c>
      <c r="M76" s="33">
        <v>7</v>
      </c>
      <c r="N76" s="29">
        <v>10</v>
      </c>
      <c r="O76" s="31">
        <v>1</v>
      </c>
      <c r="P76" s="31" t="str">
        <f t="shared" si="18"/>
        <v>B</v>
      </c>
      <c r="Q76" s="32">
        <f t="shared" si="19"/>
        <v>7</v>
      </c>
      <c r="R76" s="31" t="s">
        <v>36</v>
      </c>
      <c r="S76" s="31" t="s">
        <v>32</v>
      </c>
      <c r="T76" s="31"/>
      <c r="U76" s="32"/>
    </row>
    <row r="77" spans="1:21" ht="18.75">
      <c r="A77" s="32">
        <v>271</v>
      </c>
      <c r="B77" s="30">
        <v>4.4600900000000001</v>
      </c>
      <c r="C77" s="31" t="str">
        <f t="shared" si="11"/>
        <v>A</v>
      </c>
      <c r="D77" s="32">
        <f t="shared" si="12"/>
        <v>4</v>
      </c>
      <c r="E77" s="32">
        <f t="shared" si="13"/>
        <v>11</v>
      </c>
      <c r="F77" s="32">
        <f t="shared" si="14"/>
        <v>767</v>
      </c>
      <c r="G77" s="32">
        <v>3</v>
      </c>
      <c r="H77" s="32">
        <f>VLOOKUP($G77,'R2L1ID'!$A$2:$B$15,2)</f>
        <v>6</v>
      </c>
      <c r="I77" s="32">
        <f t="shared" si="15"/>
        <v>1</v>
      </c>
      <c r="J77" s="32">
        <f t="shared" si="16"/>
        <v>1</v>
      </c>
      <c r="K77" s="32">
        <f t="shared" si="17"/>
        <v>13</v>
      </c>
      <c r="L77" s="33">
        <v>1</v>
      </c>
      <c r="M77" s="33">
        <v>8</v>
      </c>
      <c r="N77" s="29">
        <v>10</v>
      </c>
      <c r="O77" s="31">
        <v>1</v>
      </c>
      <c r="P77" s="31" t="str">
        <f t="shared" si="18"/>
        <v>B</v>
      </c>
      <c r="Q77" s="32">
        <f t="shared" si="19"/>
        <v>8</v>
      </c>
      <c r="R77" s="31" t="s">
        <v>36</v>
      </c>
      <c r="S77" s="31" t="s">
        <v>32</v>
      </c>
      <c r="T77" s="31"/>
      <c r="U77" s="32"/>
    </row>
    <row r="78" spans="1:21" ht="18.75">
      <c r="A78" s="32">
        <v>272</v>
      </c>
      <c r="B78" s="30">
        <v>4.07376</v>
      </c>
      <c r="C78" s="31" t="str">
        <f t="shared" si="11"/>
        <v>A</v>
      </c>
      <c r="D78" s="32">
        <f t="shared" si="12"/>
        <v>4</v>
      </c>
      <c r="E78" s="32">
        <f t="shared" si="13"/>
        <v>12</v>
      </c>
      <c r="F78" s="32">
        <f t="shared" si="14"/>
        <v>1006</v>
      </c>
      <c r="G78" s="32">
        <v>3</v>
      </c>
      <c r="H78" s="32">
        <f>VLOOKUP($G78,'R2L1ID'!$A$2:$B$15,2)</f>
        <v>6</v>
      </c>
      <c r="I78" s="32">
        <f t="shared" si="15"/>
        <v>1</v>
      </c>
      <c r="J78" s="32">
        <f t="shared" si="16"/>
        <v>0</v>
      </c>
      <c r="K78" s="32">
        <f t="shared" si="17"/>
        <v>12</v>
      </c>
      <c r="L78" s="33">
        <v>1</v>
      </c>
      <c r="M78" s="33">
        <v>9</v>
      </c>
      <c r="N78" s="29">
        <v>10</v>
      </c>
      <c r="O78" s="31">
        <v>1</v>
      </c>
      <c r="P78" s="31" t="str">
        <f t="shared" si="18"/>
        <v>B</v>
      </c>
      <c r="Q78" s="32">
        <f t="shared" si="19"/>
        <v>9</v>
      </c>
      <c r="R78" s="31" t="s">
        <v>36</v>
      </c>
      <c r="S78" s="31" t="s">
        <v>32</v>
      </c>
      <c r="T78" s="31"/>
      <c r="U78" s="32"/>
    </row>
    <row r="79" spans="1:21" ht="18.75">
      <c r="A79" s="32">
        <v>273</v>
      </c>
      <c r="B79" s="30">
        <v>4.3997700000000002</v>
      </c>
      <c r="C79" s="31" t="str">
        <f t="shared" si="11"/>
        <v>A</v>
      </c>
      <c r="D79" s="32">
        <f t="shared" si="12"/>
        <v>4</v>
      </c>
      <c r="E79" s="32">
        <f t="shared" si="13"/>
        <v>13</v>
      </c>
      <c r="F79" s="32">
        <f t="shared" si="14"/>
        <v>1007</v>
      </c>
      <c r="G79" s="32">
        <v>3</v>
      </c>
      <c r="H79" s="32">
        <f>VLOOKUP($G79,'R2L1ID'!$A$2:$B$15,2)</f>
        <v>6</v>
      </c>
      <c r="I79" s="32">
        <f t="shared" si="15"/>
        <v>1</v>
      </c>
      <c r="J79" s="32">
        <f t="shared" si="16"/>
        <v>3</v>
      </c>
      <c r="K79" s="32">
        <f t="shared" si="17"/>
        <v>15</v>
      </c>
      <c r="L79" s="33">
        <v>1</v>
      </c>
      <c r="M79" s="33">
        <v>10</v>
      </c>
      <c r="N79" s="32">
        <v>1</v>
      </c>
      <c r="O79" s="31">
        <v>1</v>
      </c>
      <c r="P79" s="31" t="str">
        <f t="shared" si="18"/>
        <v>B</v>
      </c>
      <c r="Q79" s="32">
        <f t="shared" si="19"/>
        <v>10</v>
      </c>
      <c r="R79" s="31" t="s">
        <v>36</v>
      </c>
      <c r="S79" s="31" t="s">
        <v>32</v>
      </c>
      <c r="T79" s="31"/>
      <c r="U79" s="32"/>
    </row>
    <row r="80" spans="1:21" ht="18.75">
      <c r="A80" s="32">
        <v>274</v>
      </c>
      <c r="B80" s="30">
        <v>3.6325500000000002</v>
      </c>
      <c r="C80" s="31" t="str">
        <f t="shared" si="11"/>
        <v>A</v>
      </c>
      <c r="D80" s="32">
        <f t="shared" si="12"/>
        <v>4</v>
      </c>
      <c r="E80" s="32">
        <f t="shared" si="13"/>
        <v>14</v>
      </c>
      <c r="F80" s="32">
        <f t="shared" si="14"/>
        <v>620</v>
      </c>
      <c r="G80" s="32">
        <v>3</v>
      </c>
      <c r="H80" s="32">
        <f>VLOOKUP($G80,'R2L1ID'!$A$2:$B$15,2)</f>
        <v>6</v>
      </c>
      <c r="I80" s="32">
        <f t="shared" si="15"/>
        <v>1</v>
      </c>
      <c r="J80" s="32">
        <f t="shared" si="16"/>
        <v>4</v>
      </c>
      <c r="K80" s="32">
        <f t="shared" si="17"/>
        <v>16</v>
      </c>
      <c r="L80" s="33">
        <v>1</v>
      </c>
      <c r="M80" s="33">
        <v>11</v>
      </c>
      <c r="N80" s="32">
        <v>1</v>
      </c>
      <c r="O80" s="31">
        <v>1</v>
      </c>
      <c r="P80" s="31" t="str">
        <f t="shared" si="18"/>
        <v>B</v>
      </c>
      <c r="Q80" s="32">
        <f t="shared" si="19"/>
        <v>11</v>
      </c>
      <c r="R80" s="31" t="s">
        <v>36</v>
      </c>
      <c r="S80" s="31" t="s">
        <v>32</v>
      </c>
      <c r="T80" s="31"/>
      <c r="U80" s="32"/>
    </row>
    <row r="81" spans="1:21" ht="18.75">
      <c r="A81" s="29">
        <v>275</v>
      </c>
      <c r="B81" s="30">
        <v>0</v>
      </c>
      <c r="C81" s="31" t="str">
        <f t="shared" si="11"/>
        <v>A</v>
      </c>
      <c r="D81" s="32">
        <f t="shared" si="12"/>
        <v>4</v>
      </c>
      <c r="E81" s="32">
        <f t="shared" si="13"/>
        <v>15</v>
      </c>
      <c r="F81" s="32">
        <f t="shared" si="14"/>
        <v>621</v>
      </c>
      <c r="G81" s="32">
        <v>3</v>
      </c>
      <c r="H81" s="32">
        <f>VLOOKUP($G81,'R2L1ID'!$A$2:$B$15,2)</f>
        <v>6</v>
      </c>
      <c r="I81" s="32">
        <f t="shared" si="15"/>
        <v>1</v>
      </c>
      <c r="J81" s="32">
        <f t="shared" si="16"/>
        <v>5</v>
      </c>
      <c r="K81" s="32">
        <f t="shared" si="17"/>
        <v>17</v>
      </c>
      <c r="L81" s="33">
        <v>1</v>
      </c>
      <c r="M81" s="33">
        <v>12</v>
      </c>
      <c r="N81" s="32">
        <v>1</v>
      </c>
      <c r="O81" s="31">
        <v>0</v>
      </c>
      <c r="P81" s="31" t="str">
        <f t="shared" si="18"/>
        <v>B</v>
      </c>
      <c r="Q81" s="32">
        <f t="shared" si="19"/>
        <v>12</v>
      </c>
      <c r="R81" s="31" t="s">
        <v>36</v>
      </c>
      <c r="S81" s="31" t="s">
        <v>32</v>
      </c>
      <c r="T81" s="31"/>
      <c r="U81" s="32"/>
    </row>
    <row r="82" spans="1:21" ht="18.75">
      <c r="A82" s="32">
        <v>276</v>
      </c>
      <c r="B82" s="30">
        <v>3.6365799999999999</v>
      </c>
      <c r="C82" s="31" t="str">
        <f t="shared" si="11"/>
        <v>A</v>
      </c>
      <c r="D82" s="32">
        <f t="shared" si="12"/>
        <v>5</v>
      </c>
      <c r="E82" s="32">
        <f t="shared" si="13"/>
        <v>0</v>
      </c>
      <c r="F82" s="32">
        <f t="shared" si="14"/>
        <v>324</v>
      </c>
      <c r="G82" s="32">
        <v>5</v>
      </c>
      <c r="H82" s="32">
        <f>VLOOKUP($G82,'R2L1ID'!$A$2:$B$15,2)</f>
        <v>12</v>
      </c>
      <c r="I82" s="32">
        <f t="shared" si="15"/>
        <v>0</v>
      </c>
      <c r="J82" s="32">
        <f t="shared" si="16"/>
        <v>2</v>
      </c>
      <c r="K82" s="32">
        <f t="shared" si="17"/>
        <v>2</v>
      </c>
      <c r="L82" s="32">
        <v>0</v>
      </c>
      <c r="M82" s="32">
        <v>12</v>
      </c>
      <c r="N82" s="32">
        <v>1</v>
      </c>
      <c r="O82" s="31">
        <v>1</v>
      </c>
      <c r="P82" s="31" t="str">
        <f t="shared" si="18"/>
        <v>A</v>
      </c>
      <c r="Q82" s="32">
        <f t="shared" si="19"/>
        <v>1</v>
      </c>
      <c r="R82" s="31" t="s">
        <v>37</v>
      </c>
      <c r="S82" s="31" t="s">
        <v>0</v>
      </c>
      <c r="T82" s="31"/>
      <c r="U82" s="32"/>
    </row>
    <row r="83" spans="1:21" ht="18.75">
      <c r="A83" s="32">
        <v>277</v>
      </c>
      <c r="B83" s="30">
        <v>5.0974899999999996</v>
      </c>
      <c r="C83" s="31" t="str">
        <f t="shared" si="11"/>
        <v>A</v>
      </c>
      <c r="D83" s="32">
        <f t="shared" si="12"/>
        <v>5</v>
      </c>
      <c r="E83" s="32">
        <f t="shared" si="13"/>
        <v>1</v>
      </c>
      <c r="F83" s="32">
        <f t="shared" si="14"/>
        <v>325</v>
      </c>
      <c r="G83" s="32">
        <v>6</v>
      </c>
      <c r="H83" s="32">
        <f>VLOOKUP($G83,'R2L1ID'!$A$2:$B$15,2)</f>
        <v>4</v>
      </c>
      <c r="I83" s="32">
        <f t="shared" si="15"/>
        <v>0</v>
      </c>
      <c r="J83" s="32">
        <f t="shared" si="16"/>
        <v>3</v>
      </c>
      <c r="K83" s="32">
        <f t="shared" si="17"/>
        <v>3</v>
      </c>
      <c r="L83" s="32">
        <v>0</v>
      </c>
      <c r="M83" s="32">
        <v>1</v>
      </c>
      <c r="N83" s="32">
        <v>1</v>
      </c>
      <c r="O83" s="31">
        <v>1</v>
      </c>
      <c r="P83" s="31" t="str">
        <f t="shared" si="18"/>
        <v>A</v>
      </c>
      <c r="Q83" s="32">
        <f t="shared" si="19"/>
        <v>2</v>
      </c>
      <c r="R83" s="31" t="s">
        <v>37</v>
      </c>
      <c r="S83" s="31" t="s">
        <v>0</v>
      </c>
      <c r="T83" s="31"/>
      <c r="U83" s="32"/>
    </row>
    <row r="84" spans="1:21" ht="18.75">
      <c r="A84" s="32">
        <v>278</v>
      </c>
      <c r="B84" s="30">
        <v>4.3470300000000002</v>
      </c>
      <c r="C84" s="31" t="str">
        <f t="shared" si="11"/>
        <v>A</v>
      </c>
      <c r="D84" s="32">
        <f t="shared" si="12"/>
        <v>5</v>
      </c>
      <c r="E84" s="32">
        <f t="shared" si="13"/>
        <v>2</v>
      </c>
      <c r="F84" s="32">
        <f t="shared" si="14"/>
        <v>522</v>
      </c>
      <c r="G84" s="32">
        <v>6</v>
      </c>
      <c r="H84" s="32">
        <f>VLOOKUP($G84,'R2L1ID'!$A$2:$B$15,2)</f>
        <v>4</v>
      </c>
      <c r="I84" s="32">
        <f t="shared" si="15"/>
        <v>0</v>
      </c>
      <c r="J84" s="32">
        <f t="shared" si="16"/>
        <v>4</v>
      </c>
      <c r="K84" s="32">
        <f t="shared" si="17"/>
        <v>4</v>
      </c>
      <c r="L84" s="32">
        <v>0</v>
      </c>
      <c r="M84" s="32">
        <v>2</v>
      </c>
      <c r="N84" s="32">
        <v>1</v>
      </c>
      <c r="O84" s="31">
        <v>1</v>
      </c>
      <c r="P84" s="31" t="str">
        <f t="shared" si="18"/>
        <v>A</v>
      </c>
      <c r="Q84" s="32">
        <f t="shared" si="19"/>
        <v>3</v>
      </c>
      <c r="R84" s="31" t="s">
        <v>37</v>
      </c>
      <c r="S84" s="31" t="s">
        <v>0</v>
      </c>
      <c r="T84" s="31"/>
      <c r="U84" s="32"/>
    </row>
    <row r="85" spans="1:21" ht="18.75">
      <c r="A85" s="32">
        <v>279</v>
      </c>
      <c r="B85" s="30">
        <v>5.4098300000000004</v>
      </c>
      <c r="C85" s="31" t="str">
        <f t="shared" si="11"/>
        <v>A</v>
      </c>
      <c r="D85" s="32">
        <f t="shared" si="12"/>
        <v>5</v>
      </c>
      <c r="E85" s="32">
        <f t="shared" si="13"/>
        <v>3</v>
      </c>
      <c r="F85" s="32">
        <f t="shared" si="14"/>
        <v>523</v>
      </c>
      <c r="G85" s="32">
        <v>6</v>
      </c>
      <c r="H85" s="32">
        <f>VLOOKUP($G85,'R2L1ID'!$A$2:$B$15,2)</f>
        <v>4</v>
      </c>
      <c r="I85" s="32">
        <f t="shared" si="15"/>
        <v>0</v>
      </c>
      <c r="J85" s="32">
        <f t="shared" si="16"/>
        <v>5</v>
      </c>
      <c r="K85" s="32">
        <f t="shared" si="17"/>
        <v>5</v>
      </c>
      <c r="L85" s="32">
        <v>0</v>
      </c>
      <c r="M85" s="32">
        <v>3</v>
      </c>
      <c r="N85" s="32">
        <v>1</v>
      </c>
      <c r="O85" s="31">
        <v>1</v>
      </c>
      <c r="P85" s="31" t="str">
        <f t="shared" si="18"/>
        <v>A</v>
      </c>
      <c r="Q85" s="32">
        <f t="shared" si="19"/>
        <v>4</v>
      </c>
      <c r="R85" s="31" t="s">
        <v>37</v>
      </c>
      <c r="S85" s="31" t="s">
        <v>0</v>
      </c>
      <c r="T85" s="31"/>
      <c r="U85" s="32"/>
    </row>
    <row r="86" spans="1:21" ht="18.75">
      <c r="A86" s="32">
        <v>280</v>
      </c>
      <c r="B86" s="30">
        <v>4.9627400000000002</v>
      </c>
      <c r="C86" s="31" t="str">
        <f t="shared" si="11"/>
        <v>A</v>
      </c>
      <c r="D86" s="32">
        <f t="shared" si="12"/>
        <v>5</v>
      </c>
      <c r="E86" s="32">
        <f t="shared" si="13"/>
        <v>4</v>
      </c>
      <c r="F86" s="32">
        <f t="shared" si="14"/>
        <v>768</v>
      </c>
      <c r="G86" s="32">
        <v>4</v>
      </c>
      <c r="H86" s="32">
        <f>VLOOKUP($G86,'R2L1ID'!$A$2:$B$15,2)</f>
        <v>11</v>
      </c>
      <c r="I86" s="32">
        <f t="shared" si="15"/>
        <v>2</v>
      </c>
      <c r="J86" s="32">
        <f t="shared" si="16"/>
        <v>6</v>
      </c>
      <c r="K86" s="32">
        <f t="shared" si="17"/>
        <v>30</v>
      </c>
      <c r="L86" s="33">
        <v>1</v>
      </c>
      <c r="M86" s="33">
        <v>1</v>
      </c>
      <c r="N86" s="29">
        <v>10</v>
      </c>
      <c r="O86" s="31">
        <v>1</v>
      </c>
      <c r="P86" s="31" t="str">
        <f t="shared" si="18"/>
        <v>B</v>
      </c>
      <c r="Q86" s="32">
        <f t="shared" si="19"/>
        <v>1</v>
      </c>
      <c r="R86" s="31" t="s">
        <v>37</v>
      </c>
      <c r="S86" s="31" t="s">
        <v>27</v>
      </c>
      <c r="T86" s="31"/>
      <c r="U86" s="32"/>
    </row>
    <row r="87" spans="1:21" ht="18.75">
      <c r="A87" s="32">
        <v>281</v>
      </c>
      <c r="B87" s="30">
        <v>6.9058999999999999</v>
      </c>
      <c r="C87" s="31" t="str">
        <f t="shared" si="11"/>
        <v>A</v>
      </c>
      <c r="D87" s="32">
        <f t="shared" si="12"/>
        <v>5</v>
      </c>
      <c r="E87" s="32">
        <f t="shared" si="13"/>
        <v>5</v>
      </c>
      <c r="F87" s="32">
        <f t="shared" si="14"/>
        <v>769</v>
      </c>
      <c r="G87" s="32">
        <v>4</v>
      </c>
      <c r="H87" s="32">
        <f>VLOOKUP($G87,'R2L1ID'!$A$2:$B$15,2)</f>
        <v>11</v>
      </c>
      <c r="I87" s="32">
        <f t="shared" si="15"/>
        <v>2</v>
      </c>
      <c r="J87" s="32">
        <f t="shared" si="16"/>
        <v>7</v>
      </c>
      <c r="K87" s="32">
        <f t="shared" si="17"/>
        <v>31</v>
      </c>
      <c r="L87" s="33">
        <v>1</v>
      </c>
      <c r="M87" s="33">
        <v>2</v>
      </c>
      <c r="N87" s="29">
        <v>10</v>
      </c>
      <c r="O87" s="31">
        <v>1</v>
      </c>
      <c r="P87" s="31" t="str">
        <f t="shared" si="18"/>
        <v>B</v>
      </c>
      <c r="Q87" s="32">
        <f t="shared" si="19"/>
        <v>2</v>
      </c>
      <c r="R87" s="31" t="s">
        <v>37</v>
      </c>
      <c r="S87" s="31" t="s">
        <v>27</v>
      </c>
      <c r="T87" s="31"/>
      <c r="U87" s="32"/>
    </row>
    <row r="88" spans="1:21" ht="18.75">
      <c r="A88" s="32">
        <v>282</v>
      </c>
      <c r="B88" s="30">
        <v>7.0156700000000001</v>
      </c>
      <c r="C88" s="31" t="str">
        <f t="shared" si="11"/>
        <v>A</v>
      </c>
      <c r="D88" s="32">
        <f t="shared" si="12"/>
        <v>5</v>
      </c>
      <c r="E88" s="32">
        <f t="shared" si="13"/>
        <v>6</v>
      </c>
      <c r="F88" s="32">
        <f t="shared" si="14"/>
        <v>606</v>
      </c>
      <c r="G88" s="32">
        <v>4</v>
      </c>
      <c r="H88" s="32">
        <f>VLOOKUP($G88,'R2L1ID'!$A$2:$B$15,2)</f>
        <v>11</v>
      </c>
      <c r="I88" s="32">
        <f t="shared" si="15"/>
        <v>2</v>
      </c>
      <c r="J88" s="32">
        <f t="shared" si="16"/>
        <v>8</v>
      </c>
      <c r="K88" s="32">
        <f t="shared" si="17"/>
        <v>32</v>
      </c>
      <c r="L88" s="33">
        <v>1</v>
      </c>
      <c r="M88" s="33">
        <v>3</v>
      </c>
      <c r="N88" s="29">
        <v>10</v>
      </c>
      <c r="O88" s="31">
        <v>1</v>
      </c>
      <c r="P88" s="31" t="str">
        <f t="shared" si="18"/>
        <v>B</v>
      </c>
      <c r="Q88" s="32">
        <f t="shared" si="19"/>
        <v>3</v>
      </c>
      <c r="R88" s="31" t="s">
        <v>37</v>
      </c>
      <c r="S88" s="31" t="s">
        <v>27</v>
      </c>
      <c r="T88" s="31"/>
      <c r="U88" s="32"/>
    </row>
    <row r="89" spans="1:21" ht="18.75">
      <c r="A89" s="32">
        <v>283</v>
      </c>
      <c r="B89" s="30">
        <v>11.0587</v>
      </c>
      <c r="C89" s="31" t="str">
        <f t="shared" si="11"/>
        <v>A</v>
      </c>
      <c r="D89" s="32">
        <f t="shared" si="12"/>
        <v>5</v>
      </c>
      <c r="E89" s="32">
        <f t="shared" si="13"/>
        <v>7</v>
      </c>
      <c r="F89" s="32">
        <f t="shared" si="14"/>
        <v>607</v>
      </c>
      <c r="G89" s="32">
        <v>4</v>
      </c>
      <c r="H89" s="32">
        <f>VLOOKUP($G89,'R2L1ID'!$A$2:$B$15,2)</f>
        <v>11</v>
      </c>
      <c r="I89" s="32">
        <f t="shared" si="15"/>
        <v>2</v>
      </c>
      <c r="J89" s="32">
        <f t="shared" si="16"/>
        <v>0</v>
      </c>
      <c r="K89" s="32">
        <f t="shared" si="17"/>
        <v>24</v>
      </c>
      <c r="L89" s="33">
        <v>1</v>
      </c>
      <c r="M89" s="33">
        <v>4</v>
      </c>
      <c r="N89" s="29">
        <v>10</v>
      </c>
      <c r="O89" s="31">
        <v>1</v>
      </c>
      <c r="P89" s="31" t="str">
        <f t="shared" si="18"/>
        <v>B</v>
      </c>
      <c r="Q89" s="32">
        <f t="shared" si="19"/>
        <v>4</v>
      </c>
      <c r="R89" s="31" t="s">
        <v>37</v>
      </c>
      <c r="S89" s="31" t="s">
        <v>27</v>
      </c>
      <c r="T89" s="31"/>
      <c r="U89" s="32"/>
    </row>
    <row r="90" spans="1:21" ht="18.75">
      <c r="A90" s="32">
        <v>284</v>
      </c>
      <c r="B90" s="30">
        <v>13.3725</v>
      </c>
      <c r="C90" s="31" t="str">
        <f t="shared" si="11"/>
        <v>A</v>
      </c>
      <c r="D90" s="32">
        <f t="shared" si="12"/>
        <v>5</v>
      </c>
      <c r="E90" s="32">
        <f t="shared" si="13"/>
        <v>8</v>
      </c>
      <c r="F90" s="32">
        <f t="shared" si="14"/>
        <v>686</v>
      </c>
      <c r="G90" s="32">
        <v>4</v>
      </c>
      <c r="H90" s="32">
        <f>VLOOKUP($G90,'R2L1ID'!$A$2:$B$15,2)</f>
        <v>11</v>
      </c>
      <c r="I90" s="32">
        <f t="shared" si="15"/>
        <v>2</v>
      </c>
      <c r="J90" s="32">
        <f t="shared" si="16"/>
        <v>1</v>
      </c>
      <c r="K90" s="32">
        <f t="shared" si="17"/>
        <v>25</v>
      </c>
      <c r="L90" s="33">
        <v>1</v>
      </c>
      <c r="M90" s="33">
        <v>5</v>
      </c>
      <c r="N90" s="29">
        <v>10</v>
      </c>
      <c r="O90" s="31">
        <v>1</v>
      </c>
      <c r="P90" s="31" t="str">
        <f t="shared" si="18"/>
        <v>B</v>
      </c>
      <c r="Q90" s="32">
        <f t="shared" si="19"/>
        <v>5</v>
      </c>
      <c r="R90" s="31" t="s">
        <v>37</v>
      </c>
      <c r="S90" s="31" t="s">
        <v>27</v>
      </c>
      <c r="T90" s="31"/>
      <c r="U90" s="32"/>
    </row>
    <row r="91" spans="1:21" ht="18.75">
      <c r="A91" s="32">
        <v>285</v>
      </c>
      <c r="B91" s="30">
        <v>9.9676399999999994</v>
      </c>
      <c r="C91" s="31" t="str">
        <f t="shared" si="11"/>
        <v>A</v>
      </c>
      <c r="D91" s="32">
        <f t="shared" si="12"/>
        <v>5</v>
      </c>
      <c r="E91" s="32">
        <f t="shared" si="13"/>
        <v>9</v>
      </c>
      <c r="F91" s="32">
        <f t="shared" si="14"/>
        <v>687</v>
      </c>
      <c r="G91" s="32">
        <v>4</v>
      </c>
      <c r="H91" s="32">
        <f>VLOOKUP($G91,'R2L1ID'!$A$2:$B$15,2)</f>
        <v>11</v>
      </c>
      <c r="I91" s="32">
        <f t="shared" si="15"/>
        <v>2</v>
      </c>
      <c r="J91" s="32">
        <f t="shared" si="16"/>
        <v>2</v>
      </c>
      <c r="K91" s="32">
        <f t="shared" si="17"/>
        <v>26</v>
      </c>
      <c r="L91" s="33">
        <v>1</v>
      </c>
      <c r="M91" s="33">
        <v>6</v>
      </c>
      <c r="N91" s="29">
        <v>10</v>
      </c>
      <c r="O91" s="31">
        <v>1</v>
      </c>
      <c r="P91" s="31" t="str">
        <f t="shared" si="18"/>
        <v>B</v>
      </c>
      <c r="Q91" s="32">
        <f t="shared" si="19"/>
        <v>6</v>
      </c>
      <c r="R91" s="31" t="s">
        <v>37</v>
      </c>
      <c r="S91" s="31" t="s">
        <v>27</v>
      </c>
      <c r="T91" s="31"/>
      <c r="U91" s="32"/>
    </row>
    <row r="92" spans="1:21" ht="18.75">
      <c r="A92" s="32">
        <v>286</v>
      </c>
      <c r="B92" s="30">
        <v>7.5402100000000001</v>
      </c>
      <c r="C92" s="31" t="str">
        <f t="shared" si="11"/>
        <v>A</v>
      </c>
      <c r="D92" s="32">
        <f t="shared" si="12"/>
        <v>5</v>
      </c>
      <c r="E92" s="32">
        <f t="shared" si="13"/>
        <v>10</v>
      </c>
      <c r="F92" s="32">
        <f t="shared" si="14"/>
        <v>986</v>
      </c>
      <c r="G92" s="32">
        <v>4</v>
      </c>
      <c r="H92" s="32">
        <f>VLOOKUP($G92,'R2L1ID'!$A$2:$B$15,2)</f>
        <v>11</v>
      </c>
      <c r="I92" s="32">
        <f t="shared" si="15"/>
        <v>1</v>
      </c>
      <c r="J92" s="32">
        <f t="shared" si="16"/>
        <v>2</v>
      </c>
      <c r="K92" s="32">
        <f t="shared" si="17"/>
        <v>14</v>
      </c>
      <c r="L92" s="33">
        <v>1</v>
      </c>
      <c r="M92" s="33">
        <v>7</v>
      </c>
      <c r="N92" s="29">
        <v>10</v>
      </c>
      <c r="O92" s="31">
        <v>1</v>
      </c>
      <c r="P92" s="31" t="str">
        <f t="shared" si="18"/>
        <v>B</v>
      </c>
      <c r="Q92" s="32">
        <f t="shared" si="19"/>
        <v>7</v>
      </c>
      <c r="R92" s="31" t="s">
        <v>37</v>
      </c>
      <c r="S92" s="31" t="s">
        <v>27</v>
      </c>
      <c r="T92" s="31"/>
      <c r="U92" s="32"/>
    </row>
    <row r="93" spans="1:21" ht="18.75">
      <c r="A93" s="32">
        <v>287</v>
      </c>
      <c r="B93" s="30">
        <v>5.0172499999999998</v>
      </c>
      <c r="C93" s="31" t="str">
        <f t="shared" si="11"/>
        <v>A</v>
      </c>
      <c r="D93" s="32">
        <f t="shared" si="12"/>
        <v>5</v>
      </c>
      <c r="E93" s="32">
        <f t="shared" si="13"/>
        <v>11</v>
      </c>
      <c r="F93" s="32">
        <f t="shared" si="14"/>
        <v>987</v>
      </c>
      <c r="G93" s="32">
        <v>4</v>
      </c>
      <c r="H93" s="32">
        <f>VLOOKUP($G93,'R2L1ID'!$A$2:$B$15,2)</f>
        <v>11</v>
      </c>
      <c r="I93" s="32">
        <f t="shared" si="15"/>
        <v>1</v>
      </c>
      <c r="J93" s="32">
        <f t="shared" si="16"/>
        <v>1</v>
      </c>
      <c r="K93" s="32">
        <f t="shared" si="17"/>
        <v>13</v>
      </c>
      <c r="L93" s="33">
        <v>1</v>
      </c>
      <c r="M93" s="33">
        <v>8</v>
      </c>
      <c r="N93" s="29">
        <v>10</v>
      </c>
      <c r="O93" s="31">
        <v>1</v>
      </c>
      <c r="P93" s="31" t="str">
        <f t="shared" si="18"/>
        <v>B</v>
      </c>
      <c r="Q93" s="32">
        <f t="shared" si="19"/>
        <v>8</v>
      </c>
      <c r="R93" s="31" t="s">
        <v>37</v>
      </c>
      <c r="S93" s="31" t="s">
        <v>27</v>
      </c>
      <c r="T93" s="31"/>
      <c r="U93" s="32"/>
    </row>
    <row r="94" spans="1:21" ht="18.75">
      <c r="A94" s="32">
        <v>288</v>
      </c>
      <c r="B94" s="30">
        <v>4.8294199999999998</v>
      </c>
      <c r="C94" s="31" t="str">
        <f t="shared" si="11"/>
        <v>A</v>
      </c>
      <c r="D94" s="32">
        <f t="shared" si="12"/>
        <v>5</v>
      </c>
      <c r="E94" s="32">
        <f t="shared" si="13"/>
        <v>12</v>
      </c>
      <c r="F94" s="32">
        <f t="shared" si="14"/>
        <v>718</v>
      </c>
      <c r="G94" s="32">
        <v>4</v>
      </c>
      <c r="H94" s="32">
        <f>VLOOKUP($G94,'R2L1ID'!$A$2:$B$15,2)</f>
        <v>11</v>
      </c>
      <c r="I94" s="32">
        <f t="shared" si="15"/>
        <v>1</v>
      </c>
      <c r="J94" s="32">
        <f t="shared" si="16"/>
        <v>0</v>
      </c>
      <c r="K94" s="32">
        <f t="shared" si="17"/>
        <v>12</v>
      </c>
      <c r="L94" s="33">
        <v>1</v>
      </c>
      <c r="M94" s="33">
        <v>9</v>
      </c>
      <c r="N94" s="29">
        <v>10</v>
      </c>
      <c r="O94" s="31">
        <v>1</v>
      </c>
      <c r="P94" s="31" t="str">
        <f t="shared" si="18"/>
        <v>B</v>
      </c>
      <c r="Q94" s="32">
        <f t="shared" si="19"/>
        <v>9</v>
      </c>
      <c r="R94" s="31" t="s">
        <v>37</v>
      </c>
      <c r="S94" s="31" t="s">
        <v>27</v>
      </c>
      <c r="T94" s="31"/>
      <c r="U94" s="32"/>
    </row>
    <row r="95" spans="1:21" ht="18.75">
      <c r="A95" s="32">
        <v>289</v>
      </c>
      <c r="B95" s="30">
        <v>3.6760999999999999</v>
      </c>
      <c r="C95" s="31" t="str">
        <f t="shared" si="11"/>
        <v>A</v>
      </c>
      <c r="D95" s="32">
        <f t="shared" si="12"/>
        <v>5</v>
      </c>
      <c r="E95" s="32">
        <f t="shared" si="13"/>
        <v>13</v>
      </c>
      <c r="F95" s="32">
        <f t="shared" si="14"/>
        <v>719</v>
      </c>
      <c r="G95" s="32">
        <v>4</v>
      </c>
      <c r="H95" s="32">
        <f>VLOOKUP($G95,'R2L1ID'!$A$2:$B$15,2)</f>
        <v>11</v>
      </c>
      <c r="I95" s="32">
        <f t="shared" si="15"/>
        <v>1</v>
      </c>
      <c r="J95" s="32">
        <f t="shared" si="16"/>
        <v>3</v>
      </c>
      <c r="K95" s="32">
        <f t="shared" si="17"/>
        <v>15</v>
      </c>
      <c r="L95" s="33">
        <v>1</v>
      </c>
      <c r="M95" s="33">
        <v>10</v>
      </c>
      <c r="N95" s="32">
        <v>1</v>
      </c>
      <c r="O95" s="31">
        <v>1</v>
      </c>
      <c r="P95" s="31" t="str">
        <f t="shared" si="18"/>
        <v>B</v>
      </c>
      <c r="Q95" s="32">
        <f t="shared" si="19"/>
        <v>10</v>
      </c>
      <c r="R95" s="31" t="s">
        <v>37</v>
      </c>
      <c r="S95" s="31" t="s">
        <v>27</v>
      </c>
      <c r="T95" s="31"/>
      <c r="U95" s="32"/>
    </row>
    <row r="96" spans="1:21" ht="18.75">
      <c r="A96" s="32">
        <v>290</v>
      </c>
      <c r="B96" s="30">
        <v>4.2389900000000003</v>
      </c>
      <c r="C96" s="31" t="str">
        <f t="shared" si="11"/>
        <v>A</v>
      </c>
      <c r="D96" s="32">
        <f t="shared" si="12"/>
        <v>5</v>
      </c>
      <c r="E96" s="32">
        <f t="shared" si="13"/>
        <v>14</v>
      </c>
      <c r="F96" s="32">
        <f t="shared" si="14"/>
        <v>788</v>
      </c>
      <c r="G96" s="32">
        <v>4</v>
      </c>
      <c r="H96" s="32">
        <f>VLOOKUP($G96,'R2L1ID'!$A$2:$B$15,2)</f>
        <v>11</v>
      </c>
      <c r="I96" s="32">
        <f t="shared" si="15"/>
        <v>1</v>
      </c>
      <c r="J96" s="32">
        <f t="shared" si="16"/>
        <v>4</v>
      </c>
      <c r="K96" s="32">
        <f t="shared" si="17"/>
        <v>16</v>
      </c>
      <c r="L96" s="33">
        <v>1</v>
      </c>
      <c r="M96" s="33">
        <v>11</v>
      </c>
      <c r="N96" s="32">
        <v>1</v>
      </c>
      <c r="O96" s="31">
        <v>1</v>
      </c>
      <c r="P96" s="31" t="str">
        <f t="shared" si="18"/>
        <v>B</v>
      </c>
      <c r="Q96" s="32">
        <f t="shared" si="19"/>
        <v>11</v>
      </c>
      <c r="R96" s="31" t="s">
        <v>37</v>
      </c>
      <c r="S96" s="31" t="s">
        <v>27</v>
      </c>
      <c r="T96" s="31"/>
      <c r="U96" s="32"/>
    </row>
    <row r="97" spans="1:21" ht="18.75">
      <c r="A97" s="32">
        <v>291</v>
      </c>
      <c r="B97" s="30">
        <v>3.8674300000000001</v>
      </c>
      <c r="C97" s="31" t="str">
        <f t="shared" si="11"/>
        <v>A</v>
      </c>
      <c r="D97" s="32">
        <f t="shared" si="12"/>
        <v>5</v>
      </c>
      <c r="E97" s="32">
        <f t="shared" si="13"/>
        <v>15</v>
      </c>
      <c r="F97" s="32">
        <f t="shared" si="14"/>
        <v>789</v>
      </c>
      <c r="G97" s="32">
        <v>4</v>
      </c>
      <c r="H97" s="32">
        <f>VLOOKUP($G97,'R2L1ID'!$A$2:$B$15,2)</f>
        <v>11</v>
      </c>
      <c r="I97" s="32">
        <f t="shared" si="15"/>
        <v>1</v>
      </c>
      <c r="J97" s="32">
        <f t="shared" si="16"/>
        <v>5</v>
      </c>
      <c r="K97" s="32">
        <f t="shared" si="17"/>
        <v>17</v>
      </c>
      <c r="L97" s="33">
        <v>1</v>
      </c>
      <c r="M97" s="33">
        <v>12</v>
      </c>
      <c r="N97" s="32">
        <v>1</v>
      </c>
      <c r="O97" s="31">
        <v>1</v>
      </c>
      <c r="P97" s="31" t="str">
        <f t="shared" si="18"/>
        <v>B</v>
      </c>
      <c r="Q97" s="32">
        <f t="shared" si="19"/>
        <v>12</v>
      </c>
      <c r="R97" s="31" t="s">
        <v>37</v>
      </c>
      <c r="S97" s="31" t="s">
        <v>27</v>
      </c>
      <c r="T97" s="31"/>
      <c r="U97" s="32"/>
    </row>
    <row r="98" spans="1:21" ht="18.75">
      <c r="A98" s="32">
        <v>292</v>
      </c>
      <c r="B98" s="30">
        <v>3.7040500000000001</v>
      </c>
      <c r="C98" s="31" t="str">
        <f t="shared" si="11"/>
        <v>A</v>
      </c>
      <c r="D98" s="32">
        <f t="shared" si="12"/>
        <v>6</v>
      </c>
      <c r="E98" s="32">
        <f t="shared" si="13"/>
        <v>0</v>
      </c>
      <c r="F98" s="32">
        <f t="shared" si="14"/>
        <v>736</v>
      </c>
      <c r="G98" s="32">
        <v>6</v>
      </c>
      <c r="H98" s="32">
        <f>VLOOKUP($G98,'R2L1ID'!$A$2:$B$15,2)</f>
        <v>4</v>
      </c>
      <c r="I98" s="32">
        <f t="shared" si="15"/>
        <v>1</v>
      </c>
      <c r="J98" s="32">
        <f t="shared" si="16"/>
        <v>6</v>
      </c>
      <c r="K98" s="32">
        <f t="shared" si="17"/>
        <v>18</v>
      </c>
      <c r="L98" s="32">
        <v>0</v>
      </c>
      <c r="M98" s="32">
        <v>4</v>
      </c>
      <c r="N98" s="32">
        <v>1</v>
      </c>
      <c r="O98" s="31">
        <v>1</v>
      </c>
      <c r="P98" s="31" t="str">
        <f t="shared" si="18"/>
        <v>A</v>
      </c>
      <c r="Q98" s="32">
        <f t="shared" si="19"/>
        <v>1</v>
      </c>
      <c r="R98" s="31" t="s">
        <v>37</v>
      </c>
      <c r="S98" s="31" t="s">
        <v>1</v>
      </c>
      <c r="T98" s="31"/>
      <c r="U98" s="32"/>
    </row>
    <row r="99" spans="1:21" ht="18.75">
      <c r="A99" s="32">
        <v>293</v>
      </c>
      <c r="B99" s="30">
        <v>3.4721000000000002</v>
      </c>
      <c r="C99" s="31" t="str">
        <f t="shared" si="11"/>
        <v>A</v>
      </c>
      <c r="D99" s="32">
        <f t="shared" si="12"/>
        <v>6</v>
      </c>
      <c r="E99" s="32">
        <f t="shared" si="13"/>
        <v>1</v>
      </c>
      <c r="F99" s="32">
        <f t="shared" si="14"/>
        <v>737</v>
      </c>
      <c r="G99" s="32">
        <v>6</v>
      </c>
      <c r="H99" s="32">
        <f>VLOOKUP($G99,'R2L1ID'!$A$2:$B$15,2)</f>
        <v>4</v>
      </c>
      <c r="I99" s="32">
        <f t="shared" si="15"/>
        <v>1</v>
      </c>
      <c r="J99" s="32">
        <f t="shared" si="16"/>
        <v>7</v>
      </c>
      <c r="K99" s="32">
        <f t="shared" si="17"/>
        <v>19</v>
      </c>
      <c r="L99" s="32">
        <v>0</v>
      </c>
      <c r="M99" s="32">
        <v>5</v>
      </c>
      <c r="N99" s="32">
        <v>1</v>
      </c>
      <c r="O99" s="31">
        <v>1</v>
      </c>
      <c r="P99" s="31" t="str">
        <f t="shared" si="18"/>
        <v>A</v>
      </c>
      <c r="Q99" s="32">
        <f t="shared" si="19"/>
        <v>2</v>
      </c>
      <c r="R99" s="31" t="s">
        <v>37</v>
      </c>
      <c r="S99" s="31" t="s">
        <v>1</v>
      </c>
      <c r="T99" s="31"/>
      <c r="U99" s="32"/>
    </row>
    <row r="100" spans="1:21" ht="18.75">
      <c r="A100" s="32">
        <v>294</v>
      </c>
      <c r="B100" s="30">
        <v>4.2761699999999996</v>
      </c>
      <c r="C100" s="31" t="str">
        <f t="shared" si="11"/>
        <v>A</v>
      </c>
      <c r="D100" s="32">
        <f t="shared" si="12"/>
        <v>6</v>
      </c>
      <c r="E100" s="32">
        <f t="shared" si="13"/>
        <v>2</v>
      </c>
      <c r="F100" s="32">
        <f t="shared" si="14"/>
        <v>608</v>
      </c>
      <c r="G100" s="32">
        <v>6</v>
      </c>
      <c r="H100" s="32">
        <f>VLOOKUP($G100,'R2L1ID'!$A$2:$B$15,2)</f>
        <v>4</v>
      </c>
      <c r="I100" s="32">
        <f t="shared" si="15"/>
        <v>1</v>
      </c>
      <c r="J100" s="32">
        <f t="shared" si="16"/>
        <v>8</v>
      </c>
      <c r="K100" s="32">
        <f t="shared" si="17"/>
        <v>20</v>
      </c>
      <c r="L100" s="32">
        <v>0</v>
      </c>
      <c r="M100" s="32">
        <v>6</v>
      </c>
      <c r="N100" s="32">
        <v>1</v>
      </c>
      <c r="O100" s="31">
        <v>1</v>
      </c>
      <c r="P100" s="31" t="str">
        <f t="shared" si="18"/>
        <v>A</v>
      </c>
      <c r="Q100" s="32">
        <f t="shared" si="19"/>
        <v>3</v>
      </c>
      <c r="R100" s="31" t="s">
        <v>37</v>
      </c>
      <c r="S100" s="31" t="s">
        <v>1</v>
      </c>
      <c r="T100" s="31"/>
      <c r="U100" s="32"/>
    </row>
    <row r="101" spans="1:21" ht="18.75">
      <c r="A101" s="32">
        <v>295</v>
      </c>
      <c r="B101" s="30">
        <v>4.2817499999999997</v>
      </c>
      <c r="C101" s="31" t="str">
        <f t="shared" si="11"/>
        <v>A</v>
      </c>
      <c r="D101" s="32">
        <f t="shared" si="12"/>
        <v>6</v>
      </c>
      <c r="E101" s="32">
        <f t="shared" si="13"/>
        <v>3</v>
      </c>
      <c r="F101" s="32">
        <f t="shared" si="14"/>
        <v>609</v>
      </c>
      <c r="G101" s="32">
        <v>6</v>
      </c>
      <c r="H101" s="32">
        <f>VLOOKUP($G101,'R2L1ID'!$A$2:$B$15,2)</f>
        <v>4</v>
      </c>
      <c r="I101" s="32">
        <f t="shared" si="15"/>
        <v>0</v>
      </c>
      <c r="J101" s="32">
        <f t="shared" si="16"/>
        <v>8</v>
      </c>
      <c r="K101" s="32">
        <f t="shared" si="17"/>
        <v>8</v>
      </c>
      <c r="L101" s="32">
        <v>0</v>
      </c>
      <c r="M101" s="32">
        <v>7</v>
      </c>
      <c r="N101" s="32">
        <v>1</v>
      </c>
      <c r="O101" s="31">
        <v>1</v>
      </c>
      <c r="P101" s="31" t="str">
        <f t="shared" si="18"/>
        <v>A</v>
      </c>
      <c r="Q101" s="32">
        <f t="shared" si="19"/>
        <v>4</v>
      </c>
      <c r="R101" s="31" t="s">
        <v>37</v>
      </c>
      <c r="S101" s="31" t="s">
        <v>1</v>
      </c>
      <c r="T101" s="31"/>
      <c r="U101" s="32"/>
    </row>
    <row r="102" spans="1:21" ht="18.75">
      <c r="A102" s="32">
        <v>296</v>
      </c>
      <c r="B102" s="30">
        <v>5.5823700000000001</v>
      </c>
      <c r="C102" s="31" t="str">
        <f t="shared" si="11"/>
        <v>A</v>
      </c>
      <c r="D102" s="32">
        <f t="shared" si="12"/>
        <v>6</v>
      </c>
      <c r="E102" s="32">
        <f t="shared" si="13"/>
        <v>4</v>
      </c>
      <c r="F102" s="32">
        <f t="shared" si="14"/>
        <v>738</v>
      </c>
      <c r="G102" s="32">
        <v>5</v>
      </c>
      <c r="H102" s="32">
        <f>VLOOKUP($G102,'R2L1ID'!$A$2:$B$15,2)</f>
        <v>12</v>
      </c>
      <c r="I102" s="32">
        <f t="shared" si="15"/>
        <v>2</v>
      </c>
      <c r="J102" s="32">
        <f t="shared" si="16"/>
        <v>6</v>
      </c>
      <c r="K102" s="32">
        <f t="shared" si="17"/>
        <v>30</v>
      </c>
      <c r="L102" s="33">
        <v>1</v>
      </c>
      <c r="M102" s="33">
        <v>1</v>
      </c>
      <c r="N102" s="29">
        <v>10</v>
      </c>
      <c r="O102" s="31">
        <v>1</v>
      </c>
      <c r="P102" s="31" t="str">
        <f t="shared" si="18"/>
        <v>B</v>
      </c>
      <c r="Q102" s="32">
        <f t="shared" si="19"/>
        <v>1</v>
      </c>
      <c r="R102" s="31" t="s">
        <v>37</v>
      </c>
      <c r="S102" s="31" t="s">
        <v>5</v>
      </c>
      <c r="T102" s="31"/>
      <c r="U102" s="32"/>
    </row>
    <row r="103" spans="1:21" ht="18.75">
      <c r="A103" s="32">
        <v>297</v>
      </c>
      <c r="B103" s="30">
        <v>6.7552099999999999</v>
      </c>
      <c r="C103" s="31" t="str">
        <f t="shared" si="11"/>
        <v>A</v>
      </c>
      <c r="D103" s="32">
        <f t="shared" si="12"/>
        <v>6</v>
      </c>
      <c r="E103" s="32">
        <f t="shared" si="13"/>
        <v>5</v>
      </c>
      <c r="F103" s="32">
        <f t="shared" si="14"/>
        <v>739</v>
      </c>
      <c r="G103" s="32">
        <v>5</v>
      </c>
      <c r="H103" s="32">
        <f>VLOOKUP($G103,'R2L1ID'!$A$2:$B$15,2)</f>
        <v>12</v>
      </c>
      <c r="I103" s="32">
        <f t="shared" si="15"/>
        <v>2</v>
      </c>
      <c r="J103" s="32">
        <f t="shared" si="16"/>
        <v>7</v>
      </c>
      <c r="K103" s="32">
        <f t="shared" si="17"/>
        <v>31</v>
      </c>
      <c r="L103" s="33">
        <v>1</v>
      </c>
      <c r="M103" s="33">
        <v>2</v>
      </c>
      <c r="N103" s="29">
        <v>10</v>
      </c>
      <c r="O103" s="31">
        <v>1</v>
      </c>
      <c r="P103" s="31" t="str">
        <f t="shared" si="18"/>
        <v>B</v>
      </c>
      <c r="Q103" s="32">
        <f t="shared" si="19"/>
        <v>2</v>
      </c>
      <c r="R103" s="31" t="s">
        <v>37</v>
      </c>
      <c r="S103" s="31" t="s">
        <v>5</v>
      </c>
      <c r="T103" s="31"/>
      <c r="U103" s="32"/>
    </row>
    <row r="104" spans="1:21" ht="18.75">
      <c r="A104" s="32">
        <v>298</v>
      </c>
      <c r="B104" s="30">
        <v>9.4299900000000001</v>
      </c>
      <c r="C104" s="31" t="str">
        <f t="shared" si="11"/>
        <v>A</v>
      </c>
      <c r="D104" s="32">
        <f t="shared" si="12"/>
        <v>6</v>
      </c>
      <c r="E104" s="32">
        <f t="shared" si="13"/>
        <v>6</v>
      </c>
      <c r="F104" s="32">
        <f t="shared" si="14"/>
        <v>966</v>
      </c>
      <c r="G104" s="32">
        <v>5</v>
      </c>
      <c r="H104" s="32">
        <f>VLOOKUP($G104,'R2L1ID'!$A$2:$B$15,2)</f>
        <v>12</v>
      </c>
      <c r="I104" s="32">
        <f t="shared" si="15"/>
        <v>2</v>
      </c>
      <c r="J104" s="32">
        <f t="shared" si="16"/>
        <v>8</v>
      </c>
      <c r="K104" s="32">
        <f t="shared" si="17"/>
        <v>32</v>
      </c>
      <c r="L104" s="33">
        <v>1</v>
      </c>
      <c r="M104" s="33">
        <v>3</v>
      </c>
      <c r="N104" s="29">
        <v>10</v>
      </c>
      <c r="O104" s="31">
        <v>1</v>
      </c>
      <c r="P104" s="31" t="str">
        <f t="shared" si="18"/>
        <v>B</v>
      </c>
      <c r="Q104" s="32">
        <f t="shared" si="19"/>
        <v>3</v>
      </c>
      <c r="R104" s="31" t="s">
        <v>37</v>
      </c>
      <c r="S104" s="31" t="s">
        <v>5</v>
      </c>
      <c r="T104" s="31"/>
      <c r="U104" s="32"/>
    </row>
    <row r="105" spans="1:21" ht="18.75">
      <c r="A105" s="32">
        <v>299</v>
      </c>
      <c r="B105" s="30">
        <v>9.2113399999999999</v>
      </c>
      <c r="C105" s="31" t="str">
        <f t="shared" si="11"/>
        <v>A</v>
      </c>
      <c r="D105" s="32">
        <f t="shared" si="12"/>
        <v>6</v>
      </c>
      <c r="E105" s="32">
        <f t="shared" si="13"/>
        <v>7</v>
      </c>
      <c r="F105" s="32">
        <f t="shared" si="14"/>
        <v>967</v>
      </c>
      <c r="G105" s="32">
        <v>5</v>
      </c>
      <c r="H105" s="32">
        <f>VLOOKUP($G105,'R2L1ID'!$A$2:$B$15,2)</f>
        <v>12</v>
      </c>
      <c r="I105" s="32">
        <f t="shared" si="15"/>
        <v>2</v>
      </c>
      <c r="J105" s="32">
        <f t="shared" si="16"/>
        <v>0</v>
      </c>
      <c r="K105" s="32">
        <f t="shared" si="17"/>
        <v>24</v>
      </c>
      <c r="L105" s="33">
        <v>1</v>
      </c>
      <c r="M105" s="33">
        <v>4</v>
      </c>
      <c r="N105" s="29">
        <v>10</v>
      </c>
      <c r="O105" s="31">
        <v>1</v>
      </c>
      <c r="P105" s="31" t="str">
        <f t="shared" si="18"/>
        <v>B</v>
      </c>
      <c r="Q105" s="32">
        <f t="shared" si="19"/>
        <v>4</v>
      </c>
      <c r="R105" s="31" t="s">
        <v>37</v>
      </c>
      <c r="S105" s="31" t="s">
        <v>5</v>
      </c>
      <c r="T105" s="31"/>
      <c r="U105" s="32"/>
    </row>
    <row r="106" spans="1:21" ht="18.75">
      <c r="A106" s="32">
        <v>300</v>
      </c>
      <c r="B106" s="30">
        <v>9.7467699999999997</v>
      </c>
      <c r="C106" s="31" t="str">
        <f t="shared" si="11"/>
        <v>A</v>
      </c>
      <c r="D106" s="32">
        <f t="shared" si="12"/>
        <v>6</v>
      </c>
      <c r="E106" s="32">
        <f t="shared" si="13"/>
        <v>8</v>
      </c>
      <c r="F106" s="32">
        <f t="shared" si="14"/>
        <v>648</v>
      </c>
      <c r="G106" s="32">
        <v>5</v>
      </c>
      <c r="H106" s="32">
        <f>VLOOKUP($G106,'R2L1ID'!$A$2:$B$15,2)</f>
        <v>12</v>
      </c>
      <c r="I106" s="32">
        <f t="shared" si="15"/>
        <v>2</v>
      </c>
      <c r="J106" s="32">
        <f t="shared" si="16"/>
        <v>1</v>
      </c>
      <c r="K106" s="32">
        <f t="shared" si="17"/>
        <v>25</v>
      </c>
      <c r="L106" s="33">
        <v>1</v>
      </c>
      <c r="M106" s="33">
        <v>5</v>
      </c>
      <c r="N106" s="29">
        <v>10</v>
      </c>
      <c r="O106" s="31">
        <v>1</v>
      </c>
      <c r="P106" s="31" t="str">
        <f t="shared" si="18"/>
        <v>B</v>
      </c>
      <c r="Q106" s="32">
        <f t="shared" si="19"/>
        <v>5</v>
      </c>
      <c r="R106" s="31" t="s">
        <v>37</v>
      </c>
      <c r="S106" s="31" t="s">
        <v>5</v>
      </c>
      <c r="T106" s="31"/>
      <c r="U106" s="32"/>
    </row>
    <row r="107" spans="1:21" ht="18.75">
      <c r="A107" s="32">
        <v>301</v>
      </c>
      <c r="B107" s="30">
        <v>6.1181400000000004</v>
      </c>
      <c r="C107" s="31" t="str">
        <f t="shared" si="11"/>
        <v>A</v>
      </c>
      <c r="D107" s="32">
        <f t="shared" si="12"/>
        <v>6</v>
      </c>
      <c r="E107" s="32">
        <f t="shared" si="13"/>
        <v>9</v>
      </c>
      <c r="F107" s="32">
        <f t="shared" si="14"/>
        <v>649</v>
      </c>
      <c r="G107" s="32">
        <v>5</v>
      </c>
      <c r="H107" s="32">
        <f>VLOOKUP($G107,'R2L1ID'!$A$2:$B$15,2)</f>
        <v>12</v>
      </c>
      <c r="I107" s="32">
        <f t="shared" si="15"/>
        <v>2</v>
      </c>
      <c r="J107" s="32">
        <f t="shared" si="16"/>
        <v>2</v>
      </c>
      <c r="K107" s="32">
        <f t="shared" si="17"/>
        <v>26</v>
      </c>
      <c r="L107" s="33">
        <v>1</v>
      </c>
      <c r="M107" s="33">
        <v>6</v>
      </c>
      <c r="N107" s="29">
        <v>10</v>
      </c>
      <c r="O107" s="31">
        <v>1</v>
      </c>
      <c r="P107" s="31" t="str">
        <f t="shared" si="18"/>
        <v>B</v>
      </c>
      <c r="Q107" s="32">
        <f t="shared" si="19"/>
        <v>6</v>
      </c>
      <c r="R107" s="31" t="s">
        <v>37</v>
      </c>
      <c r="S107" s="31" t="s">
        <v>5</v>
      </c>
      <c r="T107" s="31"/>
      <c r="U107" s="32"/>
    </row>
    <row r="108" spans="1:21" ht="18.75">
      <c r="A108" s="32">
        <v>302</v>
      </c>
      <c r="B108" s="30">
        <v>6.1819899999999999</v>
      </c>
      <c r="C108" s="31" t="str">
        <f t="shared" si="11"/>
        <v>A</v>
      </c>
      <c r="D108" s="32">
        <f t="shared" si="12"/>
        <v>6</v>
      </c>
      <c r="E108" s="32">
        <f t="shared" si="13"/>
        <v>10</v>
      </c>
      <c r="F108" s="32">
        <f t="shared" si="14"/>
        <v>308</v>
      </c>
      <c r="G108" s="32">
        <v>5</v>
      </c>
      <c r="H108" s="32">
        <f>VLOOKUP($G108,'R2L1ID'!$A$2:$B$15,2)</f>
        <v>12</v>
      </c>
      <c r="I108" s="32">
        <f t="shared" si="15"/>
        <v>1</v>
      </c>
      <c r="J108" s="32">
        <f t="shared" si="16"/>
        <v>2</v>
      </c>
      <c r="K108" s="32">
        <f t="shared" si="17"/>
        <v>14</v>
      </c>
      <c r="L108" s="33">
        <v>1</v>
      </c>
      <c r="M108" s="33">
        <v>7</v>
      </c>
      <c r="N108" s="29">
        <v>10</v>
      </c>
      <c r="O108" s="31">
        <v>1</v>
      </c>
      <c r="P108" s="31" t="str">
        <f t="shared" si="18"/>
        <v>B</v>
      </c>
      <c r="Q108" s="32">
        <f t="shared" si="19"/>
        <v>7</v>
      </c>
      <c r="R108" s="31" t="s">
        <v>37</v>
      </c>
      <c r="S108" s="31" t="s">
        <v>5</v>
      </c>
      <c r="T108" s="31"/>
      <c r="U108" s="32"/>
    </row>
    <row r="109" spans="1:21" ht="18.75">
      <c r="A109" s="32">
        <v>303</v>
      </c>
      <c r="B109" s="30">
        <v>5.0937299999999999</v>
      </c>
      <c r="C109" s="31" t="str">
        <f t="shared" si="11"/>
        <v>A</v>
      </c>
      <c r="D109" s="32">
        <f t="shared" si="12"/>
        <v>6</v>
      </c>
      <c r="E109" s="32">
        <f t="shared" si="13"/>
        <v>11</v>
      </c>
      <c r="F109" s="32">
        <f t="shared" si="14"/>
        <v>309</v>
      </c>
      <c r="G109" s="32">
        <v>5</v>
      </c>
      <c r="H109" s="32">
        <f>VLOOKUP($G109,'R2L1ID'!$A$2:$B$15,2)</f>
        <v>12</v>
      </c>
      <c r="I109" s="32">
        <f t="shared" si="15"/>
        <v>1</v>
      </c>
      <c r="J109" s="32">
        <f t="shared" si="16"/>
        <v>1</v>
      </c>
      <c r="K109" s="32">
        <f t="shared" si="17"/>
        <v>13</v>
      </c>
      <c r="L109" s="33">
        <v>1</v>
      </c>
      <c r="M109" s="33">
        <v>8</v>
      </c>
      <c r="N109" s="29">
        <v>10</v>
      </c>
      <c r="O109" s="31">
        <v>1</v>
      </c>
      <c r="P109" s="31" t="str">
        <f t="shared" si="18"/>
        <v>B</v>
      </c>
      <c r="Q109" s="32">
        <f t="shared" si="19"/>
        <v>8</v>
      </c>
      <c r="R109" s="31" t="s">
        <v>37</v>
      </c>
      <c r="S109" s="31" t="s">
        <v>5</v>
      </c>
      <c r="T109" s="31"/>
      <c r="U109" s="32"/>
    </row>
    <row r="110" spans="1:21" ht="18.75">
      <c r="A110" s="32">
        <v>304</v>
      </c>
      <c r="B110" s="30">
        <v>4.5472599999999996</v>
      </c>
      <c r="C110" s="31" t="str">
        <f t="shared" si="11"/>
        <v>A</v>
      </c>
      <c r="D110" s="32">
        <f t="shared" si="12"/>
        <v>6</v>
      </c>
      <c r="E110" s="32">
        <f t="shared" si="13"/>
        <v>12</v>
      </c>
      <c r="F110" s="32">
        <f t="shared" si="14"/>
        <v>728</v>
      </c>
      <c r="G110" s="32">
        <v>5</v>
      </c>
      <c r="H110" s="32">
        <f>VLOOKUP($G110,'R2L1ID'!$A$2:$B$15,2)</f>
        <v>12</v>
      </c>
      <c r="I110" s="32">
        <f t="shared" si="15"/>
        <v>1</v>
      </c>
      <c r="J110" s="32">
        <f t="shared" si="16"/>
        <v>0</v>
      </c>
      <c r="K110" s="32">
        <f t="shared" si="17"/>
        <v>12</v>
      </c>
      <c r="L110" s="33">
        <v>1</v>
      </c>
      <c r="M110" s="33">
        <v>9</v>
      </c>
      <c r="N110" s="32">
        <v>1</v>
      </c>
      <c r="O110" s="31">
        <v>1</v>
      </c>
      <c r="P110" s="31" t="str">
        <f t="shared" si="18"/>
        <v>B</v>
      </c>
      <c r="Q110" s="32">
        <f t="shared" si="19"/>
        <v>9</v>
      </c>
      <c r="R110" s="31" t="s">
        <v>37</v>
      </c>
      <c r="S110" s="31" t="s">
        <v>5</v>
      </c>
      <c r="T110" s="31"/>
      <c r="U110" s="32"/>
    </row>
    <row r="111" spans="1:21" ht="18.75">
      <c r="A111" s="32">
        <v>305</v>
      </c>
      <c r="B111" s="30">
        <v>4.3148200000000001</v>
      </c>
      <c r="C111" s="31" t="str">
        <f t="shared" si="11"/>
        <v>A</v>
      </c>
      <c r="D111" s="32">
        <f t="shared" si="12"/>
        <v>6</v>
      </c>
      <c r="E111" s="32">
        <f t="shared" si="13"/>
        <v>13</v>
      </c>
      <c r="F111" s="32">
        <f t="shared" si="14"/>
        <v>729</v>
      </c>
      <c r="G111" s="32">
        <v>5</v>
      </c>
      <c r="H111" s="32">
        <f>VLOOKUP($G111,'R2L1ID'!$A$2:$B$15,2)</f>
        <v>12</v>
      </c>
      <c r="I111" s="32">
        <f t="shared" si="15"/>
        <v>1</v>
      </c>
      <c r="J111" s="32">
        <f t="shared" si="16"/>
        <v>3</v>
      </c>
      <c r="K111" s="32">
        <f t="shared" si="17"/>
        <v>15</v>
      </c>
      <c r="L111" s="33">
        <v>1</v>
      </c>
      <c r="M111" s="33">
        <v>10</v>
      </c>
      <c r="N111" s="32">
        <v>1</v>
      </c>
      <c r="O111" s="31">
        <v>1</v>
      </c>
      <c r="P111" s="31" t="str">
        <f t="shared" si="18"/>
        <v>B</v>
      </c>
      <c r="Q111" s="32">
        <f t="shared" si="19"/>
        <v>10</v>
      </c>
      <c r="R111" s="31" t="s">
        <v>37</v>
      </c>
      <c r="S111" s="31" t="s">
        <v>5</v>
      </c>
      <c r="T111" s="31" t="s">
        <v>68</v>
      </c>
      <c r="U111" s="32"/>
    </row>
    <row r="112" spans="1:21" ht="18.75">
      <c r="A112" s="32">
        <v>306</v>
      </c>
      <c r="B112" s="30">
        <v>2.5321899999999999</v>
      </c>
      <c r="C112" s="31" t="str">
        <f t="shared" si="11"/>
        <v>A</v>
      </c>
      <c r="D112" s="32">
        <f t="shared" si="12"/>
        <v>6</v>
      </c>
      <c r="E112" s="32">
        <f t="shared" si="13"/>
        <v>14</v>
      </c>
      <c r="F112" s="32">
        <f t="shared" si="14"/>
        <v>548</v>
      </c>
      <c r="G112" s="32">
        <v>5</v>
      </c>
      <c r="H112" s="32">
        <f>VLOOKUP($G112,'R2L1ID'!$A$2:$B$15,2)</f>
        <v>12</v>
      </c>
      <c r="I112" s="32">
        <f t="shared" si="15"/>
        <v>1</v>
      </c>
      <c r="J112" s="32">
        <f t="shared" si="16"/>
        <v>4</v>
      </c>
      <c r="K112" s="32">
        <f t="shared" si="17"/>
        <v>16</v>
      </c>
      <c r="L112" s="33">
        <v>1</v>
      </c>
      <c r="M112" s="33">
        <v>11</v>
      </c>
      <c r="N112" s="32">
        <v>1</v>
      </c>
      <c r="O112" s="31">
        <v>1</v>
      </c>
      <c r="P112" s="31" t="str">
        <f t="shared" si="18"/>
        <v>B</v>
      </c>
      <c r="Q112" s="32">
        <f t="shared" si="19"/>
        <v>11</v>
      </c>
      <c r="R112" s="31" t="s">
        <v>37</v>
      </c>
      <c r="S112" s="31" t="s">
        <v>5</v>
      </c>
      <c r="T112" s="31"/>
      <c r="U112" s="32"/>
    </row>
    <row r="113" spans="1:21" ht="18.75">
      <c r="A113" s="29">
        <v>307</v>
      </c>
      <c r="B113" s="30">
        <v>0</v>
      </c>
      <c r="C113" s="31" t="str">
        <f t="shared" si="11"/>
        <v>A</v>
      </c>
      <c r="D113" s="32">
        <f t="shared" si="12"/>
        <v>6</v>
      </c>
      <c r="E113" s="32">
        <f t="shared" si="13"/>
        <v>15</v>
      </c>
      <c r="F113" s="32">
        <f t="shared" si="14"/>
        <v>549</v>
      </c>
      <c r="G113" s="32">
        <v>5</v>
      </c>
      <c r="H113" s="32">
        <f>VLOOKUP($G113,'R2L1ID'!$A$2:$B$15,2)</f>
        <v>12</v>
      </c>
      <c r="I113" s="32">
        <f t="shared" si="15"/>
        <v>1</v>
      </c>
      <c r="J113" s="32">
        <f t="shared" si="16"/>
        <v>5</v>
      </c>
      <c r="K113" s="32">
        <f t="shared" si="17"/>
        <v>17</v>
      </c>
      <c r="L113" s="33">
        <v>1</v>
      </c>
      <c r="M113" s="33">
        <v>12</v>
      </c>
      <c r="N113" s="32">
        <v>1</v>
      </c>
      <c r="O113" s="31">
        <v>0</v>
      </c>
      <c r="P113" s="31" t="str">
        <f t="shared" si="18"/>
        <v>B</v>
      </c>
      <c r="Q113" s="32">
        <f t="shared" si="19"/>
        <v>12</v>
      </c>
      <c r="R113" s="31" t="s">
        <v>37</v>
      </c>
      <c r="S113" s="31" t="s">
        <v>5</v>
      </c>
      <c r="T113" s="31"/>
      <c r="U113" s="32"/>
    </row>
    <row r="114" spans="1:21" ht="18.75">
      <c r="A114" s="32">
        <v>308</v>
      </c>
      <c r="B114" s="30">
        <v>3.20648</v>
      </c>
      <c r="C114" s="31" t="str">
        <f t="shared" si="11"/>
        <v>A</v>
      </c>
      <c r="D114" s="32">
        <f t="shared" si="12"/>
        <v>7</v>
      </c>
      <c r="E114" s="32">
        <f t="shared" si="13"/>
        <v>0</v>
      </c>
      <c r="F114" s="32">
        <f t="shared" si="14"/>
        <v>266</v>
      </c>
      <c r="G114" s="32">
        <v>6</v>
      </c>
      <c r="H114" s="32">
        <f>VLOOKUP($G114,'R2L1ID'!$A$2:$B$15,2)</f>
        <v>4</v>
      </c>
      <c r="I114" s="32">
        <f t="shared" si="15"/>
        <v>0</v>
      </c>
      <c r="J114" s="32">
        <f t="shared" si="16"/>
        <v>7</v>
      </c>
      <c r="K114" s="32">
        <f t="shared" si="17"/>
        <v>7</v>
      </c>
      <c r="L114" s="32">
        <v>0</v>
      </c>
      <c r="M114" s="32">
        <v>8</v>
      </c>
      <c r="N114" s="32">
        <v>1</v>
      </c>
      <c r="O114" s="31">
        <v>1</v>
      </c>
      <c r="P114" s="31" t="str">
        <f t="shared" si="18"/>
        <v>A</v>
      </c>
      <c r="Q114" s="32">
        <f t="shared" si="19"/>
        <v>1</v>
      </c>
      <c r="R114" s="31" t="s">
        <v>37</v>
      </c>
      <c r="S114" s="31" t="s">
        <v>29</v>
      </c>
      <c r="T114" s="31"/>
      <c r="U114" s="32"/>
    </row>
    <row r="115" spans="1:21" ht="18.75">
      <c r="A115" s="32">
        <v>309</v>
      </c>
      <c r="B115" s="30">
        <v>2.6640799999999998</v>
      </c>
      <c r="C115" s="31" t="str">
        <f t="shared" si="11"/>
        <v>A</v>
      </c>
      <c r="D115" s="32">
        <f t="shared" si="12"/>
        <v>7</v>
      </c>
      <c r="E115" s="32">
        <f t="shared" si="13"/>
        <v>1</v>
      </c>
      <c r="F115" s="32">
        <f t="shared" si="14"/>
        <v>267</v>
      </c>
      <c r="G115" s="32">
        <v>3</v>
      </c>
      <c r="H115" s="32">
        <f>VLOOKUP($G115,'R2L1ID'!$A$2:$B$15,2)</f>
        <v>6</v>
      </c>
      <c r="I115" s="32">
        <f t="shared" si="15"/>
        <v>1</v>
      </c>
      <c r="J115" s="32">
        <f t="shared" si="16"/>
        <v>6</v>
      </c>
      <c r="K115" s="32">
        <f t="shared" si="17"/>
        <v>18</v>
      </c>
      <c r="L115" s="32">
        <v>0</v>
      </c>
      <c r="M115" s="32">
        <v>4</v>
      </c>
      <c r="N115" s="32">
        <v>1</v>
      </c>
      <c r="O115" s="31">
        <v>1</v>
      </c>
      <c r="P115" s="31" t="str">
        <f t="shared" si="18"/>
        <v>A</v>
      </c>
      <c r="Q115" s="32">
        <f t="shared" si="19"/>
        <v>2</v>
      </c>
      <c r="R115" s="31" t="s">
        <v>37</v>
      </c>
      <c r="S115" s="31" t="s">
        <v>29</v>
      </c>
      <c r="T115" s="31"/>
      <c r="U115" s="32"/>
    </row>
    <row r="116" spans="1:21" ht="18.75">
      <c r="A116" s="32">
        <v>310</v>
      </c>
      <c r="B116" s="30">
        <v>3.57525</v>
      </c>
      <c r="C116" s="31" t="str">
        <f t="shared" si="11"/>
        <v>A</v>
      </c>
      <c r="D116" s="32">
        <f t="shared" si="12"/>
        <v>7</v>
      </c>
      <c r="E116" s="32">
        <f t="shared" si="13"/>
        <v>2</v>
      </c>
      <c r="F116" s="32">
        <f t="shared" si="14"/>
        <v>256</v>
      </c>
      <c r="G116" s="32">
        <v>3</v>
      </c>
      <c r="H116" s="32">
        <f>VLOOKUP($G116,'R2L1ID'!$A$2:$B$15,2)</f>
        <v>6</v>
      </c>
      <c r="I116" s="32">
        <f t="shared" si="15"/>
        <v>1</v>
      </c>
      <c r="J116" s="32">
        <f t="shared" si="16"/>
        <v>7</v>
      </c>
      <c r="K116" s="32">
        <f t="shared" si="17"/>
        <v>19</v>
      </c>
      <c r="L116" s="32">
        <v>0</v>
      </c>
      <c r="M116" s="32">
        <v>5</v>
      </c>
      <c r="N116" s="32">
        <v>1</v>
      </c>
      <c r="O116" s="31">
        <v>1</v>
      </c>
      <c r="P116" s="31" t="str">
        <f t="shared" si="18"/>
        <v>A</v>
      </c>
      <c r="Q116" s="32">
        <f t="shared" si="19"/>
        <v>3</v>
      </c>
      <c r="R116" s="31" t="s">
        <v>37</v>
      </c>
      <c r="S116" s="31" t="s">
        <v>29</v>
      </c>
      <c r="T116" s="31" t="s">
        <v>66</v>
      </c>
      <c r="U116" s="32"/>
    </row>
    <row r="117" spans="1:21" ht="18.75">
      <c r="A117" s="32">
        <v>311</v>
      </c>
      <c r="B117" s="30">
        <v>4.1947599999999996</v>
      </c>
      <c r="C117" s="31" t="str">
        <f t="shared" si="11"/>
        <v>A</v>
      </c>
      <c r="D117" s="32">
        <f t="shared" si="12"/>
        <v>7</v>
      </c>
      <c r="E117" s="32">
        <f t="shared" si="13"/>
        <v>3</v>
      </c>
      <c r="F117" s="32">
        <f t="shared" si="14"/>
        <v>257</v>
      </c>
      <c r="G117" s="32">
        <v>3</v>
      </c>
      <c r="H117" s="32">
        <f>VLOOKUP($G117,'R2L1ID'!$A$2:$B$15,2)</f>
        <v>6</v>
      </c>
      <c r="I117" s="32">
        <f t="shared" si="15"/>
        <v>1</v>
      </c>
      <c r="J117" s="32">
        <f t="shared" si="16"/>
        <v>8</v>
      </c>
      <c r="K117" s="32">
        <f t="shared" si="17"/>
        <v>20</v>
      </c>
      <c r="L117" s="32">
        <v>0</v>
      </c>
      <c r="M117" s="32">
        <v>6</v>
      </c>
      <c r="N117" s="32">
        <v>1</v>
      </c>
      <c r="O117" s="31">
        <v>1</v>
      </c>
      <c r="P117" s="31" t="str">
        <f t="shared" si="18"/>
        <v>A</v>
      </c>
      <c r="Q117" s="32">
        <f t="shared" si="19"/>
        <v>4</v>
      </c>
      <c r="R117" s="31" t="s">
        <v>37</v>
      </c>
      <c r="S117" s="31" t="s">
        <v>29</v>
      </c>
      <c r="T117" s="31"/>
      <c r="U117" s="32"/>
    </row>
    <row r="118" spans="1:21" ht="18.75">
      <c r="A118" s="32">
        <v>312</v>
      </c>
      <c r="B118" s="30">
        <v>4.2220399999999998</v>
      </c>
      <c r="C118" s="31" t="str">
        <f t="shared" si="11"/>
        <v>A</v>
      </c>
      <c r="D118" s="32">
        <f t="shared" si="12"/>
        <v>7</v>
      </c>
      <c r="E118" s="32">
        <f t="shared" si="13"/>
        <v>4</v>
      </c>
      <c r="F118" s="32">
        <f t="shared" si="14"/>
        <v>176</v>
      </c>
      <c r="G118" s="32">
        <v>6</v>
      </c>
      <c r="H118" s="32">
        <f>VLOOKUP($G118,'R2L1ID'!$A$2:$B$15,2)</f>
        <v>4</v>
      </c>
      <c r="I118" s="32">
        <f t="shared" si="15"/>
        <v>2</v>
      </c>
      <c r="J118" s="32">
        <f t="shared" si="16"/>
        <v>6</v>
      </c>
      <c r="K118" s="32">
        <f t="shared" si="17"/>
        <v>30</v>
      </c>
      <c r="L118" s="33">
        <v>1</v>
      </c>
      <c r="M118" s="33">
        <v>1</v>
      </c>
      <c r="N118" s="32">
        <v>1</v>
      </c>
      <c r="O118" s="31">
        <v>1</v>
      </c>
      <c r="P118" s="31" t="str">
        <f t="shared" si="18"/>
        <v>B</v>
      </c>
      <c r="Q118" s="32">
        <f t="shared" si="19"/>
        <v>1</v>
      </c>
      <c r="R118" s="31" t="s">
        <v>37</v>
      </c>
      <c r="S118" s="31" t="s">
        <v>28</v>
      </c>
      <c r="T118" s="31"/>
      <c r="U118" s="32"/>
    </row>
    <row r="119" spans="1:21" ht="18.75">
      <c r="A119" s="32">
        <v>313</v>
      </c>
      <c r="B119" s="30">
        <v>5.6461100000000002</v>
      </c>
      <c r="C119" s="31" t="str">
        <f t="shared" si="11"/>
        <v>A</v>
      </c>
      <c r="D119" s="32">
        <f t="shared" si="12"/>
        <v>7</v>
      </c>
      <c r="E119" s="32">
        <f t="shared" si="13"/>
        <v>5</v>
      </c>
      <c r="F119" s="32">
        <f t="shared" si="14"/>
        <v>177</v>
      </c>
      <c r="G119" s="32">
        <v>6</v>
      </c>
      <c r="H119" s="32">
        <f>VLOOKUP($G119,'R2L1ID'!$A$2:$B$15,2)</f>
        <v>4</v>
      </c>
      <c r="I119" s="32">
        <f t="shared" si="15"/>
        <v>2</v>
      </c>
      <c r="J119" s="32">
        <f t="shared" si="16"/>
        <v>7</v>
      </c>
      <c r="K119" s="32">
        <f t="shared" si="17"/>
        <v>31</v>
      </c>
      <c r="L119" s="33">
        <v>1</v>
      </c>
      <c r="M119" s="33">
        <v>2</v>
      </c>
      <c r="N119" s="29">
        <v>10</v>
      </c>
      <c r="O119" s="31">
        <v>1</v>
      </c>
      <c r="P119" s="31" t="str">
        <f t="shared" si="18"/>
        <v>B</v>
      </c>
      <c r="Q119" s="32">
        <f t="shared" si="19"/>
        <v>2</v>
      </c>
      <c r="R119" s="31" t="s">
        <v>37</v>
      </c>
      <c r="S119" s="31" t="s">
        <v>28</v>
      </c>
      <c r="T119" s="31"/>
      <c r="U119" s="32"/>
    </row>
    <row r="120" spans="1:21" ht="18.75">
      <c r="A120" s="32">
        <v>314</v>
      </c>
      <c r="B120" s="30">
        <v>7.9061199999999996</v>
      </c>
      <c r="C120" s="31" t="str">
        <f t="shared" si="11"/>
        <v>A</v>
      </c>
      <c r="D120" s="32">
        <f t="shared" si="12"/>
        <v>7</v>
      </c>
      <c r="E120" s="32">
        <f t="shared" si="13"/>
        <v>6</v>
      </c>
      <c r="F120" s="32">
        <f t="shared" si="14"/>
        <v>264</v>
      </c>
      <c r="G120" s="32">
        <v>6</v>
      </c>
      <c r="H120" s="32">
        <f>VLOOKUP($G120,'R2L1ID'!$A$2:$B$15,2)</f>
        <v>4</v>
      </c>
      <c r="I120" s="32">
        <f t="shared" si="15"/>
        <v>2</v>
      </c>
      <c r="J120" s="32">
        <f t="shared" si="16"/>
        <v>8</v>
      </c>
      <c r="K120" s="32">
        <f t="shared" si="17"/>
        <v>32</v>
      </c>
      <c r="L120" s="33">
        <v>1</v>
      </c>
      <c r="M120" s="33">
        <v>3</v>
      </c>
      <c r="N120" s="29">
        <v>10</v>
      </c>
      <c r="O120" s="31">
        <v>1</v>
      </c>
      <c r="P120" s="31" t="str">
        <f t="shared" si="18"/>
        <v>B</v>
      </c>
      <c r="Q120" s="32">
        <f t="shared" si="19"/>
        <v>3</v>
      </c>
      <c r="R120" s="31" t="s">
        <v>37</v>
      </c>
      <c r="S120" s="31" t="s">
        <v>28</v>
      </c>
      <c r="T120" s="31"/>
      <c r="U120" s="32"/>
    </row>
    <row r="121" spans="1:21" ht="18.75">
      <c r="A121" s="32">
        <v>315</v>
      </c>
      <c r="B121" s="30">
        <v>8.3540399999999995</v>
      </c>
      <c r="C121" s="31" t="str">
        <f t="shared" si="11"/>
        <v>A</v>
      </c>
      <c r="D121" s="32">
        <f t="shared" si="12"/>
        <v>7</v>
      </c>
      <c r="E121" s="32">
        <f t="shared" si="13"/>
        <v>7</v>
      </c>
      <c r="F121" s="32">
        <f t="shared" si="14"/>
        <v>265</v>
      </c>
      <c r="G121" s="32">
        <v>6</v>
      </c>
      <c r="H121" s="32">
        <f>VLOOKUP($G121,'R2L1ID'!$A$2:$B$15,2)</f>
        <v>4</v>
      </c>
      <c r="I121" s="32">
        <f t="shared" si="15"/>
        <v>2</v>
      </c>
      <c r="J121" s="32">
        <f t="shared" si="16"/>
        <v>0</v>
      </c>
      <c r="K121" s="32">
        <f t="shared" si="17"/>
        <v>24</v>
      </c>
      <c r="L121" s="33">
        <v>1</v>
      </c>
      <c r="M121" s="33">
        <v>4</v>
      </c>
      <c r="N121" s="29">
        <v>10</v>
      </c>
      <c r="O121" s="31">
        <v>1</v>
      </c>
      <c r="P121" s="31" t="str">
        <f t="shared" si="18"/>
        <v>B</v>
      </c>
      <c r="Q121" s="32">
        <f t="shared" si="19"/>
        <v>4</v>
      </c>
      <c r="R121" s="31" t="s">
        <v>37</v>
      </c>
      <c r="S121" s="31" t="s">
        <v>28</v>
      </c>
      <c r="T121" s="31"/>
      <c r="U121" s="32"/>
    </row>
    <row r="122" spans="1:21" ht="18.75">
      <c r="A122" s="32">
        <v>316</v>
      </c>
      <c r="B122" s="30">
        <v>8.1246600000000004</v>
      </c>
      <c r="C122" s="31" t="str">
        <f t="shared" si="11"/>
        <v>A</v>
      </c>
      <c r="D122" s="32">
        <f t="shared" si="12"/>
        <v>7</v>
      </c>
      <c r="E122" s="32">
        <f t="shared" si="13"/>
        <v>8</v>
      </c>
      <c r="F122" s="32">
        <f t="shared" si="14"/>
        <v>222</v>
      </c>
      <c r="G122" s="32">
        <v>6</v>
      </c>
      <c r="H122" s="32">
        <f>VLOOKUP($G122,'R2L1ID'!$A$2:$B$15,2)</f>
        <v>4</v>
      </c>
      <c r="I122" s="32">
        <f t="shared" si="15"/>
        <v>2</v>
      </c>
      <c r="J122" s="32">
        <f t="shared" si="16"/>
        <v>1</v>
      </c>
      <c r="K122" s="32">
        <f t="shared" si="17"/>
        <v>25</v>
      </c>
      <c r="L122" s="33">
        <v>1</v>
      </c>
      <c r="M122" s="33">
        <v>5</v>
      </c>
      <c r="N122" s="29">
        <v>10</v>
      </c>
      <c r="O122" s="31">
        <v>1</v>
      </c>
      <c r="P122" s="31" t="str">
        <f t="shared" si="18"/>
        <v>B</v>
      </c>
      <c r="Q122" s="32">
        <f t="shared" si="19"/>
        <v>5</v>
      </c>
      <c r="R122" s="31" t="s">
        <v>37</v>
      </c>
      <c r="S122" s="31" t="s">
        <v>28</v>
      </c>
      <c r="T122" s="31"/>
      <c r="U122" s="32"/>
    </row>
    <row r="123" spans="1:21" ht="18.75">
      <c r="A123" s="32">
        <v>317</v>
      </c>
      <c r="B123" s="30">
        <v>7.0173300000000003</v>
      </c>
      <c r="C123" s="31" t="str">
        <f t="shared" si="11"/>
        <v>A</v>
      </c>
      <c r="D123" s="32">
        <f t="shared" si="12"/>
        <v>7</v>
      </c>
      <c r="E123" s="32">
        <f t="shared" si="13"/>
        <v>9</v>
      </c>
      <c r="F123" s="32">
        <f t="shared" si="14"/>
        <v>223</v>
      </c>
      <c r="G123" s="32">
        <v>6</v>
      </c>
      <c r="H123" s="32">
        <f>VLOOKUP($G123,'R2L1ID'!$A$2:$B$15,2)</f>
        <v>4</v>
      </c>
      <c r="I123" s="32">
        <f t="shared" si="15"/>
        <v>2</v>
      </c>
      <c r="J123" s="32">
        <f t="shared" si="16"/>
        <v>2</v>
      </c>
      <c r="K123" s="32">
        <f t="shared" si="17"/>
        <v>26</v>
      </c>
      <c r="L123" s="33">
        <v>1</v>
      </c>
      <c r="M123" s="33">
        <v>6</v>
      </c>
      <c r="N123" s="29">
        <v>10</v>
      </c>
      <c r="O123" s="31">
        <v>1</v>
      </c>
      <c r="P123" s="31" t="str">
        <f t="shared" si="18"/>
        <v>B</v>
      </c>
      <c r="Q123" s="32">
        <f t="shared" si="19"/>
        <v>6</v>
      </c>
      <c r="R123" s="31" t="s">
        <v>37</v>
      </c>
      <c r="S123" s="31" t="s">
        <v>28</v>
      </c>
      <c r="T123" s="31"/>
      <c r="U123" s="32"/>
    </row>
    <row r="124" spans="1:21" ht="18.75">
      <c r="A124" s="32">
        <v>318</v>
      </c>
      <c r="B124" s="30">
        <v>5.9354699999999996</v>
      </c>
      <c r="C124" s="31" t="str">
        <f t="shared" si="11"/>
        <v>A</v>
      </c>
      <c r="D124" s="32">
        <f t="shared" si="12"/>
        <v>7</v>
      </c>
      <c r="E124" s="32">
        <f t="shared" si="13"/>
        <v>10</v>
      </c>
      <c r="F124" s="32">
        <f t="shared" si="14"/>
        <v>556</v>
      </c>
      <c r="G124" s="32">
        <v>6</v>
      </c>
      <c r="H124" s="32">
        <f>VLOOKUP($G124,'R2L1ID'!$A$2:$B$15,2)</f>
        <v>4</v>
      </c>
      <c r="I124" s="32">
        <f t="shared" si="15"/>
        <v>1</v>
      </c>
      <c r="J124" s="32">
        <f t="shared" si="16"/>
        <v>2</v>
      </c>
      <c r="K124" s="32">
        <f t="shared" si="17"/>
        <v>14</v>
      </c>
      <c r="L124" s="33">
        <v>1</v>
      </c>
      <c r="M124" s="33">
        <v>7</v>
      </c>
      <c r="N124" s="29">
        <v>10</v>
      </c>
      <c r="O124" s="31">
        <v>1</v>
      </c>
      <c r="P124" s="31" t="str">
        <f t="shared" si="18"/>
        <v>B</v>
      </c>
      <c r="Q124" s="32">
        <f t="shared" si="19"/>
        <v>7</v>
      </c>
      <c r="R124" s="31" t="s">
        <v>37</v>
      </c>
      <c r="S124" s="31" t="s">
        <v>28</v>
      </c>
      <c r="T124" s="31"/>
      <c r="U124" s="32"/>
    </row>
    <row r="125" spans="1:21" ht="18.75">
      <c r="A125" s="32">
        <v>319</v>
      </c>
      <c r="B125" s="30">
        <v>5.4550799999999997</v>
      </c>
      <c r="C125" s="31" t="str">
        <f t="shared" si="11"/>
        <v>A</v>
      </c>
      <c r="D125" s="32">
        <f t="shared" si="12"/>
        <v>7</v>
      </c>
      <c r="E125" s="32">
        <f t="shared" si="13"/>
        <v>11</v>
      </c>
      <c r="F125" s="32">
        <f t="shared" si="14"/>
        <v>557</v>
      </c>
      <c r="G125" s="32">
        <v>6</v>
      </c>
      <c r="H125" s="32">
        <f>VLOOKUP($G125,'R2L1ID'!$A$2:$B$15,2)</f>
        <v>4</v>
      </c>
      <c r="I125" s="32">
        <f t="shared" si="15"/>
        <v>1</v>
      </c>
      <c r="J125" s="32">
        <f t="shared" si="16"/>
        <v>1</v>
      </c>
      <c r="K125" s="32">
        <f t="shared" si="17"/>
        <v>13</v>
      </c>
      <c r="L125" s="33">
        <v>1</v>
      </c>
      <c r="M125" s="33">
        <v>8</v>
      </c>
      <c r="N125" s="29">
        <v>10</v>
      </c>
      <c r="O125" s="31">
        <v>1</v>
      </c>
      <c r="P125" s="31" t="str">
        <f t="shared" si="18"/>
        <v>B</v>
      </c>
      <c r="Q125" s="32">
        <f t="shared" si="19"/>
        <v>8</v>
      </c>
      <c r="R125" s="31" t="s">
        <v>37</v>
      </c>
      <c r="S125" s="31" t="s">
        <v>28</v>
      </c>
      <c r="T125" s="31"/>
      <c r="U125" s="32"/>
    </row>
    <row r="126" spans="1:21" ht="18.75">
      <c r="A126" s="32">
        <v>320</v>
      </c>
      <c r="B126" s="30">
        <v>4.2395899999999997</v>
      </c>
      <c r="C126" s="31" t="str">
        <f t="shared" si="11"/>
        <v>A</v>
      </c>
      <c r="D126" s="32">
        <f t="shared" si="12"/>
        <v>7</v>
      </c>
      <c r="E126" s="32">
        <f t="shared" si="13"/>
        <v>12</v>
      </c>
      <c r="F126" s="32">
        <f t="shared" si="14"/>
        <v>250</v>
      </c>
      <c r="G126" s="32">
        <v>6</v>
      </c>
      <c r="H126" s="32">
        <f>VLOOKUP($G126,'R2L1ID'!$A$2:$B$15,2)</f>
        <v>4</v>
      </c>
      <c r="I126" s="32">
        <f t="shared" si="15"/>
        <v>1</v>
      </c>
      <c r="J126" s="32">
        <f t="shared" si="16"/>
        <v>0</v>
      </c>
      <c r="K126" s="32">
        <f t="shared" si="17"/>
        <v>12</v>
      </c>
      <c r="L126" s="33">
        <v>1</v>
      </c>
      <c r="M126" s="33">
        <v>9</v>
      </c>
      <c r="N126" s="32">
        <v>1</v>
      </c>
      <c r="O126" s="31">
        <v>1</v>
      </c>
      <c r="P126" s="31" t="str">
        <f t="shared" si="18"/>
        <v>B</v>
      </c>
      <c r="Q126" s="32">
        <f t="shared" si="19"/>
        <v>9</v>
      </c>
      <c r="R126" s="31" t="s">
        <v>37</v>
      </c>
      <c r="S126" s="31" t="s">
        <v>28</v>
      </c>
      <c r="T126" s="31"/>
      <c r="U126" s="32"/>
    </row>
    <row r="127" spans="1:21" ht="18.75">
      <c r="A127" s="32">
        <v>321</v>
      </c>
      <c r="B127" s="30">
        <v>3.35378</v>
      </c>
      <c r="C127" s="31" t="str">
        <f t="shared" si="11"/>
        <v>A</v>
      </c>
      <c r="D127" s="32">
        <f t="shared" si="12"/>
        <v>7</v>
      </c>
      <c r="E127" s="32">
        <f t="shared" si="13"/>
        <v>13</v>
      </c>
      <c r="F127" s="32">
        <f t="shared" si="14"/>
        <v>251</v>
      </c>
      <c r="G127" s="32">
        <v>6</v>
      </c>
      <c r="H127" s="32">
        <f>VLOOKUP($G127,'R2L1ID'!$A$2:$B$15,2)</f>
        <v>4</v>
      </c>
      <c r="I127" s="32">
        <f t="shared" si="15"/>
        <v>1</v>
      </c>
      <c r="J127" s="32">
        <f t="shared" si="16"/>
        <v>3</v>
      </c>
      <c r="K127" s="32">
        <f t="shared" si="17"/>
        <v>15</v>
      </c>
      <c r="L127" s="33">
        <v>1</v>
      </c>
      <c r="M127" s="33">
        <v>10</v>
      </c>
      <c r="N127" s="32">
        <v>1</v>
      </c>
      <c r="O127" s="31">
        <v>1</v>
      </c>
      <c r="P127" s="31" t="str">
        <f t="shared" si="18"/>
        <v>B</v>
      </c>
      <c r="Q127" s="32">
        <f t="shared" si="19"/>
        <v>10</v>
      </c>
      <c r="R127" s="31" t="s">
        <v>37</v>
      </c>
      <c r="S127" s="31" t="s">
        <v>28</v>
      </c>
      <c r="T127" s="31"/>
      <c r="U127" s="32"/>
    </row>
    <row r="128" spans="1:21" ht="18.75">
      <c r="A128" s="29">
        <v>322</v>
      </c>
      <c r="B128" s="30">
        <v>0</v>
      </c>
      <c r="C128" s="31" t="str">
        <f t="shared" si="11"/>
        <v>A</v>
      </c>
      <c r="D128" s="32">
        <f t="shared" si="12"/>
        <v>7</v>
      </c>
      <c r="E128" s="32">
        <f t="shared" si="13"/>
        <v>14</v>
      </c>
      <c r="F128" s="32">
        <f t="shared" si="14"/>
        <v>178</v>
      </c>
      <c r="G128" s="32">
        <v>6</v>
      </c>
      <c r="H128" s="32">
        <f>VLOOKUP($G128,'R2L1ID'!$A$2:$B$15,2)</f>
        <v>4</v>
      </c>
      <c r="I128" s="32">
        <f t="shared" si="15"/>
        <v>1</v>
      </c>
      <c r="J128" s="32">
        <f t="shared" si="16"/>
        <v>4</v>
      </c>
      <c r="K128" s="32">
        <f t="shared" si="17"/>
        <v>16</v>
      </c>
      <c r="L128" s="33">
        <v>1</v>
      </c>
      <c r="M128" s="33">
        <v>11</v>
      </c>
      <c r="N128" s="32">
        <v>1</v>
      </c>
      <c r="O128" s="31">
        <v>0</v>
      </c>
      <c r="P128" s="31" t="str">
        <f t="shared" si="18"/>
        <v>B</v>
      </c>
      <c r="Q128" s="32">
        <f t="shared" si="19"/>
        <v>11</v>
      </c>
      <c r="R128" s="31" t="s">
        <v>37</v>
      </c>
      <c r="S128" s="31" t="s">
        <v>28</v>
      </c>
      <c r="T128" s="31"/>
      <c r="U128" s="32"/>
    </row>
    <row r="129" spans="1:21" ht="18.75">
      <c r="A129" s="29">
        <v>323</v>
      </c>
      <c r="B129" s="30">
        <v>0</v>
      </c>
      <c r="C129" s="31" t="str">
        <f t="shared" si="11"/>
        <v>A</v>
      </c>
      <c r="D129" s="32">
        <f t="shared" si="12"/>
        <v>7</v>
      </c>
      <c r="E129" s="32">
        <f t="shared" si="13"/>
        <v>15</v>
      </c>
      <c r="F129" s="32">
        <f t="shared" si="14"/>
        <v>179</v>
      </c>
      <c r="G129" s="32">
        <v>6</v>
      </c>
      <c r="H129" s="32">
        <f>VLOOKUP($G129,'R2L1ID'!$A$2:$B$15,2)</f>
        <v>4</v>
      </c>
      <c r="I129" s="32">
        <f t="shared" si="15"/>
        <v>1</v>
      </c>
      <c r="J129" s="32">
        <f t="shared" si="16"/>
        <v>5</v>
      </c>
      <c r="K129" s="32">
        <f t="shared" si="17"/>
        <v>17</v>
      </c>
      <c r="L129" s="33">
        <v>1</v>
      </c>
      <c r="M129" s="33">
        <v>12</v>
      </c>
      <c r="N129" s="32">
        <v>1</v>
      </c>
      <c r="O129" s="31">
        <v>0</v>
      </c>
      <c r="P129" s="31" t="str">
        <f t="shared" si="18"/>
        <v>B</v>
      </c>
      <c r="Q129" s="32">
        <f t="shared" si="19"/>
        <v>12</v>
      </c>
      <c r="R129" s="31" t="s">
        <v>37</v>
      </c>
      <c r="S129" s="31" t="s">
        <v>28</v>
      </c>
      <c r="T129" s="31"/>
      <c r="U129" s="32"/>
    </row>
    <row r="130" spans="1:21" ht="18.75">
      <c r="A130" s="32">
        <v>324</v>
      </c>
      <c r="B130" s="30">
        <v>3.3252199999999998</v>
      </c>
      <c r="C130" s="31" t="str">
        <f t="shared" ref="C130:C193" si="20">VLOOKUP($A130,PanelId,2)</f>
        <v>A</v>
      </c>
      <c r="D130" s="32">
        <f t="shared" ref="D130:D193" si="21">MOD(QUOTIENT($A130-196,16),9)</f>
        <v>8</v>
      </c>
      <c r="E130" s="32">
        <f t="shared" ref="E130:E193" si="22">MOD($A130-196,16)</f>
        <v>0</v>
      </c>
      <c r="F130" s="32">
        <f t="shared" ref="F130:F193" si="23">VLOOKUP($A130,DbData,2)</f>
        <v>162</v>
      </c>
      <c r="G130" s="32">
        <v>7</v>
      </c>
      <c r="H130" s="32">
        <f>VLOOKUP($G130,'R2L1ID'!$A$2:$B$15,2)</f>
        <v>5</v>
      </c>
      <c r="I130" s="32">
        <f t="shared" ref="I130:I193" si="24">VLOOKUP($L130*12+$M130,L1FPGAMap,3)</f>
        <v>1</v>
      </c>
      <c r="J130" s="32">
        <f t="shared" ref="J130:J193" si="25">VLOOKUP($L130*12+$M130,L1FPGAMap,4)</f>
        <v>8</v>
      </c>
      <c r="K130" s="32">
        <f t="shared" ref="K130:K193" si="26">$I130*12+$J130</f>
        <v>20</v>
      </c>
      <c r="L130" s="32">
        <v>0</v>
      </c>
      <c r="M130" s="32">
        <v>6</v>
      </c>
      <c r="N130" s="32">
        <v>1</v>
      </c>
      <c r="O130" s="31">
        <v>1</v>
      </c>
      <c r="P130" s="31" t="str">
        <f t="shared" ref="P130:P193" si="27">IF($E130&lt;4,"A","B")</f>
        <v>A</v>
      </c>
      <c r="Q130" s="32">
        <f t="shared" ref="Q130:Q193" si="28">IF($E130&lt;4,$E130+1,$E130-3)</f>
        <v>1</v>
      </c>
      <c r="R130" s="31" t="s">
        <v>37</v>
      </c>
      <c r="S130" s="31" t="s">
        <v>31</v>
      </c>
      <c r="T130" s="31"/>
      <c r="U130" s="32"/>
    </row>
    <row r="131" spans="1:21" ht="18.75">
      <c r="A131" s="32">
        <v>325</v>
      </c>
      <c r="B131" s="30">
        <v>3.6976100000000001</v>
      </c>
      <c r="C131" s="31" t="str">
        <f t="shared" si="20"/>
        <v>A</v>
      </c>
      <c r="D131" s="32">
        <f t="shared" si="21"/>
        <v>8</v>
      </c>
      <c r="E131" s="32">
        <f t="shared" si="22"/>
        <v>1</v>
      </c>
      <c r="F131" s="32">
        <f t="shared" si="23"/>
        <v>163</v>
      </c>
      <c r="G131" s="32">
        <v>7</v>
      </c>
      <c r="H131" s="32">
        <f>VLOOKUP($G131,'R2L1ID'!$A$2:$B$15,2)</f>
        <v>5</v>
      </c>
      <c r="I131" s="32">
        <f t="shared" si="24"/>
        <v>0</v>
      </c>
      <c r="J131" s="32">
        <f t="shared" si="25"/>
        <v>8</v>
      </c>
      <c r="K131" s="32">
        <f t="shared" si="26"/>
        <v>8</v>
      </c>
      <c r="L131" s="32">
        <v>0</v>
      </c>
      <c r="M131" s="32">
        <v>7</v>
      </c>
      <c r="N131" s="32">
        <v>1</v>
      </c>
      <c r="O131" s="31">
        <v>1</v>
      </c>
      <c r="P131" s="31" t="str">
        <f t="shared" si="27"/>
        <v>A</v>
      </c>
      <c r="Q131" s="32">
        <f t="shared" si="28"/>
        <v>2</v>
      </c>
      <c r="R131" s="31" t="s">
        <v>37</v>
      </c>
      <c r="S131" s="31" t="s">
        <v>31</v>
      </c>
      <c r="T131" s="31"/>
      <c r="U131" s="32"/>
    </row>
    <row r="132" spans="1:21" ht="18.75">
      <c r="A132" s="32">
        <v>326</v>
      </c>
      <c r="B132" s="30">
        <v>4.8401199999999998</v>
      </c>
      <c r="C132" s="31" t="str">
        <f t="shared" si="20"/>
        <v>A</v>
      </c>
      <c r="D132" s="32">
        <f t="shared" si="21"/>
        <v>8</v>
      </c>
      <c r="E132" s="32">
        <f t="shared" si="22"/>
        <v>2</v>
      </c>
      <c r="F132" s="32">
        <f t="shared" si="23"/>
        <v>86</v>
      </c>
      <c r="G132" s="32">
        <v>7</v>
      </c>
      <c r="H132" s="32">
        <f>VLOOKUP($G132,'R2L1ID'!$A$2:$B$15,2)</f>
        <v>5</v>
      </c>
      <c r="I132" s="32">
        <f t="shared" si="24"/>
        <v>0</v>
      </c>
      <c r="J132" s="32">
        <f t="shared" si="25"/>
        <v>7</v>
      </c>
      <c r="K132" s="32">
        <f t="shared" si="26"/>
        <v>7</v>
      </c>
      <c r="L132" s="32">
        <v>0</v>
      </c>
      <c r="M132" s="32">
        <v>8</v>
      </c>
      <c r="N132" s="32">
        <v>1</v>
      </c>
      <c r="O132" s="31">
        <v>1</v>
      </c>
      <c r="P132" s="31" t="str">
        <f t="shared" si="27"/>
        <v>A</v>
      </c>
      <c r="Q132" s="32">
        <f t="shared" si="28"/>
        <v>3</v>
      </c>
      <c r="R132" s="31" t="s">
        <v>37</v>
      </c>
      <c r="S132" s="31" t="s">
        <v>31</v>
      </c>
      <c r="T132" s="31"/>
      <c r="U132" s="32"/>
    </row>
    <row r="133" spans="1:21" ht="18.75">
      <c r="A133" s="32">
        <v>327</v>
      </c>
      <c r="B133" s="30">
        <v>4.5963500000000002</v>
      </c>
      <c r="C133" s="31" t="str">
        <f t="shared" si="20"/>
        <v>A</v>
      </c>
      <c r="D133" s="32">
        <f t="shared" si="21"/>
        <v>8</v>
      </c>
      <c r="E133" s="32">
        <f t="shared" si="22"/>
        <v>3</v>
      </c>
      <c r="F133" s="32">
        <f t="shared" si="23"/>
        <v>87</v>
      </c>
      <c r="G133" s="32">
        <v>7</v>
      </c>
      <c r="H133" s="32">
        <f>VLOOKUP($G133,'R2L1ID'!$A$2:$B$15,2)</f>
        <v>5</v>
      </c>
      <c r="I133" s="32">
        <f t="shared" si="24"/>
        <v>0</v>
      </c>
      <c r="J133" s="32">
        <f t="shared" si="25"/>
        <v>6</v>
      </c>
      <c r="K133" s="32">
        <f t="shared" si="26"/>
        <v>6</v>
      </c>
      <c r="L133" s="32">
        <v>0</v>
      </c>
      <c r="M133" s="32">
        <v>9</v>
      </c>
      <c r="N133" s="32">
        <v>1</v>
      </c>
      <c r="O133" s="31">
        <v>1</v>
      </c>
      <c r="P133" s="31" t="str">
        <f t="shared" si="27"/>
        <v>A</v>
      </c>
      <c r="Q133" s="32">
        <f t="shared" si="28"/>
        <v>4</v>
      </c>
      <c r="R133" s="31" t="s">
        <v>37</v>
      </c>
      <c r="S133" s="31" t="s">
        <v>31</v>
      </c>
      <c r="T133" s="31"/>
      <c r="U133" s="32"/>
    </row>
    <row r="134" spans="1:21" ht="18.75">
      <c r="A134" s="32">
        <v>328</v>
      </c>
      <c r="B134" s="30">
        <v>3.9111699999999998</v>
      </c>
      <c r="C134" s="31" t="str">
        <f t="shared" si="20"/>
        <v>A</v>
      </c>
      <c r="D134" s="32">
        <f t="shared" si="21"/>
        <v>8</v>
      </c>
      <c r="E134" s="32">
        <f t="shared" si="22"/>
        <v>4</v>
      </c>
      <c r="F134" s="32">
        <f t="shared" si="23"/>
        <v>78</v>
      </c>
      <c r="G134" s="32">
        <v>8</v>
      </c>
      <c r="H134" s="32">
        <f>VLOOKUP($G134,'R2L1ID'!$A$2:$B$15,2)</f>
        <v>1</v>
      </c>
      <c r="I134" s="32">
        <f t="shared" si="24"/>
        <v>0</v>
      </c>
      <c r="J134" s="32">
        <f t="shared" si="25"/>
        <v>6</v>
      </c>
      <c r="K134" s="32">
        <f t="shared" si="26"/>
        <v>6</v>
      </c>
      <c r="L134" s="32">
        <v>0</v>
      </c>
      <c r="M134" s="32">
        <v>9</v>
      </c>
      <c r="N134" s="32">
        <v>1</v>
      </c>
      <c r="O134" s="31">
        <v>1</v>
      </c>
      <c r="P134" s="31" t="str">
        <f t="shared" si="27"/>
        <v>B</v>
      </c>
      <c r="Q134" s="32">
        <f t="shared" si="28"/>
        <v>1</v>
      </c>
      <c r="R134" s="31" t="s">
        <v>37</v>
      </c>
      <c r="S134" s="31" t="s">
        <v>30</v>
      </c>
      <c r="T134" s="31"/>
      <c r="U134" s="32"/>
    </row>
    <row r="135" spans="1:21" ht="18.75">
      <c r="A135" s="32">
        <v>329</v>
      </c>
      <c r="B135" s="30">
        <v>5.5668100000000003</v>
      </c>
      <c r="C135" s="31" t="str">
        <f t="shared" si="20"/>
        <v>A</v>
      </c>
      <c r="D135" s="32">
        <f t="shared" si="21"/>
        <v>8</v>
      </c>
      <c r="E135" s="32">
        <f t="shared" si="22"/>
        <v>5</v>
      </c>
      <c r="F135" s="52">
        <f t="shared" si="23"/>
        <v>79</v>
      </c>
      <c r="G135" s="32">
        <v>10</v>
      </c>
      <c r="H135" s="32">
        <f>VLOOKUP($G135,'R2L1ID'!$A$2:$B$15,2)</f>
        <v>24</v>
      </c>
      <c r="I135" s="32">
        <f t="shared" si="24"/>
        <v>0</v>
      </c>
      <c r="J135" s="32">
        <f t="shared" si="25"/>
        <v>3</v>
      </c>
      <c r="K135" s="32">
        <f t="shared" si="26"/>
        <v>3</v>
      </c>
      <c r="L135" s="32">
        <v>0</v>
      </c>
      <c r="M135" s="32">
        <v>1</v>
      </c>
      <c r="N135" s="29">
        <v>10</v>
      </c>
      <c r="O135" s="31">
        <v>1</v>
      </c>
      <c r="P135" s="31" t="str">
        <f t="shared" si="27"/>
        <v>B</v>
      </c>
      <c r="Q135" s="32">
        <f t="shared" si="28"/>
        <v>2</v>
      </c>
      <c r="R135" s="31" t="s">
        <v>37</v>
      </c>
      <c r="S135" s="31" t="s">
        <v>30</v>
      </c>
      <c r="T135" s="31"/>
      <c r="U135" s="32"/>
    </row>
    <row r="136" spans="1:21" ht="18.75">
      <c r="A136" s="32">
        <v>330</v>
      </c>
      <c r="B136" s="30">
        <v>7.3738900000000003</v>
      </c>
      <c r="C136" s="31" t="str">
        <f t="shared" si="20"/>
        <v>A</v>
      </c>
      <c r="D136" s="32">
        <f t="shared" si="21"/>
        <v>8</v>
      </c>
      <c r="E136" s="32">
        <f t="shared" si="22"/>
        <v>6</v>
      </c>
      <c r="F136" s="32">
        <f t="shared" si="23"/>
        <v>282</v>
      </c>
      <c r="G136" s="32">
        <v>8</v>
      </c>
      <c r="H136" s="32">
        <f>VLOOKUP($G136,'R2L1ID'!$A$2:$B$15,2)</f>
        <v>1</v>
      </c>
      <c r="I136" s="32">
        <f t="shared" si="24"/>
        <v>0</v>
      </c>
      <c r="J136" s="32">
        <f t="shared" si="25"/>
        <v>1</v>
      </c>
      <c r="K136" s="32">
        <f t="shared" si="26"/>
        <v>1</v>
      </c>
      <c r="L136" s="32">
        <v>0</v>
      </c>
      <c r="M136" s="32">
        <v>11</v>
      </c>
      <c r="N136" s="29">
        <v>10</v>
      </c>
      <c r="O136" s="31">
        <v>1</v>
      </c>
      <c r="P136" s="31" t="str">
        <f t="shared" si="27"/>
        <v>B</v>
      </c>
      <c r="Q136" s="32">
        <f t="shared" si="28"/>
        <v>3</v>
      </c>
      <c r="R136" s="31" t="s">
        <v>37</v>
      </c>
      <c r="S136" s="31" t="s">
        <v>30</v>
      </c>
      <c r="T136" s="31"/>
      <c r="U136" s="32"/>
    </row>
    <row r="137" spans="1:21" ht="18.75">
      <c r="A137" s="32">
        <v>331</v>
      </c>
      <c r="B137" s="30">
        <v>8.3433399999999995</v>
      </c>
      <c r="C137" s="31" t="str">
        <f t="shared" si="20"/>
        <v>A</v>
      </c>
      <c r="D137" s="32">
        <f t="shared" si="21"/>
        <v>8</v>
      </c>
      <c r="E137" s="32">
        <f t="shared" si="22"/>
        <v>7</v>
      </c>
      <c r="F137" s="32">
        <f t="shared" si="23"/>
        <v>283</v>
      </c>
      <c r="G137" s="32">
        <v>6</v>
      </c>
      <c r="H137" s="32">
        <f>VLOOKUP($G137,'R2L1ID'!$A$2:$B$15,2)</f>
        <v>4</v>
      </c>
      <c r="I137" s="32">
        <f t="shared" si="24"/>
        <v>0</v>
      </c>
      <c r="J137" s="32">
        <f t="shared" si="25"/>
        <v>6</v>
      </c>
      <c r="K137" s="32">
        <f t="shared" si="26"/>
        <v>6</v>
      </c>
      <c r="L137" s="32">
        <v>0</v>
      </c>
      <c r="M137" s="32">
        <v>9</v>
      </c>
      <c r="N137" s="29">
        <v>10</v>
      </c>
      <c r="O137" s="31">
        <v>1</v>
      </c>
      <c r="P137" s="31" t="str">
        <f t="shared" si="27"/>
        <v>B</v>
      </c>
      <c r="Q137" s="32">
        <f t="shared" si="28"/>
        <v>4</v>
      </c>
      <c r="R137" s="31" t="s">
        <v>37</v>
      </c>
      <c r="S137" s="31" t="s">
        <v>30</v>
      </c>
      <c r="T137" s="31"/>
      <c r="U137" s="32"/>
    </row>
    <row r="138" spans="1:21" ht="18.75">
      <c r="A138" s="32">
        <v>332</v>
      </c>
      <c r="B138" s="30">
        <v>8.7159200000000006</v>
      </c>
      <c r="C138" s="31" t="str">
        <f t="shared" si="20"/>
        <v>A</v>
      </c>
      <c r="D138" s="32">
        <f t="shared" si="21"/>
        <v>8</v>
      </c>
      <c r="E138" s="32">
        <f t="shared" si="22"/>
        <v>8</v>
      </c>
      <c r="F138" s="32">
        <f t="shared" si="23"/>
        <v>36</v>
      </c>
      <c r="G138" s="32">
        <v>6</v>
      </c>
      <c r="H138" s="32">
        <f>VLOOKUP($G138,'R2L1ID'!$A$2:$B$15,2)</f>
        <v>4</v>
      </c>
      <c r="I138" s="32">
        <f t="shared" si="24"/>
        <v>0</v>
      </c>
      <c r="J138" s="32">
        <f t="shared" si="25"/>
        <v>0</v>
      </c>
      <c r="K138" s="32">
        <f t="shared" si="26"/>
        <v>0</v>
      </c>
      <c r="L138" s="32">
        <v>0</v>
      </c>
      <c r="M138" s="32">
        <v>10</v>
      </c>
      <c r="N138" s="29">
        <v>10</v>
      </c>
      <c r="O138" s="31">
        <v>1</v>
      </c>
      <c r="P138" s="31" t="str">
        <f t="shared" si="27"/>
        <v>B</v>
      </c>
      <c r="Q138" s="32">
        <f t="shared" si="28"/>
        <v>5</v>
      </c>
      <c r="R138" s="31" t="s">
        <v>37</v>
      </c>
      <c r="S138" s="31" t="s">
        <v>30</v>
      </c>
      <c r="T138" s="31"/>
      <c r="U138" s="32"/>
    </row>
    <row r="139" spans="1:21" ht="18.75">
      <c r="A139" s="32">
        <v>333</v>
      </c>
      <c r="B139" s="30">
        <v>5.9235300000000004</v>
      </c>
      <c r="C139" s="31" t="str">
        <f t="shared" si="20"/>
        <v>A</v>
      </c>
      <c r="D139" s="32">
        <f t="shared" si="21"/>
        <v>8</v>
      </c>
      <c r="E139" s="32">
        <f t="shared" si="22"/>
        <v>9</v>
      </c>
      <c r="F139" s="32">
        <f t="shared" si="23"/>
        <v>37</v>
      </c>
      <c r="G139" s="32">
        <v>6</v>
      </c>
      <c r="H139" s="32">
        <f>VLOOKUP($G139,'R2L1ID'!$A$2:$B$15,2)</f>
        <v>4</v>
      </c>
      <c r="I139" s="32">
        <f t="shared" si="24"/>
        <v>0</v>
      </c>
      <c r="J139" s="32">
        <f t="shared" si="25"/>
        <v>1</v>
      </c>
      <c r="K139" s="32">
        <f t="shared" si="26"/>
        <v>1</v>
      </c>
      <c r="L139" s="32">
        <v>0</v>
      </c>
      <c r="M139" s="32">
        <v>11</v>
      </c>
      <c r="N139" s="29">
        <v>10</v>
      </c>
      <c r="O139" s="31">
        <v>1</v>
      </c>
      <c r="P139" s="31" t="str">
        <f t="shared" si="27"/>
        <v>B</v>
      </c>
      <c r="Q139" s="32">
        <f t="shared" si="28"/>
        <v>6</v>
      </c>
      <c r="R139" s="31" t="s">
        <v>37</v>
      </c>
      <c r="S139" s="31" t="s">
        <v>30</v>
      </c>
      <c r="T139" s="31"/>
      <c r="U139" s="32"/>
    </row>
    <row r="140" spans="1:21" ht="18.75">
      <c r="A140" s="32">
        <v>334</v>
      </c>
      <c r="B140" s="30">
        <v>4.1992799999999999</v>
      </c>
      <c r="C140" s="31" t="str">
        <f t="shared" si="20"/>
        <v>A</v>
      </c>
      <c r="D140" s="32">
        <f t="shared" si="21"/>
        <v>8</v>
      </c>
      <c r="E140" s="32">
        <f t="shared" si="22"/>
        <v>10</v>
      </c>
      <c r="F140" s="32">
        <f t="shared" si="23"/>
        <v>18</v>
      </c>
      <c r="G140" s="32">
        <v>6</v>
      </c>
      <c r="H140" s="32">
        <f>VLOOKUP($G140,'R2L1ID'!$A$2:$B$15,2)</f>
        <v>4</v>
      </c>
      <c r="I140" s="32">
        <f t="shared" si="24"/>
        <v>0</v>
      </c>
      <c r="J140" s="32">
        <f t="shared" si="25"/>
        <v>2</v>
      </c>
      <c r="K140" s="32">
        <f t="shared" si="26"/>
        <v>2</v>
      </c>
      <c r="L140" s="32">
        <v>0</v>
      </c>
      <c r="M140" s="32">
        <v>12</v>
      </c>
      <c r="N140" s="29">
        <v>10</v>
      </c>
      <c r="O140" s="31">
        <v>1</v>
      </c>
      <c r="P140" s="31" t="str">
        <f t="shared" si="27"/>
        <v>B</v>
      </c>
      <c r="Q140" s="32">
        <f t="shared" si="28"/>
        <v>7</v>
      </c>
      <c r="R140" s="31" t="s">
        <v>37</v>
      </c>
      <c r="S140" s="31" t="s">
        <v>30</v>
      </c>
      <c r="T140" s="31"/>
      <c r="U140" s="32"/>
    </row>
    <row r="141" spans="1:21" ht="18.75">
      <c r="A141" s="32">
        <v>335</v>
      </c>
      <c r="B141" s="30">
        <v>4.5255599999999996</v>
      </c>
      <c r="C141" s="31" t="str">
        <f t="shared" si="20"/>
        <v>A</v>
      </c>
      <c r="D141" s="32">
        <f t="shared" si="21"/>
        <v>8</v>
      </c>
      <c r="E141" s="32">
        <f t="shared" si="22"/>
        <v>11</v>
      </c>
      <c r="F141" s="32">
        <f t="shared" si="23"/>
        <v>19</v>
      </c>
      <c r="G141" s="32">
        <v>7</v>
      </c>
      <c r="H141" s="32">
        <f>VLOOKUP($G141,'R2L1ID'!$A$2:$B$15,2)</f>
        <v>5</v>
      </c>
      <c r="I141" s="32">
        <f t="shared" si="24"/>
        <v>0</v>
      </c>
      <c r="J141" s="32">
        <f t="shared" si="25"/>
        <v>3</v>
      </c>
      <c r="K141" s="32">
        <f t="shared" si="26"/>
        <v>3</v>
      </c>
      <c r="L141" s="32">
        <v>0</v>
      </c>
      <c r="M141" s="32">
        <v>1</v>
      </c>
      <c r="N141" s="32">
        <v>1</v>
      </c>
      <c r="O141" s="31">
        <v>1</v>
      </c>
      <c r="P141" s="31" t="str">
        <f t="shared" si="27"/>
        <v>B</v>
      </c>
      <c r="Q141" s="32">
        <f t="shared" si="28"/>
        <v>8</v>
      </c>
      <c r="R141" s="31" t="s">
        <v>37</v>
      </c>
      <c r="S141" s="31" t="s">
        <v>30</v>
      </c>
      <c r="T141" s="31"/>
      <c r="U141" s="32"/>
    </row>
    <row r="142" spans="1:21" ht="18.75">
      <c r="A142" s="32">
        <v>336</v>
      </c>
      <c r="B142" s="30">
        <v>2.6638199999999999</v>
      </c>
      <c r="C142" s="31" t="str">
        <f t="shared" si="20"/>
        <v>A</v>
      </c>
      <c r="D142" s="32">
        <f t="shared" si="21"/>
        <v>8</v>
      </c>
      <c r="E142" s="32">
        <f t="shared" si="22"/>
        <v>12</v>
      </c>
      <c r="F142" s="32">
        <f t="shared" si="23"/>
        <v>14</v>
      </c>
      <c r="G142" s="32">
        <v>7</v>
      </c>
      <c r="H142" s="32">
        <f>VLOOKUP($G142,'R2L1ID'!$A$2:$B$15,2)</f>
        <v>5</v>
      </c>
      <c r="I142" s="32">
        <f t="shared" si="24"/>
        <v>0</v>
      </c>
      <c r="J142" s="32">
        <f t="shared" si="25"/>
        <v>4</v>
      </c>
      <c r="K142" s="32">
        <f t="shared" si="26"/>
        <v>4</v>
      </c>
      <c r="L142" s="32">
        <v>0</v>
      </c>
      <c r="M142" s="32">
        <v>2</v>
      </c>
      <c r="N142" s="32">
        <v>1</v>
      </c>
      <c r="O142" s="31">
        <v>1</v>
      </c>
      <c r="P142" s="31" t="str">
        <f t="shared" si="27"/>
        <v>B</v>
      </c>
      <c r="Q142" s="32">
        <f t="shared" si="28"/>
        <v>9</v>
      </c>
      <c r="R142" s="31" t="s">
        <v>37</v>
      </c>
      <c r="S142" s="31" t="s">
        <v>30</v>
      </c>
      <c r="T142" s="31"/>
      <c r="U142" s="32"/>
    </row>
    <row r="143" spans="1:21" ht="18.75">
      <c r="A143" s="32">
        <v>337</v>
      </c>
      <c r="B143" s="30">
        <v>2.7960400000000001</v>
      </c>
      <c r="C143" s="31" t="str">
        <f t="shared" si="20"/>
        <v>A</v>
      </c>
      <c r="D143" s="32">
        <f t="shared" si="21"/>
        <v>8</v>
      </c>
      <c r="E143" s="32">
        <f t="shared" si="22"/>
        <v>13</v>
      </c>
      <c r="F143" s="32">
        <f t="shared" si="23"/>
        <v>15</v>
      </c>
      <c r="G143" s="32">
        <v>7</v>
      </c>
      <c r="H143" s="32">
        <f>VLOOKUP($G143,'R2L1ID'!$A$2:$B$15,2)</f>
        <v>5</v>
      </c>
      <c r="I143" s="32">
        <f t="shared" si="24"/>
        <v>0</v>
      </c>
      <c r="J143" s="32">
        <f t="shared" si="25"/>
        <v>5</v>
      </c>
      <c r="K143" s="32">
        <f t="shared" si="26"/>
        <v>5</v>
      </c>
      <c r="L143" s="32">
        <v>0</v>
      </c>
      <c r="M143" s="32">
        <v>3</v>
      </c>
      <c r="N143" s="32">
        <v>1</v>
      </c>
      <c r="O143" s="31">
        <v>1</v>
      </c>
      <c r="P143" s="31" t="str">
        <f t="shared" si="27"/>
        <v>B</v>
      </c>
      <c r="Q143" s="32">
        <f t="shared" si="28"/>
        <v>10</v>
      </c>
      <c r="R143" s="31" t="s">
        <v>37</v>
      </c>
      <c r="S143" s="31" t="s">
        <v>30</v>
      </c>
      <c r="T143" s="31"/>
      <c r="U143" s="32"/>
    </row>
    <row r="144" spans="1:21" ht="18.75">
      <c r="A144" s="32">
        <v>338</v>
      </c>
      <c r="B144" s="30">
        <v>2.9388999999999998</v>
      </c>
      <c r="C144" s="31" t="str">
        <f t="shared" si="20"/>
        <v>A</v>
      </c>
      <c r="D144" s="32">
        <f t="shared" si="21"/>
        <v>8</v>
      </c>
      <c r="E144" s="32">
        <f t="shared" si="22"/>
        <v>14</v>
      </c>
      <c r="F144" s="32">
        <f t="shared" si="23"/>
        <v>156</v>
      </c>
      <c r="G144" s="32">
        <v>7</v>
      </c>
      <c r="H144" s="32">
        <f>VLOOKUP($G144,'R2L1ID'!$A$2:$B$15,2)</f>
        <v>5</v>
      </c>
      <c r="I144" s="32">
        <f t="shared" si="24"/>
        <v>1</v>
      </c>
      <c r="J144" s="32">
        <f t="shared" si="25"/>
        <v>6</v>
      </c>
      <c r="K144" s="32">
        <f t="shared" si="26"/>
        <v>18</v>
      </c>
      <c r="L144" s="32">
        <v>0</v>
      </c>
      <c r="M144" s="32">
        <v>4</v>
      </c>
      <c r="N144" s="32">
        <v>1</v>
      </c>
      <c r="O144" s="31">
        <v>1</v>
      </c>
      <c r="P144" s="31" t="str">
        <f t="shared" si="27"/>
        <v>B</v>
      </c>
      <c r="Q144" s="32">
        <f t="shared" si="28"/>
        <v>11</v>
      </c>
      <c r="R144" s="31" t="s">
        <v>37</v>
      </c>
      <c r="S144" s="31" t="s">
        <v>30</v>
      </c>
      <c r="T144" s="31"/>
      <c r="U144" s="32"/>
    </row>
    <row r="145" spans="1:21" ht="18.75">
      <c r="A145" s="32">
        <v>339</v>
      </c>
      <c r="B145" s="30">
        <v>3.4105500000000002</v>
      </c>
      <c r="C145" s="31" t="str">
        <f t="shared" si="20"/>
        <v>A</v>
      </c>
      <c r="D145" s="32">
        <f t="shared" si="21"/>
        <v>8</v>
      </c>
      <c r="E145" s="32">
        <f t="shared" si="22"/>
        <v>15</v>
      </c>
      <c r="F145" s="32">
        <f t="shared" si="23"/>
        <v>157</v>
      </c>
      <c r="G145" s="32">
        <v>7</v>
      </c>
      <c r="H145" s="32">
        <f>VLOOKUP($G145,'R2L1ID'!$A$2:$B$15,2)</f>
        <v>5</v>
      </c>
      <c r="I145" s="32">
        <f t="shared" si="24"/>
        <v>1</v>
      </c>
      <c r="J145" s="32">
        <f t="shared" si="25"/>
        <v>7</v>
      </c>
      <c r="K145" s="32">
        <f t="shared" si="26"/>
        <v>19</v>
      </c>
      <c r="L145" s="32">
        <v>0</v>
      </c>
      <c r="M145" s="32">
        <v>5</v>
      </c>
      <c r="N145" s="32">
        <v>1</v>
      </c>
      <c r="O145" s="31">
        <v>1</v>
      </c>
      <c r="P145" s="31" t="str">
        <f t="shared" si="27"/>
        <v>B</v>
      </c>
      <c r="Q145" s="32">
        <f t="shared" si="28"/>
        <v>12</v>
      </c>
      <c r="R145" s="31" t="s">
        <v>37</v>
      </c>
      <c r="S145" s="31" t="s">
        <v>30</v>
      </c>
      <c r="T145" s="31"/>
      <c r="U145" s="32"/>
    </row>
    <row r="146" spans="1:21" ht="18.75">
      <c r="A146" s="32">
        <v>340</v>
      </c>
      <c r="B146" s="30">
        <v>3.2418499999999999</v>
      </c>
      <c r="C146" s="31" t="str">
        <f t="shared" si="20"/>
        <v>C</v>
      </c>
      <c r="D146" s="32">
        <f t="shared" si="21"/>
        <v>0</v>
      </c>
      <c r="E146" s="32">
        <f t="shared" si="22"/>
        <v>0</v>
      </c>
      <c r="F146" s="32">
        <f t="shared" si="23"/>
        <v>320</v>
      </c>
      <c r="G146" s="32">
        <v>8</v>
      </c>
      <c r="H146" s="32">
        <f>VLOOKUP($G146,'R2L1ID'!$A$2:$B$15,2)</f>
        <v>1</v>
      </c>
      <c r="I146" s="32">
        <f t="shared" si="24"/>
        <v>0</v>
      </c>
      <c r="J146" s="32">
        <f t="shared" si="25"/>
        <v>3</v>
      </c>
      <c r="K146" s="32">
        <f t="shared" si="26"/>
        <v>3</v>
      </c>
      <c r="L146" s="32">
        <v>0</v>
      </c>
      <c r="M146" s="32">
        <v>1</v>
      </c>
      <c r="N146" s="32">
        <v>1</v>
      </c>
      <c r="O146" s="31">
        <v>1</v>
      </c>
      <c r="P146" s="31" t="str">
        <f t="shared" si="27"/>
        <v>A</v>
      </c>
      <c r="Q146" s="32">
        <f t="shared" si="28"/>
        <v>1</v>
      </c>
      <c r="R146" s="31" t="s">
        <v>38</v>
      </c>
      <c r="S146" s="31" t="s">
        <v>0</v>
      </c>
      <c r="T146" s="31"/>
      <c r="U146" s="32"/>
    </row>
    <row r="147" spans="1:21" ht="18.75">
      <c r="A147" s="32">
        <v>341</v>
      </c>
      <c r="B147" s="30">
        <v>4.1972100000000001</v>
      </c>
      <c r="C147" s="31" t="str">
        <f t="shared" si="20"/>
        <v>C</v>
      </c>
      <c r="D147" s="32">
        <f t="shared" si="21"/>
        <v>0</v>
      </c>
      <c r="E147" s="32">
        <f t="shared" si="22"/>
        <v>1</v>
      </c>
      <c r="F147" s="32">
        <f t="shared" si="23"/>
        <v>321</v>
      </c>
      <c r="G147" s="32">
        <v>8</v>
      </c>
      <c r="H147" s="32">
        <f>VLOOKUP($G147,'R2L1ID'!$A$2:$B$15,2)</f>
        <v>1</v>
      </c>
      <c r="I147" s="32">
        <f t="shared" si="24"/>
        <v>0</v>
      </c>
      <c r="J147" s="32">
        <f t="shared" si="25"/>
        <v>4</v>
      </c>
      <c r="K147" s="32">
        <f t="shared" si="26"/>
        <v>4</v>
      </c>
      <c r="L147" s="32">
        <v>0</v>
      </c>
      <c r="M147" s="32">
        <v>2</v>
      </c>
      <c r="N147" s="32">
        <v>1</v>
      </c>
      <c r="O147" s="31">
        <v>1</v>
      </c>
      <c r="P147" s="31" t="str">
        <f t="shared" si="27"/>
        <v>A</v>
      </c>
      <c r="Q147" s="32">
        <f t="shared" si="28"/>
        <v>2</v>
      </c>
      <c r="R147" s="31" t="s">
        <v>38</v>
      </c>
      <c r="S147" s="31" t="s">
        <v>0</v>
      </c>
      <c r="T147" s="31"/>
      <c r="U147" s="32"/>
    </row>
    <row r="148" spans="1:21" ht="18.75">
      <c r="A148" s="32">
        <v>342</v>
      </c>
      <c r="B148" s="30">
        <v>3.49132</v>
      </c>
      <c r="C148" s="31" t="str">
        <f t="shared" si="20"/>
        <v>C</v>
      </c>
      <c r="D148" s="32">
        <f t="shared" si="21"/>
        <v>0</v>
      </c>
      <c r="E148" s="32">
        <f t="shared" si="22"/>
        <v>2</v>
      </c>
      <c r="F148" s="32">
        <f t="shared" si="23"/>
        <v>342</v>
      </c>
      <c r="G148" s="32">
        <v>8</v>
      </c>
      <c r="H148" s="32">
        <f>VLOOKUP($G148,'R2L1ID'!$A$2:$B$15,2)</f>
        <v>1</v>
      </c>
      <c r="I148" s="32">
        <f t="shared" si="24"/>
        <v>0</v>
      </c>
      <c r="J148" s="32">
        <f t="shared" si="25"/>
        <v>5</v>
      </c>
      <c r="K148" s="32">
        <f t="shared" si="26"/>
        <v>5</v>
      </c>
      <c r="L148" s="32">
        <v>0</v>
      </c>
      <c r="M148" s="32">
        <v>3</v>
      </c>
      <c r="N148" s="32">
        <v>1</v>
      </c>
      <c r="O148" s="31">
        <v>1</v>
      </c>
      <c r="P148" s="31" t="str">
        <f t="shared" si="27"/>
        <v>A</v>
      </c>
      <c r="Q148" s="32">
        <f t="shared" si="28"/>
        <v>3</v>
      </c>
      <c r="R148" s="31" t="s">
        <v>38</v>
      </c>
      <c r="S148" s="31" t="s">
        <v>0</v>
      </c>
      <c r="T148" s="31"/>
      <c r="U148" s="32"/>
    </row>
    <row r="149" spans="1:21" ht="18.75">
      <c r="A149" s="32">
        <v>343</v>
      </c>
      <c r="B149" s="30">
        <v>4.0964799999999997</v>
      </c>
      <c r="C149" s="31" t="str">
        <f t="shared" si="20"/>
        <v>C</v>
      </c>
      <c r="D149" s="32">
        <f t="shared" si="21"/>
        <v>0</v>
      </c>
      <c r="E149" s="32">
        <f t="shared" si="22"/>
        <v>3</v>
      </c>
      <c r="F149" s="32">
        <f t="shared" si="23"/>
        <v>343</v>
      </c>
      <c r="G149" s="32">
        <v>8</v>
      </c>
      <c r="H149" s="32">
        <f>VLOOKUP($G149,'R2L1ID'!$A$2:$B$15,2)</f>
        <v>1</v>
      </c>
      <c r="I149" s="32">
        <f t="shared" si="24"/>
        <v>1</v>
      </c>
      <c r="J149" s="32">
        <f t="shared" si="25"/>
        <v>6</v>
      </c>
      <c r="K149" s="32">
        <f t="shared" si="26"/>
        <v>18</v>
      </c>
      <c r="L149" s="32">
        <v>0</v>
      </c>
      <c r="M149" s="32">
        <v>4</v>
      </c>
      <c r="N149" s="32">
        <v>1</v>
      </c>
      <c r="O149" s="31">
        <v>1</v>
      </c>
      <c r="P149" s="31" t="str">
        <f t="shared" si="27"/>
        <v>A</v>
      </c>
      <c r="Q149" s="32">
        <f t="shared" si="28"/>
        <v>4</v>
      </c>
      <c r="R149" s="31" t="s">
        <v>38</v>
      </c>
      <c r="S149" s="31" t="s">
        <v>0</v>
      </c>
      <c r="T149" s="31"/>
      <c r="U149" s="32"/>
    </row>
    <row r="150" spans="1:21" ht="18.75">
      <c r="A150" s="32">
        <v>344</v>
      </c>
      <c r="B150" s="30">
        <v>5.3272199999999996</v>
      </c>
      <c r="C150" s="31" t="str">
        <f t="shared" si="20"/>
        <v>C</v>
      </c>
      <c r="D150" s="32">
        <f t="shared" si="21"/>
        <v>0</v>
      </c>
      <c r="E150" s="32">
        <f t="shared" si="22"/>
        <v>4</v>
      </c>
      <c r="F150" s="32">
        <f t="shared" si="23"/>
        <v>704</v>
      </c>
      <c r="G150" s="32">
        <v>7</v>
      </c>
      <c r="H150" s="32">
        <f>VLOOKUP($G150,'R2L1ID'!$A$2:$B$15,2)</f>
        <v>5</v>
      </c>
      <c r="I150" s="32">
        <f t="shared" si="24"/>
        <v>2</v>
      </c>
      <c r="J150" s="32">
        <f t="shared" si="25"/>
        <v>6</v>
      </c>
      <c r="K150" s="32">
        <f t="shared" si="26"/>
        <v>30</v>
      </c>
      <c r="L150" s="33">
        <v>1</v>
      </c>
      <c r="M150" s="33">
        <v>1</v>
      </c>
      <c r="N150" s="32">
        <v>1</v>
      </c>
      <c r="O150" s="31">
        <v>1</v>
      </c>
      <c r="P150" s="31" t="str">
        <f t="shared" si="27"/>
        <v>B</v>
      </c>
      <c r="Q150" s="32">
        <f t="shared" si="28"/>
        <v>1</v>
      </c>
      <c r="R150" s="31" t="s">
        <v>38</v>
      </c>
      <c r="S150" s="31" t="s">
        <v>27</v>
      </c>
      <c r="T150" s="31"/>
      <c r="U150" s="32"/>
    </row>
    <row r="151" spans="1:21" ht="18.75">
      <c r="A151" s="32">
        <v>345</v>
      </c>
      <c r="B151" s="30">
        <v>5.90571</v>
      </c>
      <c r="C151" s="31" t="str">
        <f t="shared" si="20"/>
        <v>C</v>
      </c>
      <c r="D151" s="32">
        <f t="shared" si="21"/>
        <v>0</v>
      </c>
      <c r="E151" s="32">
        <f t="shared" si="22"/>
        <v>5</v>
      </c>
      <c r="F151" s="32">
        <f t="shared" si="23"/>
        <v>705</v>
      </c>
      <c r="G151" s="32">
        <v>7</v>
      </c>
      <c r="H151" s="32">
        <f>VLOOKUP($G151,'R2L1ID'!$A$2:$B$15,2)</f>
        <v>5</v>
      </c>
      <c r="I151" s="32">
        <f t="shared" si="24"/>
        <v>2</v>
      </c>
      <c r="J151" s="32">
        <f t="shared" si="25"/>
        <v>7</v>
      </c>
      <c r="K151" s="32">
        <f t="shared" si="26"/>
        <v>31</v>
      </c>
      <c r="L151" s="33">
        <v>1</v>
      </c>
      <c r="M151" s="33">
        <v>2</v>
      </c>
      <c r="N151" s="29">
        <v>10</v>
      </c>
      <c r="O151" s="31">
        <v>1</v>
      </c>
      <c r="P151" s="31" t="str">
        <f t="shared" si="27"/>
        <v>B</v>
      </c>
      <c r="Q151" s="32">
        <f t="shared" si="28"/>
        <v>2</v>
      </c>
      <c r="R151" s="31" t="s">
        <v>38</v>
      </c>
      <c r="S151" s="31" t="s">
        <v>27</v>
      </c>
      <c r="T151" s="31"/>
      <c r="U151" s="32"/>
    </row>
    <row r="152" spans="1:21" ht="18.75">
      <c r="A152" s="32">
        <v>346</v>
      </c>
      <c r="B152" s="30">
        <v>7.3170099999999998</v>
      </c>
      <c r="C152" s="31" t="str">
        <f t="shared" si="20"/>
        <v>C</v>
      </c>
      <c r="D152" s="32">
        <f t="shared" si="21"/>
        <v>0</v>
      </c>
      <c r="E152" s="32">
        <f t="shared" si="22"/>
        <v>6</v>
      </c>
      <c r="F152" s="32">
        <f t="shared" si="23"/>
        <v>334</v>
      </c>
      <c r="G152" s="32">
        <v>7</v>
      </c>
      <c r="H152" s="32">
        <f>VLOOKUP($G152,'R2L1ID'!$A$2:$B$15,2)</f>
        <v>5</v>
      </c>
      <c r="I152" s="32">
        <f t="shared" si="24"/>
        <v>2</v>
      </c>
      <c r="J152" s="32">
        <f t="shared" si="25"/>
        <v>8</v>
      </c>
      <c r="K152" s="32">
        <f t="shared" si="26"/>
        <v>32</v>
      </c>
      <c r="L152" s="33">
        <v>1</v>
      </c>
      <c r="M152" s="33">
        <v>3</v>
      </c>
      <c r="N152" s="29">
        <v>10</v>
      </c>
      <c r="O152" s="31">
        <v>1</v>
      </c>
      <c r="P152" s="31" t="str">
        <f t="shared" si="27"/>
        <v>B</v>
      </c>
      <c r="Q152" s="32">
        <f t="shared" si="28"/>
        <v>3</v>
      </c>
      <c r="R152" s="31" t="s">
        <v>38</v>
      </c>
      <c r="S152" s="31" t="s">
        <v>27</v>
      </c>
      <c r="T152" s="31"/>
      <c r="U152" s="32"/>
    </row>
    <row r="153" spans="1:21" ht="18.75">
      <c r="A153" s="32">
        <v>347</v>
      </c>
      <c r="B153" s="30">
        <v>7.5993599999999999</v>
      </c>
      <c r="C153" s="31" t="str">
        <f t="shared" si="20"/>
        <v>C</v>
      </c>
      <c r="D153" s="32">
        <f t="shared" si="21"/>
        <v>0</v>
      </c>
      <c r="E153" s="32">
        <f t="shared" si="22"/>
        <v>7</v>
      </c>
      <c r="F153" s="32">
        <f t="shared" si="23"/>
        <v>335</v>
      </c>
      <c r="G153" s="32">
        <v>7</v>
      </c>
      <c r="H153" s="32">
        <f>VLOOKUP($G153,'R2L1ID'!$A$2:$B$15,2)</f>
        <v>5</v>
      </c>
      <c r="I153" s="32">
        <f t="shared" si="24"/>
        <v>2</v>
      </c>
      <c r="J153" s="32">
        <f t="shared" si="25"/>
        <v>0</v>
      </c>
      <c r="K153" s="32">
        <f t="shared" si="26"/>
        <v>24</v>
      </c>
      <c r="L153" s="33">
        <v>1</v>
      </c>
      <c r="M153" s="33">
        <v>4</v>
      </c>
      <c r="N153" s="29">
        <v>10</v>
      </c>
      <c r="O153" s="31">
        <v>1</v>
      </c>
      <c r="P153" s="31" t="str">
        <f t="shared" si="27"/>
        <v>B</v>
      </c>
      <c r="Q153" s="32">
        <f t="shared" si="28"/>
        <v>4</v>
      </c>
      <c r="R153" s="31" t="s">
        <v>38</v>
      </c>
      <c r="S153" s="31" t="s">
        <v>27</v>
      </c>
      <c r="T153" s="31"/>
      <c r="U153" s="32"/>
    </row>
    <row r="154" spans="1:21" ht="18.75">
      <c r="A154" s="32">
        <v>348</v>
      </c>
      <c r="B154" s="30">
        <v>7.6823499999999996</v>
      </c>
      <c r="C154" s="31" t="str">
        <f t="shared" si="20"/>
        <v>C</v>
      </c>
      <c r="D154" s="32">
        <f t="shared" si="21"/>
        <v>0</v>
      </c>
      <c r="E154" s="32">
        <f t="shared" si="22"/>
        <v>8</v>
      </c>
      <c r="F154" s="32">
        <f t="shared" si="23"/>
        <v>232</v>
      </c>
      <c r="G154" s="32">
        <v>7</v>
      </c>
      <c r="H154" s="32">
        <f>VLOOKUP($G154,'R2L1ID'!$A$2:$B$15,2)</f>
        <v>5</v>
      </c>
      <c r="I154" s="32">
        <f t="shared" si="24"/>
        <v>2</v>
      </c>
      <c r="J154" s="32">
        <f t="shared" si="25"/>
        <v>1</v>
      </c>
      <c r="K154" s="32">
        <f t="shared" si="26"/>
        <v>25</v>
      </c>
      <c r="L154" s="33">
        <v>1</v>
      </c>
      <c r="M154" s="33">
        <v>5</v>
      </c>
      <c r="N154" s="29">
        <v>10</v>
      </c>
      <c r="O154" s="31">
        <v>1</v>
      </c>
      <c r="P154" s="31" t="str">
        <f t="shared" si="27"/>
        <v>B</v>
      </c>
      <c r="Q154" s="32">
        <f t="shared" si="28"/>
        <v>5</v>
      </c>
      <c r="R154" s="31" t="s">
        <v>38</v>
      </c>
      <c r="S154" s="31" t="s">
        <v>27</v>
      </c>
      <c r="T154" s="31"/>
      <c r="U154" s="32"/>
    </row>
    <row r="155" spans="1:21" ht="18.75">
      <c r="A155" s="32">
        <v>349</v>
      </c>
      <c r="B155" s="30">
        <v>6.2846099999999998</v>
      </c>
      <c r="C155" s="31" t="str">
        <f t="shared" si="20"/>
        <v>C</v>
      </c>
      <c r="D155" s="32">
        <f t="shared" si="21"/>
        <v>0</v>
      </c>
      <c r="E155" s="32">
        <f t="shared" si="22"/>
        <v>9</v>
      </c>
      <c r="F155" s="32">
        <f t="shared" si="23"/>
        <v>233</v>
      </c>
      <c r="G155" s="32">
        <v>7</v>
      </c>
      <c r="H155" s="32">
        <f>VLOOKUP($G155,'R2L1ID'!$A$2:$B$15,2)</f>
        <v>5</v>
      </c>
      <c r="I155" s="32">
        <f t="shared" si="24"/>
        <v>2</v>
      </c>
      <c r="J155" s="32">
        <f t="shared" si="25"/>
        <v>2</v>
      </c>
      <c r="K155" s="32">
        <f t="shared" si="26"/>
        <v>26</v>
      </c>
      <c r="L155" s="33">
        <v>1</v>
      </c>
      <c r="M155" s="33">
        <v>6</v>
      </c>
      <c r="N155" s="29">
        <v>10</v>
      </c>
      <c r="O155" s="31">
        <v>1</v>
      </c>
      <c r="P155" s="31" t="str">
        <f t="shared" si="27"/>
        <v>B</v>
      </c>
      <c r="Q155" s="32">
        <f t="shared" si="28"/>
        <v>6</v>
      </c>
      <c r="R155" s="31" t="s">
        <v>38</v>
      </c>
      <c r="S155" s="31" t="s">
        <v>27</v>
      </c>
      <c r="T155" s="31"/>
      <c r="U155" s="32"/>
    </row>
    <row r="156" spans="1:21" ht="18.75">
      <c r="A156" s="32">
        <v>350</v>
      </c>
      <c r="B156" s="30">
        <v>4.3901700000000003</v>
      </c>
      <c r="C156" s="31" t="str">
        <f t="shared" si="20"/>
        <v>C</v>
      </c>
      <c r="D156" s="32">
        <f t="shared" si="21"/>
        <v>0</v>
      </c>
      <c r="E156" s="32">
        <f t="shared" si="22"/>
        <v>10</v>
      </c>
      <c r="F156" s="32">
        <f t="shared" si="23"/>
        <v>366</v>
      </c>
      <c r="G156" s="32">
        <v>7</v>
      </c>
      <c r="H156" s="32">
        <f>VLOOKUP($G156,'R2L1ID'!$A$2:$B$15,2)</f>
        <v>5</v>
      </c>
      <c r="I156" s="32">
        <f t="shared" si="24"/>
        <v>1</v>
      </c>
      <c r="J156" s="32">
        <f t="shared" si="25"/>
        <v>2</v>
      </c>
      <c r="K156" s="32">
        <f t="shared" si="26"/>
        <v>14</v>
      </c>
      <c r="L156" s="33">
        <v>1</v>
      </c>
      <c r="M156" s="33">
        <v>7</v>
      </c>
      <c r="N156" s="29">
        <v>10</v>
      </c>
      <c r="O156" s="31">
        <v>1</v>
      </c>
      <c r="P156" s="31" t="str">
        <f t="shared" si="27"/>
        <v>B</v>
      </c>
      <c r="Q156" s="32">
        <f t="shared" si="28"/>
        <v>7</v>
      </c>
      <c r="R156" s="31" t="s">
        <v>38</v>
      </c>
      <c r="S156" s="31" t="s">
        <v>27</v>
      </c>
      <c r="T156" s="31"/>
      <c r="U156" s="32"/>
    </row>
    <row r="157" spans="1:21" ht="18.75">
      <c r="A157" s="32">
        <v>351</v>
      </c>
      <c r="B157" s="30">
        <v>4.0376000000000003</v>
      </c>
      <c r="C157" s="31" t="str">
        <f t="shared" si="20"/>
        <v>C</v>
      </c>
      <c r="D157" s="32">
        <f t="shared" si="21"/>
        <v>0</v>
      </c>
      <c r="E157" s="32">
        <f t="shared" si="22"/>
        <v>11</v>
      </c>
      <c r="F157" s="32">
        <f t="shared" si="23"/>
        <v>367</v>
      </c>
      <c r="G157" s="32">
        <v>7</v>
      </c>
      <c r="H157" s="32">
        <f>VLOOKUP($G157,'R2L1ID'!$A$2:$B$15,2)</f>
        <v>5</v>
      </c>
      <c r="I157" s="32">
        <f t="shared" si="24"/>
        <v>1</v>
      </c>
      <c r="J157" s="32">
        <f t="shared" si="25"/>
        <v>1</v>
      </c>
      <c r="K157" s="32">
        <f t="shared" si="26"/>
        <v>13</v>
      </c>
      <c r="L157" s="33">
        <v>1</v>
      </c>
      <c r="M157" s="33">
        <v>8</v>
      </c>
      <c r="N157" s="32">
        <v>1</v>
      </c>
      <c r="O157" s="31">
        <v>1</v>
      </c>
      <c r="P157" s="31" t="str">
        <f t="shared" si="27"/>
        <v>B</v>
      </c>
      <c r="Q157" s="32">
        <f t="shared" si="28"/>
        <v>8</v>
      </c>
      <c r="R157" s="31" t="s">
        <v>38</v>
      </c>
      <c r="S157" s="31" t="s">
        <v>27</v>
      </c>
      <c r="T157" s="31"/>
      <c r="U157" s="32"/>
    </row>
    <row r="158" spans="1:21" ht="18.75">
      <c r="A158" s="32">
        <v>352</v>
      </c>
      <c r="B158" s="30">
        <v>3.8620800000000002</v>
      </c>
      <c r="C158" s="31" t="str">
        <f t="shared" si="20"/>
        <v>C</v>
      </c>
      <c r="D158" s="32">
        <f t="shared" si="21"/>
        <v>0</v>
      </c>
      <c r="E158" s="32">
        <f t="shared" si="22"/>
        <v>12</v>
      </c>
      <c r="F158" s="32">
        <f t="shared" si="23"/>
        <v>206</v>
      </c>
      <c r="G158" s="32">
        <v>7</v>
      </c>
      <c r="H158" s="32">
        <f>VLOOKUP($G158,'R2L1ID'!$A$2:$B$15,2)</f>
        <v>5</v>
      </c>
      <c r="I158" s="32">
        <f t="shared" si="24"/>
        <v>1</v>
      </c>
      <c r="J158" s="32">
        <f t="shared" si="25"/>
        <v>0</v>
      </c>
      <c r="K158" s="32">
        <f t="shared" si="26"/>
        <v>12</v>
      </c>
      <c r="L158" s="33">
        <v>1</v>
      </c>
      <c r="M158" s="33">
        <v>9</v>
      </c>
      <c r="N158" s="32">
        <v>1</v>
      </c>
      <c r="O158" s="31">
        <v>1</v>
      </c>
      <c r="P158" s="31" t="str">
        <f t="shared" si="27"/>
        <v>B</v>
      </c>
      <c r="Q158" s="32">
        <f t="shared" si="28"/>
        <v>9</v>
      </c>
      <c r="R158" s="31" t="s">
        <v>38</v>
      </c>
      <c r="S158" s="31" t="s">
        <v>27</v>
      </c>
      <c r="T158" s="31"/>
      <c r="U158" s="32"/>
    </row>
    <row r="159" spans="1:21" ht="18.75">
      <c r="A159" s="32">
        <v>353</v>
      </c>
      <c r="B159" s="30">
        <v>3.3723900000000002</v>
      </c>
      <c r="C159" s="31" t="str">
        <f t="shared" si="20"/>
        <v>C</v>
      </c>
      <c r="D159" s="32">
        <f t="shared" si="21"/>
        <v>0</v>
      </c>
      <c r="E159" s="32">
        <f t="shared" si="22"/>
        <v>13</v>
      </c>
      <c r="F159" s="32">
        <f t="shared" si="23"/>
        <v>207</v>
      </c>
      <c r="G159" s="32">
        <v>7</v>
      </c>
      <c r="H159" s="32">
        <f>VLOOKUP($G159,'R2L1ID'!$A$2:$B$15,2)</f>
        <v>5</v>
      </c>
      <c r="I159" s="32">
        <f t="shared" si="24"/>
        <v>1</v>
      </c>
      <c r="J159" s="32">
        <f t="shared" si="25"/>
        <v>3</v>
      </c>
      <c r="K159" s="32">
        <f t="shared" si="26"/>
        <v>15</v>
      </c>
      <c r="L159" s="33">
        <v>1</v>
      </c>
      <c r="M159" s="33">
        <v>10</v>
      </c>
      <c r="N159" s="32">
        <v>1</v>
      </c>
      <c r="O159" s="31">
        <v>1</v>
      </c>
      <c r="P159" s="31" t="str">
        <f t="shared" si="27"/>
        <v>B</v>
      </c>
      <c r="Q159" s="32">
        <f t="shared" si="28"/>
        <v>10</v>
      </c>
      <c r="R159" s="31" t="s">
        <v>38</v>
      </c>
      <c r="S159" s="31" t="s">
        <v>27</v>
      </c>
      <c r="T159" s="31"/>
      <c r="U159" s="32"/>
    </row>
    <row r="160" spans="1:21" ht="18.75">
      <c r="A160" s="32">
        <v>354</v>
      </c>
      <c r="B160" s="30">
        <v>2.8832499999999999</v>
      </c>
      <c r="C160" s="31" t="str">
        <f t="shared" si="20"/>
        <v>C</v>
      </c>
      <c r="D160" s="32">
        <f t="shared" si="21"/>
        <v>0</v>
      </c>
      <c r="E160" s="32">
        <f t="shared" si="22"/>
        <v>14</v>
      </c>
      <c r="F160" s="32">
        <f t="shared" si="23"/>
        <v>372</v>
      </c>
      <c r="G160" s="32">
        <v>7</v>
      </c>
      <c r="H160" s="32">
        <f>VLOOKUP($G160,'R2L1ID'!$A$2:$B$15,2)</f>
        <v>5</v>
      </c>
      <c r="I160" s="32">
        <f t="shared" si="24"/>
        <v>1</v>
      </c>
      <c r="J160" s="32">
        <f t="shared" si="25"/>
        <v>4</v>
      </c>
      <c r="K160" s="32">
        <f t="shared" si="26"/>
        <v>16</v>
      </c>
      <c r="L160" s="33">
        <v>1</v>
      </c>
      <c r="M160" s="33">
        <v>11</v>
      </c>
      <c r="N160" s="32">
        <v>1</v>
      </c>
      <c r="O160" s="31">
        <v>1</v>
      </c>
      <c r="P160" s="31" t="str">
        <f t="shared" si="27"/>
        <v>B</v>
      </c>
      <c r="Q160" s="32">
        <f t="shared" si="28"/>
        <v>11</v>
      </c>
      <c r="R160" s="31" t="s">
        <v>38</v>
      </c>
      <c r="S160" s="31" t="s">
        <v>27</v>
      </c>
      <c r="T160" s="31"/>
      <c r="U160" s="32"/>
    </row>
    <row r="161" spans="1:21" ht="18.75">
      <c r="A161" s="32">
        <v>355</v>
      </c>
      <c r="B161" s="30">
        <v>3.2292299999999998</v>
      </c>
      <c r="C161" s="31" t="str">
        <f t="shared" si="20"/>
        <v>C</v>
      </c>
      <c r="D161" s="32">
        <f t="shared" si="21"/>
        <v>0</v>
      </c>
      <c r="E161" s="32">
        <f t="shared" si="22"/>
        <v>15</v>
      </c>
      <c r="F161" s="32">
        <f t="shared" si="23"/>
        <v>373</v>
      </c>
      <c r="G161" s="32">
        <v>7</v>
      </c>
      <c r="H161" s="32">
        <f>VLOOKUP($G161,'R2L1ID'!$A$2:$B$15,2)</f>
        <v>5</v>
      </c>
      <c r="I161" s="32">
        <f t="shared" si="24"/>
        <v>1</v>
      </c>
      <c r="J161" s="32">
        <f t="shared" si="25"/>
        <v>5</v>
      </c>
      <c r="K161" s="32">
        <f t="shared" si="26"/>
        <v>17</v>
      </c>
      <c r="L161" s="33">
        <v>1</v>
      </c>
      <c r="M161" s="33">
        <v>12</v>
      </c>
      <c r="N161" s="32">
        <v>1</v>
      </c>
      <c r="O161" s="31">
        <v>1</v>
      </c>
      <c r="P161" s="31" t="str">
        <f t="shared" si="27"/>
        <v>B</v>
      </c>
      <c r="Q161" s="32">
        <f t="shared" si="28"/>
        <v>12</v>
      </c>
      <c r="R161" s="31" t="s">
        <v>38</v>
      </c>
      <c r="S161" s="31" t="s">
        <v>27</v>
      </c>
      <c r="T161" s="31"/>
      <c r="U161" s="32"/>
    </row>
    <row r="162" spans="1:21" ht="18.75">
      <c r="A162" s="32">
        <v>356</v>
      </c>
      <c r="B162" s="30">
        <v>3.0921099999999999</v>
      </c>
      <c r="C162" s="31" t="str">
        <f t="shared" si="20"/>
        <v>C</v>
      </c>
      <c r="D162" s="32">
        <f t="shared" si="21"/>
        <v>1</v>
      </c>
      <c r="E162" s="32">
        <f t="shared" si="22"/>
        <v>0</v>
      </c>
      <c r="F162" s="32">
        <f t="shared" si="23"/>
        <v>574</v>
      </c>
      <c r="G162" s="32">
        <v>8</v>
      </c>
      <c r="H162" s="32">
        <f>VLOOKUP($G162,'R2L1ID'!$A$2:$B$15,2)</f>
        <v>1</v>
      </c>
      <c r="I162" s="32">
        <f t="shared" si="24"/>
        <v>1</v>
      </c>
      <c r="J162" s="32">
        <f t="shared" si="25"/>
        <v>7</v>
      </c>
      <c r="K162" s="32">
        <f t="shared" si="26"/>
        <v>19</v>
      </c>
      <c r="L162" s="32">
        <v>0</v>
      </c>
      <c r="M162" s="32">
        <v>5</v>
      </c>
      <c r="N162" s="32">
        <v>1</v>
      </c>
      <c r="O162" s="31">
        <v>1</v>
      </c>
      <c r="P162" s="31" t="str">
        <f t="shared" si="27"/>
        <v>A</v>
      </c>
      <c r="Q162" s="32">
        <f t="shared" si="28"/>
        <v>1</v>
      </c>
      <c r="R162" s="31" t="s">
        <v>38</v>
      </c>
      <c r="S162" s="31" t="s">
        <v>1</v>
      </c>
      <c r="T162" s="31"/>
      <c r="U162" s="32"/>
    </row>
    <row r="163" spans="1:21" ht="18.75">
      <c r="A163" s="32">
        <v>357</v>
      </c>
      <c r="B163" s="30">
        <v>3.01518</v>
      </c>
      <c r="C163" s="31" t="str">
        <f t="shared" si="20"/>
        <v>C</v>
      </c>
      <c r="D163" s="32">
        <f t="shared" si="21"/>
        <v>1</v>
      </c>
      <c r="E163" s="32">
        <f t="shared" si="22"/>
        <v>1</v>
      </c>
      <c r="F163" s="32">
        <f t="shared" si="23"/>
        <v>575</v>
      </c>
      <c r="G163" s="32">
        <v>8</v>
      </c>
      <c r="H163" s="32">
        <f>VLOOKUP($G163,'R2L1ID'!$A$2:$B$15,2)</f>
        <v>1</v>
      </c>
      <c r="I163" s="32">
        <f t="shared" si="24"/>
        <v>1</v>
      </c>
      <c r="J163" s="32">
        <f t="shared" si="25"/>
        <v>8</v>
      </c>
      <c r="K163" s="32">
        <f t="shared" si="26"/>
        <v>20</v>
      </c>
      <c r="L163" s="32">
        <v>0</v>
      </c>
      <c r="M163" s="32">
        <v>6</v>
      </c>
      <c r="N163" s="32">
        <v>1</v>
      </c>
      <c r="O163" s="31">
        <v>1</v>
      </c>
      <c r="P163" s="31" t="str">
        <f t="shared" si="27"/>
        <v>A</v>
      </c>
      <c r="Q163" s="32">
        <f t="shared" si="28"/>
        <v>2</v>
      </c>
      <c r="R163" s="31" t="s">
        <v>38</v>
      </c>
      <c r="S163" s="31" t="s">
        <v>1</v>
      </c>
      <c r="T163" s="31"/>
      <c r="U163" s="32"/>
    </row>
    <row r="164" spans="1:21" ht="18.75">
      <c r="A164" s="32">
        <v>358</v>
      </c>
      <c r="B164" s="30">
        <v>3.64649</v>
      </c>
      <c r="C164" s="31" t="str">
        <f t="shared" si="20"/>
        <v>C</v>
      </c>
      <c r="D164" s="32">
        <f t="shared" si="21"/>
        <v>1</v>
      </c>
      <c r="E164" s="32">
        <f t="shared" si="22"/>
        <v>2</v>
      </c>
      <c r="F164" s="32">
        <f t="shared" si="23"/>
        <v>126</v>
      </c>
      <c r="G164" s="32">
        <v>8</v>
      </c>
      <c r="H164" s="32">
        <f>VLOOKUP($G164,'R2L1ID'!$A$2:$B$15,2)</f>
        <v>1</v>
      </c>
      <c r="I164" s="32">
        <f t="shared" si="24"/>
        <v>0</v>
      </c>
      <c r="J164" s="32">
        <f t="shared" si="25"/>
        <v>8</v>
      </c>
      <c r="K164" s="32">
        <f t="shared" si="26"/>
        <v>8</v>
      </c>
      <c r="L164" s="32">
        <v>0</v>
      </c>
      <c r="M164" s="32">
        <v>7</v>
      </c>
      <c r="N164" s="32">
        <v>1</v>
      </c>
      <c r="O164" s="31">
        <v>1</v>
      </c>
      <c r="P164" s="31" t="str">
        <f t="shared" si="27"/>
        <v>A</v>
      </c>
      <c r="Q164" s="32">
        <f t="shared" si="28"/>
        <v>3</v>
      </c>
      <c r="R164" s="31" t="s">
        <v>38</v>
      </c>
      <c r="S164" s="31" t="s">
        <v>1</v>
      </c>
      <c r="T164" s="31"/>
      <c r="U164" s="32"/>
    </row>
    <row r="165" spans="1:21" ht="18.75">
      <c r="A165" s="32">
        <v>359</v>
      </c>
      <c r="B165" s="30">
        <v>4.1724199999999998</v>
      </c>
      <c r="C165" s="31" t="str">
        <f t="shared" si="20"/>
        <v>C</v>
      </c>
      <c r="D165" s="32">
        <f t="shared" si="21"/>
        <v>1</v>
      </c>
      <c r="E165" s="32">
        <f t="shared" si="22"/>
        <v>3</v>
      </c>
      <c r="F165" s="32">
        <f t="shared" si="23"/>
        <v>127</v>
      </c>
      <c r="G165" s="32">
        <v>8</v>
      </c>
      <c r="H165" s="32">
        <f>VLOOKUP($G165,'R2L1ID'!$A$2:$B$15,2)</f>
        <v>1</v>
      </c>
      <c r="I165" s="32">
        <f t="shared" si="24"/>
        <v>0</v>
      </c>
      <c r="J165" s="32">
        <f t="shared" si="25"/>
        <v>7</v>
      </c>
      <c r="K165" s="32">
        <f t="shared" si="26"/>
        <v>7</v>
      </c>
      <c r="L165" s="32">
        <v>0</v>
      </c>
      <c r="M165" s="32">
        <v>8</v>
      </c>
      <c r="N165" s="32">
        <v>1</v>
      </c>
      <c r="O165" s="31">
        <v>1</v>
      </c>
      <c r="P165" s="31" t="str">
        <f t="shared" si="27"/>
        <v>A</v>
      </c>
      <c r="Q165" s="32">
        <f t="shared" si="28"/>
        <v>4</v>
      </c>
      <c r="R165" s="31" t="s">
        <v>38</v>
      </c>
      <c r="S165" s="31" t="s">
        <v>1</v>
      </c>
      <c r="T165" s="31"/>
      <c r="U165" s="32"/>
    </row>
    <row r="166" spans="1:21" ht="18.75">
      <c r="A166" s="32">
        <v>360</v>
      </c>
      <c r="B166" s="30">
        <v>4.6409900000000004</v>
      </c>
      <c r="C166" s="31" t="str">
        <f t="shared" si="20"/>
        <v>C</v>
      </c>
      <c r="D166" s="32">
        <f t="shared" si="21"/>
        <v>1</v>
      </c>
      <c r="E166" s="32">
        <f t="shared" si="22"/>
        <v>4</v>
      </c>
      <c r="F166" s="32">
        <f t="shared" si="23"/>
        <v>382</v>
      </c>
      <c r="G166" s="32">
        <v>8</v>
      </c>
      <c r="H166" s="32">
        <f>VLOOKUP($G166,'R2L1ID'!$A$2:$B$15,2)</f>
        <v>1</v>
      </c>
      <c r="I166" s="32">
        <f t="shared" si="24"/>
        <v>2</v>
      </c>
      <c r="J166" s="32">
        <f t="shared" si="25"/>
        <v>6</v>
      </c>
      <c r="K166" s="32">
        <f t="shared" si="26"/>
        <v>30</v>
      </c>
      <c r="L166" s="33">
        <v>1</v>
      </c>
      <c r="M166" s="33">
        <v>1</v>
      </c>
      <c r="N166" s="32">
        <v>1</v>
      </c>
      <c r="O166" s="31">
        <v>1</v>
      </c>
      <c r="P166" s="31" t="str">
        <f t="shared" si="27"/>
        <v>B</v>
      </c>
      <c r="Q166" s="32">
        <f t="shared" si="28"/>
        <v>1</v>
      </c>
      <c r="R166" s="31" t="s">
        <v>38</v>
      </c>
      <c r="S166" s="31" t="s">
        <v>5</v>
      </c>
      <c r="T166" s="31"/>
      <c r="U166" s="32"/>
    </row>
    <row r="167" spans="1:21" ht="18.75">
      <c r="A167" s="32">
        <v>361</v>
      </c>
      <c r="B167" s="30">
        <v>5.7502000000000004</v>
      </c>
      <c r="C167" s="31" t="str">
        <f t="shared" si="20"/>
        <v>C</v>
      </c>
      <c r="D167" s="32">
        <f t="shared" si="21"/>
        <v>1</v>
      </c>
      <c r="E167" s="32">
        <f t="shared" si="22"/>
        <v>5</v>
      </c>
      <c r="F167" s="32">
        <f t="shared" si="23"/>
        <v>383</v>
      </c>
      <c r="G167" s="32">
        <v>8</v>
      </c>
      <c r="H167" s="32">
        <f>VLOOKUP($G167,'R2L1ID'!$A$2:$B$15,2)</f>
        <v>1</v>
      </c>
      <c r="I167" s="32">
        <f t="shared" si="24"/>
        <v>2</v>
      </c>
      <c r="J167" s="32">
        <f t="shared" si="25"/>
        <v>7</v>
      </c>
      <c r="K167" s="32">
        <f t="shared" si="26"/>
        <v>31</v>
      </c>
      <c r="L167" s="33">
        <v>1</v>
      </c>
      <c r="M167" s="33">
        <v>2</v>
      </c>
      <c r="N167" s="29">
        <v>10</v>
      </c>
      <c r="O167" s="31">
        <v>1</v>
      </c>
      <c r="P167" s="31" t="str">
        <f t="shared" si="27"/>
        <v>B</v>
      </c>
      <c r="Q167" s="32">
        <f t="shared" si="28"/>
        <v>2</v>
      </c>
      <c r="R167" s="31" t="s">
        <v>38</v>
      </c>
      <c r="S167" s="31" t="s">
        <v>5</v>
      </c>
      <c r="T167" s="31"/>
      <c r="U167" s="32"/>
    </row>
    <row r="168" spans="1:21" ht="18.75">
      <c r="A168" s="32">
        <v>362</v>
      </c>
      <c r="B168" s="30">
        <v>6.6693899999999999</v>
      </c>
      <c r="C168" s="31" t="str">
        <f t="shared" si="20"/>
        <v>C</v>
      </c>
      <c r="D168" s="32">
        <f t="shared" si="21"/>
        <v>1</v>
      </c>
      <c r="E168" s="32">
        <f t="shared" si="22"/>
        <v>6</v>
      </c>
      <c r="F168" s="32">
        <f t="shared" si="23"/>
        <v>130</v>
      </c>
      <c r="G168" s="32">
        <v>8</v>
      </c>
      <c r="H168" s="32">
        <f>VLOOKUP($G168,'R2L1ID'!$A$2:$B$15,2)</f>
        <v>1</v>
      </c>
      <c r="I168" s="32">
        <f t="shared" si="24"/>
        <v>2</v>
      </c>
      <c r="J168" s="32">
        <f t="shared" si="25"/>
        <v>8</v>
      </c>
      <c r="K168" s="32">
        <f t="shared" si="26"/>
        <v>32</v>
      </c>
      <c r="L168" s="33">
        <v>1</v>
      </c>
      <c r="M168" s="33">
        <v>3</v>
      </c>
      <c r="N168" s="29">
        <v>10</v>
      </c>
      <c r="O168" s="31">
        <v>1</v>
      </c>
      <c r="P168" s="31" t="str">
        <f t="shared" si="27"/>
        <v>B</v>
      </c>
      <c r="Q168" s="32">
        <f t="shared" si="28"/>
        <v>3</v>
      </c>
      <c r="R168" s="31" t="s">
        <v>38</v>
      </c>
      <c r="S168" s="31" t="s">
        <v>5</v>
      </c>
      <c r="T168" s="31"/>
      <c r="U168" s="32"/>
    </row>
    <row r="169" spans="1:21" ht="18.75">
      <c r="A169" s="32">
        <v>363</v>
      </c>
      <c r="B169" s="30">
        <v>9.1669199999999993</v>
      </c>
      <c r="C169" s="31" t="str">
        <f t="shared" si="20"/>
        <v>C</v>
      </c>
      <c r="D169" s="32">
        <f t="shared" si="21"/>
        <v>1</v>
      </c>
      <c r="E169" s="32">
        <f t="shared" si="22"/>
        <v>7</v>
      </c>
      <c r="F169" s="32">
        <f t="shared" si="23"/>
        <v>131</v>
      </c>
      <c r="G169" s="32">
        <v>8</v>
      </c>
      <c r="H169" s="32">
        <f>VLOOKUP($G169,'R2L1ID'!$A$2:$B$15,2)</f>
        <v>1</v>
      </c>
      <c r="I169" s="32">
        <f t="shared" si="24"/>
        <v>2</v>
      </c>
      <c r="J169" s="32">
        <f t="shared" si="25"/>
        <v>0</v>
      </c>
      <c r="K169" s="32">
        <f t="shared" si="26"/>
        <v>24</v>
      </c>
      <c r="L169" s="33">
        <v>1</v>
      </c>
      <c r="M169" s="33">
        <v>4</v>
      </c>
      <c r="N169" s="29">
        <v>10</v>
      </c>
      <c r="O169" s="31">
        <v>1</v>
      </c>
      <c r="P169" s="31" t="str">
        <f t="shared" si="27"/>
        <v>B</v>
      </c>
      <c r="Q169" s="32">
        <f t="shared" si="28"/>
        <v>4</v>
      </c>
      <c r="R169" s="31" t="s">
        <v>38</v>
      </c>
      <c r="S169" s="31" t="s">
        <v>5</v>
      </c>
      <c r="T169" s="31"/>
      <c r="U169" s="32"/>
    </row>
    <row r="170" spans="1:21" ht="18.75">
      <c r="A170" s="32">
        <v>364</v>
      </c>
      <c r="B170" s="30">
        <v>8.5940499999999993</v>
      </c>
      <c r="C170" s="31" t="str">
        <f t="shared" si="20"/>
        <v>C</v>
      </c>
      <c r="D170" s="32">
        <f t="shared" si="21"/>
        <v>1</v>
      </c>
      <c r="E170" s="32">
        <f t="shared" si="22"/>
        <v>8</v>
      </c>
      <c r="F170" s="32">
        <f t="shared" si="23"/>
        <v>54</v>
      </c>
      <c r="G170" s="32">
        <v>8</v>
      </c>
      <c r="H170" s="32">
        <f>VLOOKUP($G170,'R2L1ID'!$A$2:$B$15,2)</f>
        <v>1</v>
      </c>
      <c r="I170" s="32">
        <f t="shared" si="24"/>
        <v>2</v>
      </c>
      <c r="J170" s="32">
        <f t="shared" si="25"/>
        <v>1</v>
      </c>
      <c r="K170" s="32">
        <f t="shared" si="26"/>
        <v>25</v>
      </c>
      <c r="L170" s="33">
        <v>1</v>
      </c>
      <c r="M170" s="33">
        <v>5</v>
      </c>
      <c r="N170" s="29">
        <v>10</v>
      </c>
      <c r="O170" s="31">
        <v>1</v>
      </c>
      <c r="P170" s="31" t="str">
        <f t="shared" si="27"/>
        <v>B</v>
      </c>
      <c r="Q170" s="32">
        <f t="shared" si="28"/>
        <v>5</v>
      </c>
      <c r="R170" s="31" t="s">
        <v>38</v>
      </c>
      <c r="S170" s="31" t="s">
        <v>5</v>
      </c>
      <c r="T170" s="31"/>
      <c r="U170" s="32"/>
    </row>
    <row r="171" spans="1:21" ht="18.75">
      <c r="A171" s="32">
        <v>365</v>
      </c>
      <c r="B171" s="30">
        <v>6.9444299999999997</v>
      </c>
      <c r="C171" s="31" t="str">
        <f t="shared" si="20"/>
        <v>C</v>
      </c>
      <c r="D171" s="32">
        <f t="shared" si="21"/>
        <v>1</v>
      </c>
      <c r="E171" s="32">
        <f t="shared" si="22"/>
        <v>9</v>
      </c>
      <c r="F171" s="32">
        <f t="shared" si="23"/>
        <v>55</v>
      </c>
      <c r="G171" s="32">
        <v>8</v>
      </c>
      <c r="H171" s="32">
        <f>VLOOKUP($G171,'R2L1ID'!$A$2:$B$15,2)</f>
        <v>1</v>
      </c>
      <c r="I171" s="32">
        <f t="shared" si="24"/>
        <v>2</v>
      </c>
      <c r="J171" s="32">
        <f t="shared" si="25"/>
        <v>2</v>
      </c>
      <c r="K171" s="32">
        <f t="shared" si="26"/>
        <v>26</v>
      </c>
      <c r="L171" s="33">
        <v>1</v>
      </c>
      <c r="M171" s="33">
        <v>6</v>
      </c>
      <c r="N171" s="29">
        <v>10</v>
      </c>
      <c r="O171" s="31">
        <v>1</v>
      </c>
      <c r="P171" s="31" t="str">
        <f t="shared" si="27"/>
        <v>B</v>
      </c>
      <c r="Q171" s="32">
        <f t="shared" si="28"/>
        <v>6</v>
      </c>
      <c r="R171" s="31" t="s">
        <v>38</v>
      </c>
      <c r="S171" s="31" t="s">
        <v>5</v>
      </c>
      <c r="T171" s="31"/>
      <c r="U171" s="32"/>
    </row>
    <row r="172" spans="1:21" ht="18.75">
      <c r="A172" s="32">
        <v>366</v>
      </c>
      <c r="B172" s="30">
        <v>5.2827999999999999</v>
      </c>
      <c r="C172" s="31" t="str">
        <f t="shared" si="20"/>
        <v>C</v>
      </c>
      <c r="D172" s="32">
        <f t="shared" si="21"/>
        <v>1</v>
      </c>
      <c r="E172" s="32">
        <f t="shared" si="22"/>
        <v>10</v>
      </c>
      <c r="F172" s="32">
        <f t="shared" si="23"/>
        <v>34</v>
      </c>
      <c r="G172" s="32">
        <v>8</v>
      </c>
      <c r="H172" s="32">
        <f>VLOOKUP($G172,'R2L1ID'!$A$2:$B$15,2)</f>
        <v>1</v>
      </c>
      <c r="I172" s="32">
        <f t="shared" si="24"/>
        <v>1</v>
      </c>
      <c r="J172" s="32">
        <f t="shared" si="25"/>
        <v>2</v>
      </c>
      <c r="K172" s="32">
        <f t="shared" si="26"/>
        <v>14</v>
      </c>
      <c r="L172" s="33">
        <v>1</v>
      </c>
      <c r="M172" s="33">
        <v>7</v>
      </c>
      <c r="N172" s="29">
        <v>10</v>
      </c>
      <c r="O172" s="31">
        <v>1</v>
      </c>
      <c r="P172" s="31" t="str">
        <f t="shared" si="27"/>
        <v>B</v>
      </c>
      <c r="Q172" s="32">
        <f t="shared" si="28"/>
        <v>7</v>
      </c>
      <c r="R172" s="31" t="s">
        <v>38</v>
      </c>
      <c r="S172" s="31" t="s">
        <v>5</v>
      </c>
      <c r="T172" s="31"/>
      <c r="U172" s="32"/>
    </row>
    <row r="173" spans="1:21" ht="18.75">
      <c r="A173" s="32">
        <v>367</v>
      </c>
      <c r="B173" s="30">
        <v>4.4721000000000002</v>
      </c>
      <c r="C173" s="31" t="str">
        <f t="shared" si="20"/>
        <v>C</v>
      </c>
      <c r="D173" s="32">
        <f t="shared" si="21"/>
        <v>1</v>
      </c>
      <c r="E173" s="32">
        <f t="shared" si="22"/>
        <v>11</v>
      </c>
      <c r="F173" s="32">
        <f t="shared" si="23"/>
        <v>35</v>
      </c>
      <c r="G173" s="32">
        <v>8</v>
      </c>
      <c r="H173" s="32">
        <f>VLOOKUP($G173,'R2L1ID'!$A$2:$B$15,2)</f>
        <v>1</v>
      </c>
      <c r="I173" s="32">
        <f t="shared" si="24"/>
        <v>1</v>
      </c>
      <c r="J173" s="32">
        <f t="shared" si="25"/>
        <v>1</v>
      </c>
      <c r="K173" s="32">
        <f t="shared" si="26"/>
        <v>13</v>
      </c>
      <c r="L173" s="33">
        <v>1</v>
      </c>
      <c r="M173" s="33">
        <v>8</v>
      </c>
      <c r="N173" s="29">
        <v>10</v>
      </c>
      <c r="O173" s="31">
        <v>1</v>
      </c>
      <c r="P173" s="31" t="str">
        <f t="shared" si="27"/>
        <v>B</v>
      </c>
      <c r="Q173" s="32">
        <f t="shared" si="28"/>
        <v>8</v>
      </c>
      <c r="R173" s="31" t="s">
        <v>38</v>
      </c>
      <c r="S173" s="31" t="s">
        <v>5</v>
      </c>
      <c r="T173" s="31"/>
      <c r="U173" s="32"/>
    </row>
    <row r="174" spans="1:21" ht="18.75">
      <c r="A174" s="32">
        <v>368</v>
      </c>
      <c r="B174" s="30">
        <v>4.6871700000000001</v>
      </c>
      <c r="C174" s="31" t="str">
        <f t="shared" si="20"/>
        <v>C</v>
      </c>
      <c r="D174" s="32">
        <f t="shared" si="21"/>
        <v>1</v>
      </c>
      <c r="E174" s="32">
        <f t="shared" si="22"/>
        <v>12</v>
      </c>
      <c r="F174" s="32">
        <f t="shared" si="23"/>
        <v>254</v>
      </c>
      <c r="G174" s="32">
        <v>8</v>
      </c>
      <c r="H174" s="32">
        <f>VLOOKUP($G174,'R2L1ID'!$A$2:$B$15,2)</f>
        <v>1</v>
      </c>
      <c r="I174" s="32">
        <f t="shared" si="24"/>
        <v>1</v>
      </c>
      <c r="J174" s="32">
        <f t="shared" si="25"/>
        <v>0</v>
      </c>
      <c r="K174" s="32">
        <f t="shared" si="26"/>
        <v>12</v>
      </c>
      <c r="L174" s="33">
        <v>1</v>
      </c>
      <c r="M174" s="33">
        <v>9</v>
      </c>
      <c r="N174" s="32">
        <v>1</v>
      </c>
      <c r="O174" s="31">
        <v>1</v>
      </c>
      <c r="P174" s="31" t="str">
        <f t="shared" si="27"/>
        <v>B</v>
      </c>
      <c r="Q174" s="32">
        <f t="shared" si="28"/>
        <v>9</v>
      </c>
      <c r="R174" s="31" t="s">
        <v>38</v>
      </c>
      <c r="S174" s="31" t="s">
        <v>5</v>
      </c>
      <c r="T174" s="31"/>
      <c r="U174" s="32"/>
    </row>
    <row r="175" spans="1:21" ht="18.75">
      <c r="A175" s="32">
        <v>369</v>
      </c>
      <c r="B175" s="30">
        <v>3.3159900000000002</v>
      </c>
      <c r="C175" s="31" t="str">
        <f t="shared" si="20"/>
        <v>C</v>
      </c>
      <c r="D175" s="32">
        <f t="shared" si="21"/>
        <v>1</v>
      </c>
      <c r="E175" s="32">
        <f t="shared" si="22"/>
        <v>13</v>
      </c>
      <c r="F175" s="32">
        <f t="shared" si="23"/>
        <v>255</v>
      </c>
      <c r="G175" s="32">
        <v>8</v>
      </c>
      <c r="H175" s="32">
        <f>VLOOKUP($G175,'R2L1ID'!$A$2:$B$15,2)</f>
        <v>1</v>
      </c>
      <c r="I175" s="32">
        <f t="shared" si="24"/>
        <v>1</v>
      </c>
      <c r="J175" s="32">
        <f t="shared" si="25"/>
        <v>3</v>
      </c>
      <c r="K175" s="32">
        <f t="shared" si="26"/>
        <v>15</v>
      </c>
      <c r="L175" s="33">
        <v>1</v>
      </c>
      <c r="M175" s="33">
        <v>10</v>
      </c>
      <c r="N175" s="32">
        <v>1</v>
      </c>
      <c r="O175" s="31">
        <v>1</v>
      </c>
      <c r="P175" s="31" t="str">
        <f t="shared" si="27"/>
        <v>B</v>
      </c>
      <c r="Q175" s="32">
        <f t="shared" si="28"/>
        <v>10</v>
      </c>
      <c r="R175" s="31" t="s">
        <v>38</v>
      </c>
      <c r="S175" s="31" t="s">
        <v>5</v>
      </c>
      <c r="T175" s="31"/>
      <c r="U175" s="32"/>
    </row>
    <row r="176" spans="1:21" ht="18.75">
      <c r="A176" s="32">
        <v>370</v>
      </c>
      <c r="B176" s="30">
        <v>3.3615699999999999</v>
      </c>
      <c r="C176" s="31" t="str">
        <f t="shared" si="20"/>
        <v>C</v>
      </c>
      <c r="D176" s="32">
        <f t="shared" si="21"/>
        <v>1</v>
      </c>
      <c r="E176" s="32">
        <f t="shared" si="22"/>
        <v>14</v>
      </c>
      <c r="F176" s="32">
        <f t="shared" si="23"/>
        <v>314</v>
      </c>
      <c r="G176" s="32">
        <v>8</v>
      </c>
      <c r="H176" s="32">
        <f>VLOOKUP($G176,'R2L1ID'!$A$2:$B$15,2)</f>
        <v>1</v>
      </c>
      <c r="I176" s="32">
        <f t="shared" si="24"/>
        <v>1</v>
      </c>
      <c r="J176" s="32">
        <f t="shared" si="25"/>
        <v>4</v>
      </c>
      <c r="K176" s="32">
        <f t="shared" si="26"/>
        <v>16</v>
      </c>
      <c r="L176" s="33">
        <v>1</v>
      </c>
      <c r="M176" s="33">
        <v>11</v>
      </c>
      <c r="N176" s="32">
        <v>1</v>
      </c>
      <c r="O176" s="31">
        <v>1</v>
      </c>
      <c r="P176" s="31" t="str">
        <f t="shared" si="27"/>
        <v>B</v>
      </c>
      <c r="Q176" s="32">
        <f t="shared" si="28"/>
        <v>11</v>
      </c>
      <c r="R176" s="31" t="s">
        <v>38</v>
      </c>
      <c r="S176" s="31" t="s">
        <v>5</v>
      </c>
      <c r="T176" s="31"/>
      <c r="U176" s="32"/>
    </row>
    <row r="177" spans="1:21" ht="18.75">
      <c r="A177" s="32">
        <v>371</v>
      </c>
      <c r="B177" s="30">
        <v>3.3654899999999999</v>
      </c>
      <c r="C177" s="31" t="str">
        <f t="shared" si="20"/>
        <v>C</v>
      </c>
      <c r="D177" s="32">
        <f t="shared" si="21"/>
        <v>1</v>
      </c>
      <c r="E177" s="32">
        <f t="shared" si="22"/>
        <v>15</v>
      </c>
      <c r="F177" s="32">
        <f t="shared" si="23"/>
        <v>315</v>
      </c>
      <c r="G177" s="32">
        <v>8</v>
      </c>
      <c r="H177" s="32">
        <f>VLOOKUP($G177,'R2L1ID'!$A$2:$B$15,2)</f>
        <v>1</v>
      </c>
      <c r="I177" s="32">
        <f t="shared" si="24"/>
        <v>1</v>
      </c>
      <c r="J177" s="32">
        <f t="shared" si="25"/>
        <v>5</v>
      </c>
      <c r="K177" s="32">
        <f t="shared" si="26"/>
        <v>17</v>
      </c>
      <c r="L177" s="33">
        <v>1</v>
      </c>
      <c r="M177" s="33">
        <v>12</v>
      </c>
      <c r="N177" s="32">
        <v>1</v>
      </c>
      <c r="O177" s="31">
        <v>1</v>
      </c>
      <c r="P177" s="31" t="str">
        <f t="shared" si="27"/>
        <v>B</v>
      </c>
      <c r="Q177" s="32">
        <f t="shared" si="28"/>
        <v>12</v>
      </c>
      <c r="R177" s="31" t="s">
        <v>38</v>
      </c>
      <c r="S177" s="31" t="s">
        <v>5</v>
      </c>
      <c r="T177" s="31"/>
      <c r="U177" s="32"/>
    </row>
    <row r="178" spans="1:21" ht="18.75">
      <c r="A178" s="29">
        <v>372</v>
      </c>
      <c r="B178" s="30">
        <v>0</v>
      </c>
      <c r="C178" s="31" t="str">
        <f t="shared" si="20"/>
        <v>C</v>
      </c>
      <c r="D178" s="32">
        <f t="shared" si="21"/>
        <v>2</v>
      </c>
      <c r="E178" s="32">
        <f t="shared" si="22"/>
        <v>0</v>
      </c>
      <c r="F178" s="52">
        <f t="shared" si="23"/>
        <v>238</v>
      </c>
      <c r="G178" s="32">
        <v>8</v>
      </c>
      <c r="H178" s="32">
        <f>VLOOKUP($G178,'R2L1ID'!$A$2:$B$15,2)</f>
        <v>1</v>
      </c>
      <c r="I178" s="32">
        <f t="shared" si="24"/>
        <v>0</v>
      </c>
      <c r="J178" s="32">
        <f t="shared" si="25"/>
        <v>0</v>
      </c>
      <c r="K178" s="32">
        <f t="shared" si="26"/>
        <v>0</v>
      </c>
      <c r="L178" s="32">
        <v>0</v>
      </c>
      <c r="M178" s="32">
        <v>10</v>
      </c>
      <c r="N178" s="32">
        <v>1</v>
      </c>
      <c r="O178" s="31">
        <v>0</v>
      </c>
      <c r="P178" s="31" t="str">
        <f t="shared" si="27"/>
        <v>A</v>
      </c>
      <c r="Q178" s="32">
        <f t="shared" si="28"/>
        <v>1</v>
      </c>
      <c r="R178" s="31" t="s">
        <v>38</v>
      </c>
      <c r="S178" s="31" t="s">
        <v>29</v>
      </c>
      <c r="T178" s="31"/>
      <c r="U178" s="32"/>
    </row>
    <row r="179" spans="1:21" ht="18.75">
      <c r="A179" s="32">
        <v>373</v>
      </c>
      <c r="B179" s="30">
        <v>3.6753399999999998</v>
      </c>
      <c r="C179" s="31" t="str">
        <f t="shared" si="20"/>
        <v>C</v>
      </c>
      <c r="D179" s="32">
        <f t="shared" si="21"/>
        <v>2</v>
      </c>
      <c r="E179" s="32">
        <f t="shared" si="22"/>
        <v>1</v>
      </c>
      <c r="F179" s="32">
        <f t="shared" si="23"/>
        <v>239</v>
      </c>
      <c r="G179" s="32">
        <v>10</v>
      </c>
      <c r="H179" s="32">
        <f>VLOOKUP($G179,'R2L1ID'!$A$2:$B$15,2)</f>
        <v>24</v>
      </c>
      <c r="I179" s="32">
        <f t="shared" si="24"/>
        <v>0</v>
      </c>
      <c r="J179" s="32">
        <f t="shared" si="25"/>
        <v>4</v>
      </c>
      <c r="K179" s="32">
        <f t="shared" si="26"/>
        <v>4</v>
      </c>
      <c r="L179" s="32">
        <v>0</v>
      </c>
      <c r="M179" s="32">
        <v>2</v>
      </c>
      <c r="N179" s="32">
        <v>1</v>
      </c>
      <c r="O179" s="31">
        <v>1</v>
      </c>
      <c r="P179" s="31" t="str">
        <f t="shared" si="27"/>
        <v>A</v>
      </c>
      <c r="Q179" s="32">
        <f t="shared" si="28"/>
        <v>2</v>
      </c>
      <c r="R179" s="31" t="s">
        <v>38</v>
      </c>
      <c r="S179" s="31" t="s">
        <v>29</v>
      </c>
      <c r="T179" s="31"/>
      <c r="U179" s="32"/>
    </row>
    <row r="180" spans="1:21" ht="18.75">
      <c r="A180" s="32">
        <v>374</v>
      </c>
      <c r="B180" s="30">
        <v>3.85432</v>
      </c>
      <c r="C180" s="31" t="str">
        <f t="shared" si="20"/>
        <v>C</v>
      </c>
      <c r="D180" s="32">
        <f t="shared" si="21"/>
        <v>2</v>
      </c>
      <c r="E180" s="32">
        <f t="shared" si="22"/>
        <v>2</v>
      </c>
      <c r="F180" s="32">
        <f t="shared" si="23"/>
        <v>170</v>
      </c>
      <c r="G180" s="32">
        <v>10</v>
      </c>
      <c r="H180" s="32">
        <f>VLOOKUP($G180,'R2L1ID'!$A$2:$B$15,2)</f>
        <v>24</v>
      </c>
      <c r="I180" s="32">
        <f t="shared" si="24"/>
        <v>0</v>
      </c>
      <c r="J180" s="32">
        <f t="shared" si="25"/>
        <v>5</v>
      </c>
      <c r="K180" s="32">
        <f t="shared" si="26"/>
        <v>5</v>
      </c>
      <c r="L180" s="32">
        <v>0</v>
      </c>
      <c r="M180" s="32">
        <v>3</v>
      </c>
      <c r="N180" s="32">
        <v>1</v>
      </c>
      <c r="O180" s="31">
        <v>1</v>
      </c>
      <c r="P180" s="31" t="str">
        <f t="shared" si="27"/>
        <v>A</v>
      </c>
      <c r="Q180" s="32">
        <f t="shared" si="28"/>
        <v>3</v>
      </c>
      <c r="R180" s="31" t="s">
        <v>38</v>
      </c>
      <c r="S180" s="31" t="s">
        <v>29</v>
      </c>
      <c r="T180" s="31"/>
      <c r="U180" s="32"/>
    </row>
    <row r="181" spans="1:21" ht="18.75">
      <c r="A181" s="32">
        <v>375</v>
      </c>
      <c r="B181" s="30">
        <v>3.6093799999999998</v>
      </c>
      <c r="C181" s="31" t="str">
        <f t="shared" si="20"/>
        <v>C</v>
      </c>
      <c r="D181" s="32">
        <f t="shared" si="21"/>
        <v>2</v>
      </c>
      <c r="E181" s="32">
        <f t="shared" si="22"/>
        <v>3</v>
      </c>
      <c r="F181" s="32">
        <f t="shared" si="23"/>
        <v>171</v>
      </c>
      <c r="G181" s="32">
        <v>10</v>
      </c>
      <c r="H181" s="32">
        <f>VLOOKUP($G181,'R2L1ID'!$A$2:$B$15,2)</f>
        <v>24</v>
      </c>
      <c r="I181" s="32">
        <f t="shared" si="24"/>
        <v>1</v>
      </c>
      <c r="J181" s="32">
        <f t="shared" si="25"/>
        <v>6</v>
      </c>
      <c r="K181" s="32">
        <f t="shared" si="26"/>
        <v>18</v>
      </c>
      <c r="L181" s="32">
        <v>0</v>
      </c>
      <c r="M181" s="32">
        <v>4</v>
      </c>
      <c r="N181" s="32">
        <v>1</v>
      </c>
      <c r="O181" s="31">
        <v>1</v>
      </c>
      <c r="P181" s="31" t="str">
        <f t="shared" si="27"/>
        <v>A</v>
      </c>
      <c r="Q181" s="32">
        <f t="shared" si="28"/>
        <v>4</v>
      </c>
      <c r="R181" s="31" t="s">
        <v>38</v>
      </c>
      <c r="S181" s="31" t="s">
        <v>29</v>
      </c>
      <c r="T181" s="31"/>
      <c r="U181" s="32"/>
    </row>
    <row r="182" spans="1:21" ht="18.75">
      <c r="A182" s="32">
        <v>376</v>
      </c>
      <c r="B182" s="30">
        <v>4.3110600000000003</v>
      </c>
      <c r="C182" s="31" t="str">
        <f t="shared" si="20"/>
        <v>C</v>
      </c>
      <c r="D182" s="32">
        <f t="shared" si="21"/>
        <v>2</v>
      </c>
      <c r="E182" s="32">
        <f t="shared" si="22"/>
        <v>4</v>
      </c>
      <c r="F182" s="32">
        <f t="shared" si="23"/>
        <v>148</v>
      </c>
      <c r="G182" s="32">
        <v>9</v>
      </c>
      <c r="H182" s="32">
        <f>VLOOKUP($G182,'R2L1ID'!$A$2:$B$15,2)</f>
        <v>22</v>
      </c>
      <c r="I182" s="32">
        <f t="shared" si="24"/>
        <v>2</v>
      </c>
      <c r="J182" s="32">
        <f t="shared" si="25"/>
        <v>6</v>
      </c>
      <c r="K182" s="32">
        <f t="shared" si="26"/>
        <v>30</v>
      </c>
      <c r="L182" s="33">
        <v>1</v>
      </c>
      <c r="M182" s="33">
        <v>1</v>
      </c>
      <c r="N182" s="29">
        <v>10</v>
      </c>
      <c r="O182" s="31">
        <v>1</v>
      </c>
      <c r="P182" s="31" t="str">
        <f t="shared" si="27"/>
        <v>B</v>
      </c>
      <c r="Q182" s="32">
        <f t="shared" si="28"/>
        <v>1</v>
      </c>
      <c r="R182" s="31" t="s">
        <v>38</v>
      </c>
      <c r="S182" s="31" t="s">
        <v>28</v>
      </c>
      <c r="T182" s="31"/>
      <c r="U182" s="32"/>
    </row>
    <row r="183" spans="1:21" ht="18.75">
      <c r="A183" s="32">
        <v>377</v>
      </c>
      <c r="B183" s="30">
        <v>6.3106</v>
      </c>
      <c r="C183" s="31" t="str">
        <f t="shared" si="20"/>
        <v>C</v>
      </c>
      <c r="D183" s="32">
        <f t="shared" si="21"/>
        <v>2</v>
      </c>
      <c r="E183" s="32">
        <f t="shared" si="22"/>
        <v>5</v>
      </c>
      <c r="F183" s="32">
        <f t="shared" si="23"/>
        <v>149</v>
      </c>
      <c r="G183" s="32">
        <v>9</v>
      </c>
      <c r="H183" s="32">
        <f>VLOOKUP($G183,'R2L1ID'!$A$2:$B$15,2)</f>
        <v>22</v>
      </c>
      <c r="I183" s="32">
        <f t="shared" si="24"/>
        <v>2</v>
      </c>
      <c r="J183" s="32">
        <f t="shared" si="25"/>
        <v>7</v>
      </c>
      <c r="K183" s="32">
        <f t="shared" si="26"/>
        <v>31</v>
      </c>
      <c r="L183" s="33">
        <v>1</v>
      </c>
      <c r="M183" s="33">
        <v>2</v>
      </c>
      <c r="N183" s="29">
        <v>10</v>
      </c>
      <c r="O183" s="31">
        <v>1</v>
      </c>
      <c r="P183" s="31" t="str">
        <f t="shared" si="27"/>
        <v>B</v>
      </c>
      <c r="Q183" s="32">
        <f t="shared" si="28"/>
        <v>2</v>
      </c>
      <c r="R183" s="31" t="s">
        <v>38</v>
      </c>
      <c r="S183" s="31" t="s">
        <v>28</v>
      </c>
      <c r="T183" s="31"/>
      <c r="U183" s="32"/>
    </row>
    <row r="184" spans="1:21" ht="18.75">
      <c r="A184" s="32">
        <v>378</v>
      </c>
      <c r="B184" s="30">
        <v>9.0044500000000003</v>
      </c>
      <c r="C184" s="31" t="str">
        <f t="shared" si="20"/>
        <v>C</v>
      </c>
      <c r="D184" s="32">
        <f t="shared" si="21"/>
        <v>2</v>
      </c>
      <c r="E184" s="32">
        <f t="shared" si="22"/>
        <v>6</v>
      </c>
      <c r="F184" s="32">
        <f t="shared" si="23"/>
        <v>74</v>
      </c>
      <c r="G184" s="32">
        <v>9</v>
      </c>
      <c r="H184" s="32">
        <f>VLOOKUP($G184,'R2L1ID'!$A$2:$B$15,2)</f>
        <v>22</v>
      </c>
      <c r="I184" s="32">
        <f t="shared" si="24"/>
        <v>2</v>
      </c>
      <c r="J184" s="32">
        <f t="shared" si="25"/>
        <v>8</v>
      </c>
      <c r="K184" s="32">
        <f t="shared" si="26"/>
        <v>32</v>
      </c>
      <c r="L184" s="33">
        <v>1</v>
      </c>
      <c r="M184" s="33">
        <v>3</v>
      </c>
      <c r="N184" s="29">
        <v>10</v>
      </c>
      <c r="O184" s="31">
        <v>1</v>
      </c>
      <c r="P184" s="31" t="str">
        <f t="shared" si="27"/>
        <v>B</v>
      </c>
      <c r="Q184" s="32">
        <f t="shared" si="28"/>
        <v>3</v>
      </c>
      <c r="R184" s="31" t="s">
        <v>38</v>
      </c>
      <c r="S184" s="31" t="s">
        <v>28</v>
      </c>
      <c r="T184" s="31"/>
      <c r="U184" s="32"/>
    </row>
    <row r="185" spans="1:21" ht="18.75">
      <c r="A185" s="32">
        <v>379</v>
      </c>
      <c r="B185" s="30">
        <v>9.5224299999999999</v>
      </c>
      <c r="C185" s="31" t="str">
        <f t="shared" si="20"/>
        <v>C</v>
      </c>
      <c r="D185" s="32">
        <f t="shared" si="21"/>
        <v>2</v>
      </c>
      <c r="E185" s="32">
        <f t="shared" si="22"/>
        <v>7</v>
      </c>
      <c r="F185" s="32">
        <f t="shared" si="23"/>
        <v>75</v>
      </c>
      <c r="G185" s="32">
        <v>9</v>
      </c>
      <c r="H185" s="32">
        <f>VLOOKUP($G185,'R2L1ID'!$A$2:$B$15,2)</f>
        <v>22</v>
      </c>
      <c r="I185" s="32">
        <f t="shared" si="24"/>
        <v>2</v>
      </c>
      <c r="J185" s="32">
        <f t="shared" si="25"/>
        <v>0</v>
      </c>
      <c r="K185" s="32">
        <f t="shared" si="26"/>
        <v>24</v>
      </c>
      <c r="L185" s="33">
        <v>1</v>
      </c>
      <c r="M185" s="33">
        <v>4</v>
      </c>
      <c r="N185" s="29">
        <v>10</v>
      </c>
      <c r="O185" s="31">
        <v>1</v>
      </c>
      <c r="P185" s="31" t="str">
        <f t="shared" si="27"/>
        <v>B</v>
      </c>
      <c r="Q185" s="32">
        <f t="shared" si="28"/>
        <v>4</v>
      </c>
      <c r="R185" s="31" t="s">
        <v>38</v>
      </c>
      <c r="S185" s="31" t="s">
        <v>28</v>
      </c>
      <c r="T185" s="31"/>
      <c r="U185" s="32"/>
    </row>
    <row r="186" spans="1:21" ht="18.75">
      <c r="A186" s="32">
        <v>380</v>
      </c>
      <c r="B186" s="30">
        <v>8.70608</v>
      </c>
      <c r="C186" s="31" t="str">
        <f t="shared" si="20"/>
        <v>C</v>
      </c>
      <c r="D186" s="32">
        <f t="shared" si="21"/>
        <v>2</v>
      </c>
      <c r="E186" s="32">
        <f t="shared" si="22"/>
        <v>8</v>
      </c>
      <c r="F186" s="32">
        <f t="shared" si="23"/>
        <v>128</v>
      </c>
      <c r="G186" s="32">
        <v>9</v>
      </c>
      <c r="H186" s="32">
        <f>VLOOKUP($G186,'R2L1ID'!$A$2:$B$15,2)</f>
        <v>22</v>
      </c>
      <c r="I186" s="32">
        <f t="shared" si="24"/>
        <v>2</v>
      </c>
      <c r="J186" s="32">
        <f t="shared" si="25"/>
        <v>1</v>
      </c>
      <c r="K186" s="32">
        <f t="shared" si="26"/>
        <v>25</v>
      </c>
      <c r="L186" s="33">
        <v>1</v>
      </c>
      <c r="M186" s="33">
        <v>5</v>
      </c>
      <c r="N186" s="29">
        <v>10</v>
      </c>
      <c r="O186" s="31">
        <v>1</v>
      </c>
      <c r="P186" s="31" t="str">
        <f t="shared" si="27"/>
        <v>B</v>
      </c>
      <c r="Q186" s="32">
        <f t="shared" si="28"/>
        <v>5</v>
      </c>
      <c r="R186" s="31" t="s">
        <v>38</v>
      </c>
      <c r="S186" s="31" t="s">
        <v>28</v>
      </c>
      <c r="T186" s="31"/>
      <c r="U186" s="32"/>
    </row>
    <row r="187" spans="1:21" ht="18.75">
      <c r="A187" s="32">
        <v>381</v>
      </c>
      <c r="B187" s="30">
        <v>7.3506499999999999</v>
      </c>
      <c r="C187" s="31" t="str">
        <f t="shared" si="20"/>
        <v>C</v>
      </c>
      <c r="D187" s="32">
        <f t="shared" si="21"/>
        <v>2</v>
      </c>
      <c r="E187" s="32">
        <f t="shared" si="22"/>
        <v>9</v>
      </c>
      <c r="F187" s="32">
        <f t="shared" si="23"/>
        <v>129</v>
      </c>
      <c r="G187" s="32">
        <v>9</v>
      </c>
      <c r="H187" s="32">
        <f>VLOOKUP($G187,'R2L1ID'!$A$2:$B$15,2)</f>
        <v>22</v>
      </c>
      <c r="I187" s="32">
        <f t="shared" si="24"/>
        <v>2</v>
      </c>
      <c r="J187" s="32">
        <f t="shared" si="25"/>
        <v>2</v>
      </c>
      <c r="K187" s="32">
        <f t="shared" si="26"/>
        <v>26</v>
      </c>
      <c r="L187" s="33">
        <v>1</v>
      </c>
      <c r="M187" s="33">
        <v>6</v>
      </c>
      <c r="N187" s="29">
        <v>10</v>
      </c>
      <c r="O187" s="31">
        <v>1</v>
      </c>
      <c r="P187" s="31" t="str">
        <f t="shared" si="27"/>
        <v>B</v>
      </c>
      <c r="Q187" s="32">
        <f t="shared" si="28"/>
        <v>6</v>
      </c>
      <c r="R187" s="31" t="s">
        <v>38</v>
      </c>
      <c r="S187" s="31" t="s">
        <v>28</v>
      </c>
      <c r="T187" s="31"/>
      <c r="U187" s="32"/>
    </row>
    <row r="188" spans="1:21" ht="18.75">
      <c r="A188" s="32">
        <v>382</v>
      </c>
      <c r="B188" s="30">
        <v>5.0569600000000001</v>
      </c>
      <c r="C188" s="31" t="str">
        <f t="shared" si="20"/>
        <v>C</v>
      </c>
      <c r="D188" s="32">
        <f t="shared" si="21"/>
        <v>2</v>
      </c>
      <c r="E188" s="32">
        <f t="shared" si="22"/>
        <v>10</v>
      </c>
      <c r="F188" s="32">
        <f t="shared" si="23"/>
        <v>278</v>
      </c>
      <c r="G188" s="32">
        <v>9</v>
      </c>
      <c r="H188" s="32">
        <f>VLOOKUP($G188,'R2L1ID'!$A$2:$B$15,2)</f>
        <v>22</v>
      </c>
      <c r="I188" s="32">
        <f t="shared" si="24"/>
        <v>1</v>
      </c>
      <c r="J188" s="32">
        <f t="shared" si="25"/>
        <v>2</v>
      </c>
      <c r="K188" s="32">
        <f t="shared" si="26"/>
        <v>14</v>
      </c>
      <c r="L188" s="33">
        <v>1</v>
      </c>
      <c r="M188" s="33">
        <v>7</v>
      </c>
      <c r="N188" s="29">
        <v>10</v>
      </c>
      <c r="O188" s="31">
        <v>1</v>
      </c>
      <c r="P188" s="31" t="str">
        <f t="shared" si="27"/>
        <v>B</v>
      </c>
      <c r="Q188" s="32">
        <f t="shared" si="28"/>
        <v>7</v>
      </c>
      <c r="R188" s="31" t="s">
        <v>38</v>
      </c>
      <c r="S188" s="31" t="s">
        <v>28</v>
      </c>
      <c r="T188" s="31"/>
      <c r="U188" s="32"/>
    </row>
    <row r="189" spans="1:21" ht="18.75">
      <c r="A189" s="32">
        <v>383</v>
      </c>
      <c r="B189" s="30">
        <v>4.5648099999999996</v>
      </c>
      <c r="C189" s="31" t="str">
        <f t="shared" si="20"/>
        <v>C</v>
      </c>
      <c r="D189" s="32">
        <f t="shared" si="21"/>
        <v>2</v>
      </c>
      <c r="E189" s="32">
        <f t="shared" si="22"/>
        <v>11</v>
      </c>
      <c r="F189" s="32">
        <f t="shared" si="23"/>
        <v>279</v>
      </c>
      <c r="G189" s="32">
        <v>9</v>
      </c>
      <c r="H189" s="32">
        <f>VLOOKUP($G189,'R2L1ID'!$A$2:$B$15,2)</f>
        <v>22</v>
      </c>
      <c r="I189" s="32">
        <f t="shared" si="24"/>
        <v>1</v>
      </c>
      <c r="J189" s="32">
        <f t="shared" si="25"/>
        <v>1</v>
      </c>
      <c r="K189" s="32">
        <f t="shared" si="26"/>
        <v>13</v>
      </c>
      <c r="L189" s="33">
        <v>1</v>
      </c>
      <c r="M189" s="33">
        <v>8</v>
      </c>
      <c r="N189" s="29">
        <v>10</v>
      </c>
      <c r="O189" s="31">
        <v>1</v>
      </c>
      <c r="P189" s="31" t="str">
        <f t="shared" si="27"/>
        <v>B</v>
      </c>
      <c r="Q189" s="32">
        <f t="shared" si="28"/>
        <v>8</v>
      </c>
      <c r="R189" s="31" t="s">
        <v>38</v>
      </c>
      <c r="S189" s="31" t="s">
        <v>28</v>
      </c>
      <c r="T189" s="31"/>
      <c r="U189" s="32"/>
    </row>
    <row r="190" spans="1:21" ht="18.75">
      <c r="A190" s="32">
        <v>384</v>
      </c>
      <c r="B190" s="30">
        <v>3.5221300000000002</v>
      </c>
      <c r="C190" s="31" t="str">
        <f t="shared" si="20"/>
        <v>C</v>
      </c>
      <c r="D190" s="32">
        <f t="shared" si="21"/>
        <v>2</v>
      </c>
      <c r="E190" s="32">
        <f t="shared" si="22"/>
        <v>12</v>
      </c>
      <c r="F190" s="32">
        <f t="shared" si="23"/>
        <v>224</v>
      </c>
      <c r="G190" s="32">
        <v>9</v>
      </c>
      <c r="H190" s="32">
        <f>VLOOKUP($G190,'R2L1ID'!$A$2:$B$15,2)</f>
        <v>22</v>
      </c>
      <c r="I190" s="32">
        <f t="shared" si="24"/>
        <v>1</v>
      </c>
      <c r="J190" s="32">
        <f t="shared" si="25"/>
        <v>0</v>
      </c>
      <c r="K190" s="32">
        <f t="shared" si="26"/>
        <v>12</v>
      </c>
      <c r="L190" s="33">
        <v>1</v>
      </c>
      <c r="M190" s="33">
        <v>9</v>
      </c>
      <c r="N190" s="32">
        <v>1</v>
      </c>
      <c r="O190" s="31">
        <v>1</v>
      </c>
      <c r="P190" s="31" t="str">
        <f t="shared" si="27"/>
        <v>B</v>
      </c>
      <c r="Q190" s="32">
        <f t="shared" si="28"/>
        <v>9</v>
      </c>
      <c r="R190" s="31" t="s">
        <v>38</v>
      </c>
      <c r="S190" s="31" t="s">
        <v>28</v>
      </c>
      <c r="T190" s="31"/>
      <c r="U190" s="32"/>
    </row>
    <row r="191" spans="1:21" ht="18.75">
      <c r="A191" s="32">
        <v>385</v>
      </c>
      <c r="B191" s="30">
        <v>3.5158</v>
      </c>
      <c r="C191" s="31" t="str">
        <f t="shared" si="20"/>
        <v>C</v>
      </c>
      <c r="D191" s="32">
        <f t="shared" si="21"/>
        <v>2</v>
      </c>
      <c r="E191" s="32">
        <f t="shared" si="22"/>
        <v>13</v>
      </c>
      <c r="F191" s="32">
        <f t="shared" si="23"/>
        <v>225</v>
      </c>
      <c r="G191" s="32">
        <v>9</v>
      </c>
      <c r="H191" s="32">
        <f>VLOOKUP($G191,'R2L1ID'!$A$2:$B$15,2)</f>
        <v>22</v>
      </c>
      <c r="I191" s="32">
        <f t="shared" si="24"/>
        <v>1</v>
      </c>
      <c r="J191" s="32">
        <f t="shared" si="25"/>
        <v>3</v>
      </c>
      <c r="K191" s="32">
        <f t="shared" si="26"/>
        <v>15</v>
      </c>
      <c r="L191" s="33">
        <v>1</v>
      </c>
      <c r="M191" s="33">
        <v>10</v>
      </c>
      <c r="N191" s="32">
        <v>1</v>
      </c>
      <c r="O191" s="31">
        <v>1</v>
      </c>
      <c r="P191" s="31" t="str">
        <f t="shared" si="27"/>
        <v>B</v>
      </c>
      <c r="Q191" s="32">
        <f t="shared" si="28"/>
        <v>10</v>
      </c>
      <c r="R191" s="31" t="s">
        <v>38</v>
      </c>
      <c r="S191" s="31" t="s">
        <v>28</v>
      </c>
      <c r="T191" s="31"/>
      <c r="U191" s="32"/>
    </row>
    <row r="192" spans="1:21" ht="18.75">
      <c r="A192" s="32">
        <v>386</v>
      </c>
      <c r="B192" s="30">
        <v>3.4068200000000002</v>
      </c>
      <c r="C192" s="31" t="str">
        <f t="shared" si="20"/>
        <v>C</v>
      </c>
      <c r="D192" s="32">
        <f t="shared" si="21"/>
        <v>2</v>
      </c>
      <c r="E192" s="32">
        <f t="shared" si="22"/>
        <v>14</v>
      </c>
      <c r="F192" s="32">
        <f t="shared" si="23"/>
        <v>192</v>
      </c>
      <c r="G192" s="32">
        <v>9</v>
      </c>
      <c r="H192" s="32">
        <f>VLOOKUP($G192,'R2L1ID'!$A$2:$B$15,2)</f>
        <v>22</v>
      </c>
      <c r="I192" s="32">
        <f t="shared" si="24"/>
        <v>1</v>
      </c>
      <c r="J192" s="32">
        <f t="shared" si="25"/>
        <v>4</v>
      </c>
      <c r="K192" s="32">
        <f t="shared" si="26"/>
        <v>16</v>
      </c>
      <c r="L192" s="33">
        <v>1</v>
      </c>
      <c r="M192" s="33">
        <v>11</v>
      </c>
      <c r="N192" s="32">
        <v>1</v>
      </c>
      <c r="O192" s="31">
        <v>1</v>
      </c>
      <c r="P192" s="31" t="str">
        <f t="shared" si="27"/>
        <v>B</v>
      </c>
      <c r="Q192" s="32">
        <f t="shared" si="28"/>
        <v>11</v>
      </c>
      <c r="R192" s="31" t="s">
        <v>38</v>
      </c>
      <c r="S192" s="31" t="s">
        <v>28</v>
      </c>
      <c r="T192" s="31"/>
      <c r="U192" s="32"/>
    </row>
    <row r="193" spans="1:21" ht="18.75">
      <c r="A193" s="32">
        <v>387</v>
      </c>
      <c r="B193" s="30">
        <v>1.5238700000000001</v>
      </c>
      <c r="C193" s="31" t="str">
        <f t="shared" si="20"/>
        <v>C</v>
      </c>
      <c r="D193" s="32">
        <f t="shared" si="21"/>
        <v>2</v>
      </c>
      <c r="E193" s="32">
        <f t="shared" si="22"/>
        <v>15</v>
      </c>
      <c r="F193" s="32">
        <f t="shared" si="23"/>
        <v>193</v>
      </c>
      <c r="G193" s="32">
        <v>9</v>
      </c>
      <c r="H193" s="32">
        <f>VLOOKUP($G193,'R2L1ID'!$A$2:$B$15,2)</f>
        <v>22</v>
      </c>
      <c r="I193" s="32">
        <f t="shared" si="24"/>
        <v>1</v>
      </c>
      <c r="J193" s="32">
        <f t="shared" si="25"/>
        <v>5</v>
      </c>
      <c r="K193" s="32">
        <f t="shared" si="26"/>
        <v>17</v>
      </c>
      <c r="L193" s="33">
        <v>1</v>
      </c>
      <c r="M193" s="33">
        <v>12</v>
      </c>
      <c r="N193" s="32">
        <v>1</v>
      </c>
      <c r="O193" s="31">
        <v>1</v>
      </c>
      <c r="P193" s="31" t="str">
        <f t="shared" si="27"/>
        <v>B</v>
      </c>
      <c r="Q193" s="32">
        <f t="shared" si="28"/>
        <v>12</v>
      </c>
      <c r="R193" s="31" t="s">
        <v>38</v>
      </c>
      <c r="S193" s="31" t="s">
        <v>28</v>
      </c>
      <c r="T193" s="31"/>
      <c r="U193" s="32"/>
    </row>
    <row r="194" spans="1:21" ht="18.75">
      <c r="A194" s="29">
        <v>388</v>
      </c>
      <c r="B194" s="30">
        <v>0</v>
      </c>
      <c r="C194" s="31" t="str">
        <f t="shared" ref="C194:C257" si="29">VLOOKUP($A194,PanelId,2)</f>
        <v>C</v>
      </c>
      <c r="D194" s="32">
        <f t="shared" ref="D194:D257" si="30">MOD(QUOTIENT($A194-196,16),9)</f>
        <v>3</v>
      </c>
      <c r="E194" s="32">
        <f t="shared" ref="E194:E257" si="31">MOD($A194-196,16)</f>
        <v>0</v>
      </c>
      <c r="F194" s="32">
        <f t="shared" ref="F194:F257" si="32">VLOOKUP($A194,DbData,2)</f>
        <v>964</v>
      </c>
      <c r="G194" s="32">
        <v>11</v>
      </c>
      <c r="H194" s="32">
        <f>VLOOKUP($G194,'R2L1ID'!$A$2:$B$15,2)</f>
        <v>7</v>
      </c>
      <c r="I194" s="32">
        <f t="shared" ref="I194:I257" si="33">VLOOKUP($L194*12+$M194,L1FPGAMap,3)</f>
        <v>0</v>
      </c>
      <c r="J194" s="32">
        <f t="shared" ref="J194:J257" si="34">VLOOKUP($L194*12+$M194,L1FPGAMap,4)</f>
        <v>3</v>
      </c>
      <c r="K194" s="32">
        <f t="shared" ref="K194:K257" si="35">$I194*12+$J194</f>
        <v>3</v>
      </c>
      <c r="L194" s="32">
        <v>0</v>
      </c>
      <c r="M194" s="32">
        <v>1</v>
      </c>
      <c r="N194" s="32">
        <v>1</v>
      </c>
      <c r="O194" s="31">
        <v>0</v>
      </c>
      <c r="P194" s="31" t="str">
        <f t="shared" ref="P194:P257" si="36">IF($E194&lt;4,"A","B")</f>
        <v>A</v>
      </c>
      <c r="Q194" s="32">
        <f t="shared" ref="Q194:Q257" si="37">IF($E194&lt;4,$E194+1,$E194-3)</f>
        <v>1</v>
      </c>
      <c r="R194" s="31" t="s">
        <v>38</v>
      </c>
      <c r="S194" s="31" t="s">
        <v>31</v>
      </c>
      <c r="T194" s="31"/>
      <c r="U194" s="32"/>
    </row>
    <row r="195" spans="1:21" ht="18.75">
      <c r="A195" s="32">
        <v>389</v>
      </c>
      <c r="B195" s="30">
        <v>3.5044300000000002</v>
      </c>
      <c r="C195" s="31" t="str">
        <f t="shared" si="29"/>
        <v>C</v>
      </c>
      <c r="D195" s="32">
        <f t="shared" si="30"/>
        <v>3</v>
      </c>
      <c r="E195" s="32">
        <f t="shared" si="31"/>
        <v>1</v>
      </c>
      <c r="F195" s="32">
        <f t="shared" si="32"/>
        <v>965</v>
      </c>
      <c r="G195" s="32">
        <v>11</v>
      </c>
      <c r="H195" s="32">
        <f>VLOOKUP($G195,'R2L1ID'!$A$2:$B$15,2)</f>
        <v>7</v>
      </c>
      <c r="I195" s="32">
        <f t="shared" si="33"/>
        <v>0</v>
      </c>
      <c r="J195" s="32">
        <f t="shared" si="34"/>
        <v>4</v>
      </c>
      <c r="K195" s="32">
        <f t="shared" si="35"/>
        <v>4</v>
      </c>
      <c r="L195" s="32">
        <v>0</v>
      </c>
      <c r="M195" s="32">
        <v>2</v>
      </c>
      <c r="N195" s="32">
        <v>1</v>
      </c>
      <c r="O195" s="31">
        <v>1</v>
      </c>
      <c r="P195" s="31" t="str">
        <f t="shared" si="36"/>
        <v>A</v>
      </c>
      <c r="Q195" s="32">
        <f t="shared" si="37"/>
        <v>2</v>
      </c>
      <c r="R195" s="31" t="s">
        <v>38</v>
      </c>
      <c r="S195" s="31" t="s">
        <v>31</v>
      </c>
      <c r="T195" s="31"/>
      <c r="U195" s="32"/>
    </row>
    <row r="196" spans="1:21" ht="18.75">
      <c r="A196" s="32">
        <v>390</v>
      </c>
      <c r="B196" s="30">
        <v>3.9484599999999999</v>
      </c>
      <c r="C196" s="31" t="str">
        <f t="shared" si="29"/>
        <v>C</v>
      </c>
      <c r="D196" s="32">
        <f t="shared" si="30"/>
        <v>3</v>
      </c>
      <c r="E196" s="32">
        <f t="shared" si="31"/>
        <v>2</v>
      </c>
      <c r="F196" s="32">
        <f t="shared" si="32"/>
        <v>202</v>
      </c>
      <c r="G196" s="32">
        <v>11</v>
      </c>
      <c r="H196" s="32">
        <f>VLOOKUP($G196,'R2L1ID'!$A$2:$B$15,2)</f>
        <v>7</v>
      </c>
      <c r="I196" s="32">
        <f t="shared" si="33"/>
        <v>0</v>
      </c>
      <c r="J196" s="32">
        <f t="shared" si="34"/>
        <v>5</v>
      </c>
      <c r="K196" s="32">
        <f t="shared" si="35"/>
        <v>5</v>
      </c>
      <c r="L196" s="32">
        <v>0</v>
      </c>
      <c r="M196" s="32">
        <v>3</v>
      </c>
      <c r="N196" s="32">
        <v>1</v>
      </c>
      <c r="O196" s="31">
        <v>1</v>
      </c>
      <c r="P196" s="31" t="str">
        <f t="shared" si="36"/>
        <v>A</v>
      </c>
      <c r="Q196" s="32">
        <f t="shared" si="37"/>
        <v>3</v>
      </c>
      <c r="R196" s="31" t="s">
        <v>38</v>
      </c>
      <c r="S196" s="31" t="s">
        <v>31</v>
      </c>
      <c r="T196" s="31"/>
      <c r="U196" s="32"/>
    </row>
    <row r="197" spans="1:21" ht="18.75">
      <c r="A197" s="32">
        <v>391</v>
      </c>
      <c r="B197" s="30">
        <v>4.5163700000000002</v>
      </c>
      <c r="C197" s="31" t="str">
        <f t="shared" si="29"/>
        <v>C</v>
      </c>
      <c r="D197" s="32">
        <f t="shared" si="30"/>
        <v>3</v>
      </c>
      <c r="E197" s="32">
        <f t="shared" si="31"/>
        <v>3</v>
      </c>
      <c r="F197" s="32">
        <f t="shared" si="32"/>
        <v>203</v>
      </c>
      <c r="G197" s="32">
        <v>11</v>
      </c>
      <c r="H197" s="32">
        <f>VLOOKUP($G197,'R2L1ID'!$A$2:$B$15,2)</f>
        <v>7</v>
      </c>
      <c r="I197" s="32">
        <f t="shared" si="33"/>
        <v>1</v>
      </c>
      <c r="J197" s="32">
        <f t="shared" si="34"/>
        <v>6</v>
      </c>
      <c r="K197" s="32">
        <f t="shared" si="35"/>
        <v>18</v>
      </c>
      <c r="L197" s="32">
        <v>0</v>
      </c>
      <c r="M197" s="32">
        <v>4</v>
      </c>
      <c r="N197" s="32">
        <v>1</v>
      </c>
      <c r="O197" s="31">
        <v>1</v>
      </c>
      <c r="P197" s="31" t="str">
        <f t="shared" si="36"/>
        <v>A</v>
      </c>
      <c r="Q197" s="32">
        <f t="shared" si="37"/>
        <v>4</v>
      </c>
      <c r="R197" s="31" t="s">
        <v>38</v>
      </c>
      <c r="S197" s="31" t="s">
        <v>31</v>
      </c>
      <c r="T197" s="31"/>
      <c r="U197" s="32"/>
    </row>
    <row r="198" spans="1:21" ht="18.75">
      <c r="A198" s="32">
        <v>392</v>
      </c>
      <c r="B198" s="30">
        <v>4.1187399999999998</v>
      </c>
      <c r="C198" s="31" t="str">
        <f t="shared" si="29"/>
        <v>C</v>
      </c>
      <c r="D198" s="32">
        <f t="shared" si="30"/>
        <v>3</v>
      </c>
      <c r="E198" s="32">
        <f t="shared" si="31"/>
        <v>4</v>
      </c>
      <c r="F198" s="32">
        <f t="shared" si="32"/>
        <v>558</v>
      </c>
      <c r="G198" s="32">
        <v>10</v>
      </c>
      <c r="H198" s="32">
        <f>VLOOKUP($G198,'R2L1ID'!$A$2:$B$15,2)</f>
        <v>24</v>
      </c>
      <c r="I198" s="32">
        <f t="shared" si="33"/>
        <v>2</v>
      </c>
      <c r="J198" s="32">
        <f t="shared" si="34"/>
        <v>6</v>
      </c>
      <c r="K198" s="32">
        <f t="shared" si="35"/>
        <v>30</v>
      </c>
      <c r="L198" s="33">
        <v>1</v>
      </c>
      <c r="M198" s="33">
        <v>1</v>
      </c>
      <c r="N198" s="29">
        <v>10</v>
      </c>
      <c r="O198" s="31">
        <v>1</v>
      </c>
      <c r="P198" s="31" t="str">
        <f t="shared" si="36"/>
        <v>B</v>
      </c>
      <c r="Q198" s="32">
        <f t="shared" si="37"/>
        <v>1</v>
      </c>
      <c r="R198" s="31" t="s">
        <v>38</v>
      </c>
      <c r="S198" s="31" t="s">
        <v>30</v>
      </c>
      <c r="T198" s="31"/>
      <c r="U198" s="32"/>
    </row>
    <row r="199" spans="1:21" ht="18.75">
      <c r="A199" s="32">
        <v>393</v>
      </c>
      <c r="B199" s="30">
        <v>5.9869700000000003</v>
      </c>
      <c r="C199" s="31" t="str">
        <f t="shared" si="29"/>
        <v>C</v>
      </c>
      <c r="D199" s="32">
        <f t="shared" si="30"/>
        <v>3</v>
      </c>
      <c r="E199" s="32">
        <f t="shared" si="31"/>
        <v>5</v>
      </c>
      <c r="F199" s="32">
        <f t="shared" si="32"/>
        <v>559</v>
      </c>
      <c r="G199" s="32">
        <v>10</v>
      </c>
      <c r="H199" s="32">
        <f>VLOOKUP($G199,'R2L1ID'!$A$2:$B$15,2)</f>
        <v>24</v>
      </c>
      <c r="I199" s="32">
        <f t="shared" si="33"/>
        <v>2</v>
      </c>
      <c r="J199" s="32">
        <f t="shared" si="34"/>
        <v>7</v>
      </c>
      <c r="K199" s="32">
        <f t="shared" si="35"/>
        <v>31</v>
      </c>
      <c r="L199" s="33">
        <v>1</v>
      </c>
      <c r="M199" s="33">
        <v>2</v>
      </c>
      <c r="N199" s="29">
        <v>10</v>
      </c>
      <c r="O199" s="31">
        <v>1</v>
      </c>
      <c r="P199" s="31" t="str">
        <f t="shared" si="36"/>
        <v>B</v>
      </c>
      <c r="Q199" s="32">
        <f t="shared" si="37"/>
        <v>2</v>
      </c>
      <c r="R199" s="31" t="s">
        <v>38</v>
      </c>
      <c r="S199" s="31" t="s">
        <v>30</v>
      </c>
      <c r="T199" s="31"/>
      <c r="U199" s="32"/>
    </row>
    <row r="200" spans="1:21" ht="18.75">
      <c r="A200" s="32">
        <v>394</v>
      </c>
      <c r="B200" s="30">
        <v>8.7939000000000007</v>
      </c>
      <c r="C200" s="31" t="str">
        <f t="shared" si="29"/>
        <v>C</v>
      </c>
      <c r="D200" s="32">
        <f t="shared" si="30"/>
        <v>3</v>
      </c>
      <c r="E200" s="32">
        <f t="shared" si="31"/>
        <v>6</v>
      </c>
      <c r="F200" s="32">
        <f t="shared" si="32"/>
        <v>280</v>
      </c>
      <c r="G200" s="32">
        <v>10</v>
      </c>
      <c r="H200" s="32">
        <f>VLOOKUP($G200,'R2L1ID'!$A$2:$B$15,2)</f>
        <v>24</v>
      </c>
      <c r="I200" s="32">
        <f t="shared" si="33"/>
        <v>2</v>
      </c>
      <c r="J200" s="32">
        <f t="shared" si="34"/>
        <v>8</v>
      </c>
      <c r="K200" s="32">
        <f t="shared" si="35"/>
        <v>32</v>
      </c>
      <c r="L200" s="33">
        <v>1</v>
      </c>
      <c r="M200" s="33">
        <v>3</v>
      </c>
      <c r="N200" s="29">
        <v>10</v>
      </c>
      <c r="O200" s="31">
        <v>1</v>
      </c>
      <c r="P200" s="31" t="str">
        <f t="shared" si="36"/>
        <v>B</v>
      </c>
      <c r="Q200" s="32">
        <f t="shared" si="37"/>
        <v>3</v>
      </c>
      <c r="R200" s="31" t="s">
        <v>38</v>
      </c>
      <c r="S200" s="31" t="s">
        <v>30</v>
      </c>
      <c r="T200" s="31"/>
      <c r="U200" s="32"/>
    </row>
    <row r="201" spans="1:21" ht="18.75">
      <c r="A201" s="32">
        <v>395</v>
      </c>
      <c r="B201" s="30">
        <v>10.538</v>
      </c>
      <c r="C201" s="31" t="str">
        <f t="shared" si="29"/>
        <v>C</v>
      </c>
      <c r="D201" s="32">
        <f t="shared" si="30"/>
        <v>3</v>
      </c>
      <c r="E201" s="32">
        <f t="shared" si="31"/>
        <v>7</v>
      </c>
      <c r="F201" s="32">
        <f t="shared" si="32"/>
        <v>281</v>
      </c>
      <c r="G201" s="32">
        <v>10</v>
      </c>
      <c r="H201" s="32">
        <f>VLOOKUP($G201,'R2L1ID'!$A$2:$B$15,2)</f>
        <v>24</v>
      </c>
      <c r="I201" s="32">
        <f t="shared" si="33"/>
        <v>2</v>
      </c>
      <c r="J201" s="32">
        <f t="shared" si="34"/>
        <v>0</v>
      </c>
      <c r="K201" s="32">
        <f t="shared" si="35"/>
        <v>24</v>
      </c>
      <c r="L201" s="33">
        <v>1</v>
      </c>
      <c r="M201" s="33">
        <v>4</v>
      </c>
      <c r="N201" s="29">
        <v>10</v>
      </c>
      <c r="O201" s="31">
        <v>1</v>
      </c>
      <c r="P201" s="31" t="str">
        <f t="shared" si="36"/>
        <v>B</v>
      </c>
      <c r="Q201" s="32">
        <f t="shared" si="37"/>
        <v>4</v>
      </c>
      <c r="R201" s="31" t="s">
        <v>38</v>
      </c>
      <c r="S201" s="31" t="s">
        <v>30</v>
      </c>
      <c r="T201" s="31"/>
      <c r="U201" s="32"/>
    </row>
    <row r="202" spans="1:21" ht="18.75">
      <c r="A202" s="32">
        <v>396</v>
      </c>
      <c r="B202" s="30">
        <v>11.307700000000001</v>
      </c>
      <c r="C202" s="31" t="str">
        <f t="shared" si="29"/>
        <v>C</v>
      </c>
      <c r="D202" s="32">
        <f t="shared" si="30"/>
        <v>3</v>
      </c>
      <c r="E202" s="32">
        <f t="shared" si="31"/>
        <v>8</v>
      </c>
      <c r="F202" s="32">
        <f t="shared" si="32"/>
        <v>304</v>
      </c>
      <c r="G202" s="32">
        <v>10</v>
      </c>
      <c r="H202" s="32">
        <f>VLOOKUP($G202,'R2L1ID'!$A$2:$B$15,2)</f>
        <v>24</v>
      </c>
      <c r="I202" s="32">
        <f t="shared" si="33"/>
        <v>2</v>
      </c>
      <c r="J202" s="32">
        <f t="shared" si="34"/>
        <v>1</v>
      </c>
      <c r="K202" s="32">
        <f t="shared" si="35"/>
        <v>25</v>
      </c>
      <c r="L202" s="33">
        <v>1</v>
      </c>
      <c r="M202" s="33">
        <v>5</v>
      </c>
      <c r="N202" s="29">
        <v>10</v>
      </c>
      <c r="O202" s="31">
        <v>1</v>
      </c>
      <c r="P202" s="31" t="str">
        <f t="shared" si="36"/>
        <v>B</v>
      </c>
      <c r="Q202" s="32">
        <f t="shared" si="37"/>
        <v>5</v>
      </c>
      <c r="R202" s="31" t="s">
        <v>38</v>
      </c>
      <c r="S202" s="31" t="s">
        <v>30</v>
      </c>
      <c r="T202" s="31"/>
      <c r="U202" s="32"/>
    </row>
    <row r="203" spans="1:21" ht="18.75">
      <c r="A203" s="32">
        <v>397</v>
      </c>
      <c r="B203" s="30">
        <v>9.6303999999999998</v>
      </c>
      <c r="C203" s="31" t="str">
        <f t="shared" si="29"/>
        <v>C</v>
      </c>
      <c r="D203" s="32">
        <f t="shared" si="30"/>
        <v>3</v>
      </c>
      <c r="E203" s="32">
        <f t="shared" si="31"/>
        <v>9</v>
      </c>
      <c r="F203" s="32">
        <f t="shared" si="32"/>
        <v>305</v>
      </c>
      <c r="G203" s="32">
        <v>10</v>
      </c>
      <c r="H203" s="32">
        <f>VLOOKUP($G203,'R2L1ID'!$A$2:$B$15,2)</f>
        <v>24</v>
      </c>
      <c r="I203" s="32">
        <f t="shared" si="33"/>
        <v>2</v>
      </c>
      <c r="J203" s="32">
        <f t="shared" si="34"/>
        <v>2</v>
      </c>
      <c r="K203" s="32">
        <f t="shared" si="35"/>
        <v>26</v>
      </c>
      <c r="L203" s="33">
        <v>1</v>
      </c>
      <c r="M203" s="33">
        <v>6</v>
      </c>
      <c r="N203" s="29">
        <v>10</v>
      </c>
      <c r="O203" s="31">
        <v>1</v>
      </c>
      <c r="P203" s="31" t="str">
        <f t="shared" si="36"/>
        <v>B</v>
      </c>
      <c r="Q203" s="32">
        <f t="shared" si="37"/>
        <v>6</v>
      </c>
      <c r="R203" s="31" t="s">
        <v>38</v>
      </c>
      <c r="S203" s="31" t="s">
        <v>30</v>
      </c>
      <c r="T203" s="31" t="s">
        <v>46</v>
      </c>
      <c r="U203" s="32"/>
    </row>
    <row r="204" spans="1:21" ht="18.75">
      <c r="A204" s="32">
        <v>398</v>
      </c>
      <c r="B204" s="30">
        <v>6.4926000000000004</v>
      </c>
      <c r="C204" s="31" t="str">
        <f t="shared" si="29"/>
        <v>C</v>
      </c>
      <c r="D204" s="32">
        <f t="shared" si="30"/>
        <v>3</v>
      </c>
      <c r="E204" s="32">
        <f t="shared" si="31"/>
        <v>10</v>
      </c>
      <c r="F204" s="32">
        <f t="shared" si="32"/>
        <v>236</v>
      </c>
      <c r="G204" s="32">
        <v>10</v>
      </c>
      <c r="H204" s="32">
        <f>VLOOKUP($G204,'R2L1ID'!$A$2:$B$15,2)</f>
        <v>24</v>
      </c>
      <c r="I204" s="32">
        <f t="shared" si="33"/>
        <v>1</v>
      </c>
      <c r="J204" s="32">
        <f t="shared" si="34"/>
        <v>2</v>
      </c>
      <c r="K204" s="32">
        <f t="shared" si="35"/>
        <v>14</v>
      </c>
      <c r="L204" s="33">
        <v>1</v>
      </c>
      <c r="M204" s="33">
        <v>7</v>
      </c>
      <c r="N204" s="29">
        <v>10</v>
      </c>
      <c r="O204" s="31">
        <v>1</v>
      </c>
      <c r="P204" s="31" t="str">
        <f t="shared" si="36"/>
        <v>B</v>
      </c>
      <c r="Q204" s="32">
        <f t="shared" si="37"/>
        <v>7</v>
      </c>
      <c r="R204" s="31" t="s">
        <v>38</v>
      </c>
      <c r="S204" s="31" t="s">
        <v>30</v>
      </c>
      <c r="T204" s="31"/>
      <c r="U204" s="32"/>
    </row>
    <row r="205" spans="1:21" ht="18.75">
      <c r="A205" s="32">
        <v>399</v>
      </c>
      <c r="B205" s="30">
        <v>4.1300100000000004</v>
      </c>
      <c r="C205" s="31" t="str">
        <f t="shared" si="29"/>
        <v>C</v>
      </c>
      <c r="D205" s="32">
        <f t="shared" si="30"/>
        <v>3</v>
      </c>
      <c r="E205" s="32">
        <f t="shared" si="31"/>
        <v>11</v>
      </c>
      <c r="F205" s="32">
        <f t="shared" si="32"/>
        <v>237</v>
      </c>
      <c r="G205" s="32">
        <v>10</v>
      </c>
      <c r="H205" s="32">
        <f>VLOOKUP($G205,'R2L1ID'!$A$2:$B$15,2)</f>
        <v>24</v>
      </c>
      <c r="I205" s="32">
        <f t="shared" si="33"/>
        <v>1</v>
      </c>
      <c r="J205" s="32">
        <f t="shared" si="34"/>
        <v>1</v>
      </c>
      <c r="K205" s="32">
        <f t="shared" si="35"/>
        <v>13</v>
      </c>
      <c r="L205" s="33">
        <v>1</v>
      </c>
      <c r="M205" s="33">
        <v>8</v>
      </c>
      <c r="N205" s="29">
        <v>10</v>
      </c>
      <c r="O205" s="31">
        <v>1</v>
      </c>
      <c r="P205" s="31" t="str">
        <f t="shared" si="36"/>
        <v>B</v>
      </c>
      <c r="Q205" s="32">
        <f t="shared" si="37"/>
        <v>8</v>
      </c>
      <c r="R205" s="31" t="s">
        <v>38</v>
      </c>
      <c r="S205" s="31" t="s">
        <v>30</v>
      </c>
      <c r="T205" s="31"/>
      <c r="U205" s="32"/>
    </row>
    <row r="206" spans="1:21" ht="18.75">
      <c r="A206" s="32">
        <v>400</v>
      </c>
      <c r="B206" s="30">
        <v>4.4970100000000004</v>
      </c>
      <c r="C206" s="31" t="str">
        <f t="shared" si="29"/>
        <v>C</v>
      </c>
      <c r="D206" s="32">
        <f t="shared" si="30"/>
        <v>3</v>
      </c>
      <c r="E206" s="32">
        <f t="shared" si="31"/>
        <v>12</v>
      </c>
      <c r="F206" s="32">
        <f t="shared" si="32"/>
        <v>380</v>
      </c>
      <c r="G206" s="32">
        <v>10</v>
      </c>
      <c r="H206" s="32">
        <f>VLOOKUP($G206,'R2L1ID'!$A$2:$B$15,2)</f>
        <v>24</v>
      </c>
      <c r="I206" s="32">
        <f t="shared" si="33"/>
        <v>1</v>
      </c>
      <c r="J206" s="32">
        <f t="shared" si="34"/>
        <v>0</v>
      </c>
      <c r="K206" s="32">
        <f t="shared" si="35"/>
        <v>12</v>
      </c>
      <c r="L206" s="33">
        <v>1</v>
      </c>
      <c r="M206" s="33">
        <v>9</v>
      </c>
      <c r="N206" s="29">
        <v>10</v>
      </c>
      <c r="O206" s="31">
        <v>1</v>
      </c>
      <c r="P206" s="31" t="str">
        <f t="shared" si="36"/>
        <v>B</v>
      </c>
      <c r="Q206" s="32">
        <f t="shared" si="37"/>
        <v>9</v>
      </c>
      <c r="R206" s="31" t="s">
        <v>38</v>
      </c>
      <c r="S206" s="31" t="s">
        <v>30</v>
      </c>
      <c r="T206" s="31"/>
      <c r="U206" s="32"/>
    </row>
    <row r="207" spans="1:21" ht="18.75">
      <c r="A207" s="32">
        <v>401</v>
      </c>
      <c r="B207" s="30">
        <v>3.7652299999999999</v>
      </c>
      <c r="C207" s="31" t="str">
        <f t="shared" si="29"/>
        <v>C</v>
      </c>
      <c r="D207" s="32">
        <f t="shared" si="30"/>
        <v>3</v>
      </c>
      <c r="E207" s="32">
        <f t="shared" si="31"/>
        <v>13</v>
      </c>
      <c r="F207" s="32">
        <f t="shared" si="32"/>
        <v>381</v>
      </c>
      <c r="G207" s="32">
        <v>10</v>
      </c>
      <c r="H207" s="32">
        <f>VLOOKUP($G207,'R2L1ID'!$A$2:$B$15,2)</f>
        <v>24</v>
      </c>
      <c r="I207" s="32">
        <f t="shared" si="33"/>
        <v>1</v>
      </c>
      <c r="J207" s="32">
        <f t="shared" si="34"/>
        <v>3</v>
      </c>
      <c r="K207" s="32">
        <f t="shared" si="35"/>
        <v>15</v>
      </c>
      <c r="L207" s="33">
        <v>1</v>
      </c>
      <c r="M207" s="33">
        <v>10</v>
      </c>
      <c r="N207" s="32">
        <v>1</v>
      </c>
      <c r="O207" s="31">
        <v>1</v>
      </c>
      <c r="P207" s="31" t="str">
        <f t="shared" si="36"/>
        <v>B</v>
      </c>
      <c r="Q207" s="32">
        <f t="shared" si="37"/>
        <v>10</v>
      </c>
      <c r="R207" s="31" t="s">
        <v>38</v>
      </c>
      <c r="S207" s="31" t="s">
        <v>30</v>
      </c>
      <c r="T207" s="31"/>
      <c r="U207" s="32"/>
    </row>
    <row r="208" spans="1:21" ht="18.75">
      <c r="A208" s="32">
        <v>402</v>
      </c>
      <c r="B208" s="30">
        <v>2.7781099999999999</v>
      </c>
      <c r="C208" s="31" t="str">
        <f t="shared" si="29"/>
        <v>C</v>
      </c>
      <c r="D208" s="32">
        <f t="shared" si="30"/>
        <v>3</v>
      </c>
      <c r="E208" s="32">
        <f t="shared" si="31"/>
        <v>14</v>
      </c>
      <c r="F208" s="32">
        <f t="shared" si="32"/>
        <v>756</v>
      </c>
      <c r="G208" s="32">
        <v>10</v>
      </c>
      <c r="H208" s="32">
        <f>VLOOKUP($G208,'R2L1ID'!$A$2:$B$15,2)</f>
        <v>24</v>
      </c>
      <c r="I208" s="32">
        <f t="shared" si="33"/>
        <v>1</v>
      </c>
      <c r="J208" s="32">
        <f t="shared" si="34"/>
        <v>4</v>
      </c>
      <c r="K208" s="32">
        <f t="shared" si="35"/>
        <v>16</v>
      </c>
      <c r="L208" s="33">
        <v>1</v>
      </c>
      <c r="M208" s="33">
        <v>11</v>
      </c>
      <c r="N208" s="32">
        <v>1</v>
      </c>
      <c r="O208" s="31">
        <v>1</v>
      </c>
      <c r="P208" s="31" t="str">
        <f t="shared" si="36"/>
        <v>B</v>
      </c>
      <c r="Q208" s="32">
        <f t="shared" si="37"/>
        <v>11</v>
      </c>
      <c r="R208" s="31" t="s">
        <v>38</v>
      </c>
      <c r="S208" s="31" t="s">
        <v>30</v>
      </c>
      <c r="T208" s="31"/>
      <c r="U208" s="32"/>
    </row>
    <row r="209" spans="1:21" ht="18.75">
      <c r="A209" s="32">
        <v>403</v>
      </c>
      <c r="B209" s="30">
        <v>3.2220399999999998</v>
      </c>
      <c r="C209" s="31" t="str">
        <f t="shared" si="29"/>
        <v>C</v>
      </c>
      <c r="D209" s="32">
        <f t="shared" si="30"/>
        <v>3</v>
      </c>
      <c r="E209" s="32">
        <f t="shared" si="31"/>
        <v>15</v>
      </c>
      <c r="F209" s="32">
        <f t="shared" si="32"/>
        <v>757</v>
      </c>
      <c r="G209" s="32">
        <v>10</v>
      </c>
      <c r="H209" s="32">
        <f>VLOOKUP($G209,'R2L1ID'!$A$2:$B$15,2)</f>
        <v>24</v>
      </c>
      <c r="I209" s="32">
        <f t="shared" si="33"/>
        <v>1</v>
      </c>
      <c r="J209" s="32">
        <f t="shared" si="34"/>
        <v>5</v>
      </c>
      <c r="K209" s="32">
        <f t="shared" si="35"/>
        <v>17</v>
      </c>
      <c r="L209" s="33">
        <v>1</v>
      </c>
      <c r="M209" s="33">
        <v>12</v>
      </c>
      <c r="N209" s="32">
        <v>1</v>
      </c>
      <c r="O209" s="31">
        <v>1</v>
      </c>
      <c r="P209" s="31" t="str">
        <f t="shared" si="36"/>
        <v>B</v>
      </c>
      <c r="Q209" s="32">
        <f t="shared" si="37"/>
        <v>12</v>
      </c>
      <c r="R209" s="31" t="s">
        <v>38</v>
      </c>
      <c r="S209" s="31" t="s">
        <v>30</v>
      </c>
      <c r="T209" s="31"/>
      <c r="U209" s="32"/>
    </row>
    <row r="210" spans="1:21" ht="18.75">
      <c r="A210" s="29">
        <v>404</v>
      </c>
      <c r="B210" s="30">
        <v>0</v>
      </c>
      <c r="C210" s="31" t="str">
        <f t="shared" si="29"/>
        <v>C</v>
      </c>
      <c r="D210" s="32">
        <f t="shared" si="30"/>
        <v>4</v>
      </c>
      <c r="E210" s="32">
        <f t="shared" si="31"/>
        <v>0</v>
      </c>
      <c r="F210" s="32">
        <f t="shared" si="32"/>
        <v>98</v>
      </c>
      <c r="G210" s="32">
        <v>11</v>
      </c>
      <c r="H210" s="32">
        <f>VLOOKUP($G210,'R2L1ID'!$A$2:$B$15,2)</f>
        <v>7</v>
      </c>
      <c r="I210" s="32">
        <f t="shared" si="33"/>
        <v>1</v>
      </c>
      <c r="J210" s="32">
        <f t="shared" si="34"/>
        <v>7</v>
      </c>
      <c r="K210" s="32">
        <f t="shared" si="35"/>
        <v>19</v>
      </c>
      <c r="L210" s="32">
        <v>0</v>
      </c>
      <c r="M210" s="32">
        <v>5</v>
      </c>
      <c r="N210" s="32">
        <v>1</v>
      </c>
      <c r="O210" s="31">
        <v>0</v>
      </c>
      <c r="P210" s="31" t="str">
        <f t="shared" si="36"/>
        <v>A</v>
      </c>
      <c r="Q210" s="32">
        <f t="shared" si="37"/>
        <v>1</v>
      </c>
      <c r="R210" s="31" t="s">
        <v>38</v>
      </c>
      <c r="S210" s="31" t="s">
        <v>33</v>
      </c>
      <c r="T210" s="31"/>
      <c r="U210" s="32"/>
    </row>
    <row r="211" spans="1:21" ht="18.75">
      <c r="A211" s="32">
        <v>405</v>
      </c>
      <c r="B211" s="30">
        <v>3.1262799999999999</v>
      </c>
      <c r="C211" s="31" t="str">
        <f t="shared" si="29"/>
        <v>C</v>
      </c>
      <c r="D211" s="32">
        <f t="shared" si="30"/>
        <v>4</v>
      </c>
      <c r="E211" s="32">
        <f t="shared" si="31"/>
        <v>1</v>
      </c>
      <c r="F211" s="32">
        <f t="shared" si="32"/>
        <v>99</v>
      </c>
      <c r="G211" s="32">
        <v>11</v>
      </c>
      <c r="H211" s="32">
        <f>VLOOKUP($G211,'R2L1ID'!$A$2:$B$15,2)</f>
        <v>7</v>
      </c>
      <c r="I211" s="32">
        <f t="shared" si="33"/>
        <v>1</v>
      </c>
      <c r="J211" s="32">
        <f t="shared" si="34"/>
        <v>8</v>
      </c>
      <c r="K211" s="32">
        <f t="shared" si="35"/>
        <v>20</v>
      </c>
      <c r="L211" s="32">
        <v>0</v>
      </c>
      <c r="M211" s="32">
        <v>6</v>
      </c>
      <c r="N211" s="32">
        <v>1</v>
      </c>
      <c r="O211" s="31">
        <v>1</v>
      </c>
      <c r="P211" s="31" t="str">
        <f t="shared" si="36"/>
        <v>A</v>
      </c>
      <c r="Q211" s="32">
        <f t="shared" si="37"/>
        <v>2</v>
      </c>
      <c r="R211" s="31" t="s">
        <v>38</v>
      </c>
      <c r="S211" s="31" t="s">
        <v>33</v>
      </c>
      <c r="T211" s="31"/>
      <c r="U211" s="32"/>
    </row>
    <row r="212" spans="1:21" ht="18.75">
      <c r="A212" s="32">
        <v>406</v>
      </c>
      <c r="B212" s="30">
        <v>3.38855</v>
      </c>
      <c r="C212" s="31" t="str">
        <f t="shared" si="29"/>
        <v>C</v>
      </c>
      <c r="D212" s="32">
        <f t="shared" si="30"/>
        <v>4</v>
      </c>
      <c r="E212" s="32">
        <f t="shared" si="31"/>
        <v>2</v>
      </c>
      <c r="F212" s="32">
        <f t="shared" si="32"/>
        <v>188</v>
      </c>
      <c r="G212" s="32">
        <v>11</v>
      </c>
      <c r="H212" s="32">
        <f>VLOOKUP($G212,'R2L1ID'!$A$2:$B$15,2)</f>
        <v>7</v>
      </c>
      <c r="I212" s="32">
        <f t="shared" si="33"/>
        <v>0</v>
      </c>
      <c r="J212" s="32">
        <f t="shared" si="34"/>
        <v>8</v>
      </c>
      <c r="K212" s="32">
        <f t="shared" si="35"/>
        <v>8</v>
      </c>
      <c r="L212" s="32">
        <v>0</v>
      </c>
      <c r="M212" s="32">
        <v>7</v>
      </c>
      <c r="N212" s="32">
        <v>1</v>
      </c>
      <c r="O212" s="31">
        <v>1</v>
      </c>
      <c r="P212" s="31" t="str">
        <f t="shared" si="36"/>
        <v>A</v>
      </c>
      <c r="Q212" s="32">
        <f t="shared" si="37"/>
        <v>3</v>
      </c>
      <c r="R212" s="31" t="s">
        <v>38</v>
      </c>
      <c r="S212" s="31" t="s">
        <v>33</v>
      </c>
      <c r="T212" s="31"/>
      <c r="U212" s="32"/>
    </row>
    <row r="213" spans="1:21" ht="18.75">
      <c r="A213" s="32">
        <v>407</v>
      </c>
      <c r="B213" s="30">
        <v>4.5892299999999997</v>
      </c>
      <c r="C213" s="31" t="str">
        <f t="shared" si="29"/>
        <v>C</v>
      </c>
      <c r="D213" s="32">
        <f t="shared" si="30"/>
        <v>4</v>
      </c>
      <c r="E213" s="32">
        <f t="shared" si="31"/>
        <v>3</v>
      </c>
      <c r="F213" s="32">
        <f t="shared" si="32"/>
        <v>189</v>
      </c>
      <c r="G213" s="32">
        <v>11</v>
      </c>
      <c r="H213" s="32">
        <f>VLOOKUP($G213,'R2L1ID'!$A$2:$B$15,2)</f>
        <v>7</v>
      </c>
      <c r="I213" s="32">
        <f t="shared" si="33"/>
        <v>0</v>
      </c>
      <c r="J213" s="32">
        <f t="shared" si="34"/>
        <v>7</v>
      </c>
      <c r="K213" s="32">
        <f t="shared" si="35"/>
        <v>7</v>
      </c>
      <c r="L213" s="32">
        <v>0</v>
      </c>
      <c r="M213" s="32">
        <v>8</v>
      </c>
      <c r="N213" s="29">
        <v>10</v>
      </c>
      <c r="O213" s="31">
        <v>1</v>
      </c>
      <c r="P213" s="31" t="str">
        <f t="shared" si="36"/>
        <v>A</v>
      </c>
      <c r="Q213" s="32">
        <f t="shared" si="37"/>
        <v>4</v>
      </c>
      <c r="R213" s="31" t="s">
        <v>38</v>
      </c>
      <c r="S213" s="31" t="s">
        <v>33</v>
      </c>
      <c r="T213" s="31"/>
      <c r="U213" s="32"/>
    </row>
    <row r="214" spans="1:21" ht="18.75">
      <c r="A214" s="32">
        <v>408</v>
      </c>
      <c r="B214" s="30">
        <v>6.4593299999999996</v>
      </c>
      <c r="C214" s="31" t="str">
        <f t="shared" si="29"/>
        <v>C</v>
      </c>
      <c r="D214" s="32">
        <f t="shared" si="30"/>
        <v>4</v>
      </c>
      <c r="E214" s="32">
        <f t="shared" si="31"/>
        <v>4</v>
      </c>
      <c r="F214" s="32">
        <f t="shared" si="32"/>
        <v>186</v>
      </c>
      <c r="G214" s="32">
        <v>11</v>
      </c>
      <c r="H214" s="32">
        <f>VLOOKUP($G214,'R2L1ID'!$A$2:$B$15,2)</f>
        <v>7</v>
      </c>
      <c r="I214" s="32">
        <f t="shared" si="33"/>
        <v>2</v>
      </c>
      <c r="J214" s="32">
        <f t="shared" si="34"/>
        <v>6</v>
      </c>
      <c r="K214" s="32">
        <f t="shared" si="35"/>
        <v>30</v>
      </c>
      <c r="L214" s="33">
        <v>1</v>
      </c>
      <c r="M214" s="33">
        <v>1</v>
      </c>
      <c r="N214" s="29">
        <v>10</v>
      </c>
      <c r="O214" s="31">
        <v>1</v>
      </c>
      <c r="P214" s="31" t="str">
        <f t="shared" si="36"/>
        <v>B</v>
      </c>
      <c r="Q214" s="32">
        <f t="shared" si="37"/>
        <v>1</v>
      </c>
      <c r="R214" s="31" t="s">
        <v>38</v>
      </c>
      <c r="S214" s="31" t="s">
        <v>32</v>
      </c>
      <c r="T214" s="31"/>
      <c r="U214" s="32"/>
    </row>
    <row r="215" spans="1:21" ht="18.75">
      <c r="A215" s="32">
        <v>409</v>
      </c>
      <c r="B215" s="30">
        <v>6.3858699999999997</v>
      </c>
      <c r="C215" s="31" t="str">
        <f t="shared" si="29"/>
        <v>C</v>
      </c>
      <c r="D215" s="32">
        <f t="shared" si="30"/>
        <v>4</v>
      </c>
      <c r="E215" s="32">
        <f t="shared" si="31"/>
        <v>5</v>
      </c>
      <c r="F215" s="32">
        <f t="shared" si="32"/>
        <v>187</v>
      </c>
      <c r="G215" s="32">
        <v>11</v>
      </c>
      <c r="H215" s="32">
        <f>VLOOKUP($G215,'R2L1ID'!$A$2:$B$15,2)</f>
        <v>7</v>
      </c>
      <c r="I215" s="32">
        <f t="shared" si="33"/>
        <v>2</v>
      </c>
      <c r="J215" s="32">
        <f t="shared" si="34"/>
        <v>7</v>
      </c>
      <c r="K215" s="32">
        <f t="shared" si="35"/>
        <v>31</v>
      </c>
      <c r="L215" s="33">
        <v>1</v>
      </c>
      <c r="M215" s="33">
        <v>2</v>
      </c>
      <c r="N215" s="29">
        <v>10</v>
      </c>
      <c r="O215" s="31">
        <v>1</v>
      </c>
      <c r="P215" s="31" t="str">
        <f t="shared" si="36"/>
        <v>B</v>
      </c>
      <c r="Q215" s="32">
        <f t="shared" si="37"/>
        <v>2</v>
      </c>
      <c r="R215" s="31" t="s">
        <v>38</v>
      </c>
      <c r="S215" s="31" t="s">
        <v>32</v>
      </c>
      <c r="T215" s="31"/>
      <c r="U215" s="32"/>
    </row>
    <row r="216" spans="1:21" ht="18.75">
      <c r="A216" s="32">
        <v>410</v>
      </c>
      <c r="B216" s="30">
        <v>10.8931</v>
      </c>
      <c r="C216" s="31" t="str">
        <f t="shared" si="29"/>
        <v>C</v>
      </c>
      <c r="D216" s="32">
        <f t="shared" si="30"/>
        <v>4</v>
      </c>
      <c r="E216" s="32">
        <f t="shared" si="31"/>
        <v>6</v>
      </c>
      <c r="F216" s="32">
        <f t="shared" si="32"/>
        <v>244</v>
      </c>
      <c r="G216" s="32">
        <v>11</v>
      </c>
      <c r="H216" s="32">
        <f>VLOOKUP($G216,'R2L1ID'!$A$2:$B$15,2)</f>
        <v>7</v>
      </c>
      <c r="I216" s="32">
        <f t="shared" si="33"/>
        <v>2</v>
      </c>
      <c r="J216" s="32">
        <f t="shared" si="34"/>
        <v>8</v>
      </c>
      <c r="K216" s="32">
        <f t="shared" si="35"/>
        <v>32</v>
      </c>
      <c r="L216" s="33">
        <v>1</v>
      </c>
      <c r="M216" s="33">
        <v>3</v>
      </c>
      <c r="N216" s="29">
        <v>10</v>
      </c>
      <c r="O216" s="31">
        <v>1</v>
      </c>
      <c r="P216" s="31" t="str">
        <f t="shared" si="36"/>
        <v>B</v>
      </c>
      <c r="Q216" s="32">
        <f t="shared" si="37"/>
        <v>3</v>
      </c>
      <c r="R216" s="31" t="s">
        <v>38</v>
      </c>
      <c r="S216" s="31" t="s">
        <v>32</v>
      </c>
      <c r="T216" s="31"/>
      <c r="U216" s="32"/>
    </row>
    <row r="217" spans="1:21" ht="18.75">
      <c r="A217" s="32">
        <v>411</v>
      </c>
      <c r="B217" s="30">
        <v>10.3399</v>
      </c>
      <c r="C217" s="31" t="str">
        <f t="shared" si="29"/>
        <v>C</v>
      </c>
      <c r="D217" s="32">
        <f t="shared" si="30"/>
        <v>4</v>
      </c>
      <c r="E217" s="32">
        <f t="shared" si="31"/>
        <v>7</v>
      </c>
      <c r="F217" s="32">
        <f t="shared" si="32"/>
        <v>245</v>
      </c>
      <c r="G217" s="32">
        <v>11</v>
      </c>
      <c r="H217" s="32">
        <f>VLOOKUP($G217,'R2L1ID'!$A$2:$B$15,2)</f>
        <v>7</v>
      </c>
      <c r="I217" s="32">
        <f t="shared" si="33"/>
        <v>2</v>
      </c>
      <c r="J217" s="32">
        <f t="shared" si="34"/>
        <v>0</v>
      </c>
      <c r="K217" s="32">
        <f t="shared" si="35"/>
        <v>24</v>
      </c>
      <c r="L217" s="33">
        <v>1</v>
      </c>
      <c r="M217" s="33">
        <v>4</v>
      </c>
      <c r="N217" s="29">
        <v>10</v>
      </c>
      <c r="O217" s="31">
        <v>1</v>
      </c>
      <c r="P217" s="31" t="str">
        <f t="shared" si="36"/>
        <v>B</v>
      </c>
      <c r="Q217" s="32">
        <f t="shared" si="37"/>
        <v>4</v>
      </c>
      <c r="R217" s="31" t="s">
        <v>38</v>
      </c>
      <c r="S217" s="31" t="s">
        <v>32</v>
      </c>
      <c r="T217" s="31"/>
      <c r="U217" s="32"/>
    </row>
    <row r="218" spans="1:21" ht="18.75">
      <c r="A218" s="32">
        <v>412</v>
      </c>
      <c r="B218" s="30">
        <v>11.204700000000001</v>
      </c>
      <c r="C218" s="31" t="str">
        <f t="shared" si="29"/>
        <v>C</v>
      </c>
      <c r="D218" s="32">
        <f t="shared" si="30"/>
        <v>4</v>
      </c>
      <c r="E218" s="32">
        <f t="shared" si="31"/>
        <v>8</v>
      </c>
      <c r="F218" s="32">
        <f t="shared" si="32"/>
        <v>260</v>
      </c>
      <c r="G218" s="32">
        <v>11</v>
      </c>
      <c r="H218" s="32">
        <f>VLOOKUP($G218,'R2L1ID'!$A$2:$B$15,2)</f>
        <v>7</v>
      </c>
      <c r="I218" s="32">
        <f t="shared" si="33"/>
        <v>2</v>
      </c>
      <c r="J218" s="32">
        <f t="shared" si="34"/>
        <v>1</v>
      </c>
      <c r="K218" s="32">
        <f t="shared" si="35"/>
        <v>25</v>
      </c>
      <c r="L218" s="33">
        <v>1</v>
      </c>
      <c r="M218" s="33">
        <v>5</v>
      </c>
      <c r="N218" s="29">
        <v>10</v>
      </c>
      <c r="O218" s="31">
        <v>1</v>
      </c>
      <c r="P218" s="31" t="str">
        <f t="shared" si="36"/>
        <v>B</v>
      </c>
      <c r="Q218" s="32">
        <f t="shared" si="37"/>
        <v>5</v>
      </c>
      <c r="R218" s="31" t="s">
        <v>38</v>
      </c>
      <c r="S218" s="31" t="s">
        <v>32</v>
      </c>
      <c r="T218" s="31"/>
      <c r="U218" s="32"/>
    </row>
    <row r="219" spans="1:21" ht="18.75">
      <c r="A219" s="32">
        <v>413</v>
      </c>
      <c r="B219" s="30">
        <v>9.1481999999999992</v>
      </c>
      <c r="C219" s="31" t="str">
        <f t="shared" si="29"/>
        <v>C</v>
      </c>
      <c r="D219" s="32">
        <f t="shared" si="30"/>
        <v>4</v>
      </c>
      <c r="E219" s="32">
        <f t="shared" si="31"/>
        <v>9</v>
      </c>
      <c r="F219" s="32">
        <f t="shared" si="32"/>
        <v>261</v>
      </c>
      <c r="G219" s="32">
        <v>11</v>
      </c>
      <c r="H219" s="32">
        <f>VLOOKUP($G219,'R2L1ID'!$A$2:$B$15,2)</f>
        <v>7</v>
      </c>
      <c r="I219" s="32">
        <f t="shared" si="33"/>
        <v>2</v>
      </c>
      <c r="J219" s="32">
        <f t="shared" si="34"/>
        <v>2</v>
      </c>
      <c r="K219" s="32">
        <f t="shared" si="35"/>
        <v>26</v>
      </c>
      <c r="L219" s="33">
        <v>1</v>
      </c>
      <c r="M219" s="33">
        <v>6</v>
      </c>
      <c r="N219" s="29">
        <v>10</v>
      </c>
      <c r="O219" s="31">
        <v>1</v>
      </c>
      <c r="P219" s="31" t="str">
        <f t="shared" si="36"/>
        <v>B</v>
      </c>
      <c r="Q219" s="32">
        <f t="shared" si="37"/>
        <v>6</v>
      </c>
      <c r="R219" s="31" t="s">
        <v>38</v>
      </c>
      <c r="S219" s="31" t="s">
        <v>32</v>
      </c>
      <c r="T219" s="31"/>
      <c r="U219" s="32"/>
    </row>
    <row r="220" spans="1:21" ht="18.75">
      <c r="A220" s="32">
        <v>414</v>
      </c>
      <c r="B220" s="30">
        <v>4.3643200000000002</v>
      </c>
      <c r="C220" s="31" t="str">
        <f t="shared" si="29"/>
        <v>C</v>
      </c>
      <c r="D220" s="32">
        <f t="shared" si="30"/>
        <v>4</v>
      </c>
      <c r="E220" s="32">
        <f t="shared" si="31"/>
        <v>10</v>
      </c>
      <c r="F220" s="32">
        <f t="shared" si="32"/>
        <v>194</v>
      </c>
      <c r="G220" s="32">
        <v>11</v>
      </c>
      <c r="H220" s="32">
        <f>VLOOKUP($G220,'R2L1ID'!$A$2:$B$15,2)</f>
        <v>7</v>
      </c>
      <c r="I220" s="32">
        <f t="shared" si="33"/>
        <v>1</v>
      </c>
      <c r="J220" s="32">
        <f t="shared" si="34"/>
        <v>2</v>
      </c>
      <c r="K220" s="32">
        <f t="shared" si="35"/>
        <v>14</v>
      </c>
      <c r="L220" s="33">
        <v>1</v>
      </c>
      <c r="M220" s="33">
        <v>7</v>
      </c>
      <c r="N220" s="29">
        <v>10</v>
      </c>
      <c r="O220" s="31">
        <v>1</v>
      </c>
      <c r="P220" s="31" t="str">
        <f t="shared" si="36"/>
        <v>B</v>
      </c>
      <c r="Q220" s="32">
        <f t="shared" si="37"/>
        <v>7</v>
      </c>
      <c r="R220" s="31" t="s">
        <v>38</v>
      </c>
      <c r="S220" s="31" t="s">
        <v>32</v>
      </c>
      <c r="T220" s="31"/>
      <c r="U220" s="32"/>
    </row>
    <row r="221" spans="1:21" ht="18.75">
      <c r="A221" s="32">
        <v>415</v>
      </c>
      <c r="B221" s="30">
        <v>4.8574900000000003</v>
      </c>
      <c r="C221" s="31" t="str">
        <f t="shared" si="29"/>
        <v>C</v>
      </c>
      <c r="D221" s="32">
        <f t="shared" si="30"/>
        <v>4</v>
      </c>
      <c r="E221" s="32">
        <f t="shared" si="31"/>
        <v>11</v>
      </c>
      <c r="F221" s="32">
        <f t="shared" si="32"/>
        <v>195</v>
      </c>
      <c r="G221" s="32">
        <v>11</v>
      </c>
      <c r="H221" s="32">
        <f>VLOOKUP($G221,'R2L1ID'!$A$2:$B$15,2)</f>
        <v>7</v>
      </c>
      <c r="I221" s="32">
        <f t="shared" si="33"/>
        <v>1</v>
      </c>
      <c r="J221" s="32">
        <f t="shared" si="34"/>
        <v>1</v>
      </c>
      <c r="K221" s="32">
        <f t="shared" si="35"/>
        <v>13</v>
      </c>
      <c r="L221" s="33">
        <v>1</v>
      </c>
      <c r="M221" s="33">
        <v>8</v>
      </c>
      <c r="N221" s="29">
        <v>10</v>
      </c>
      <c r="O221" s="31">
        <v>1</v>
      </c>
      <c r="P221" s="31" t="str">
        <f t="shared" si="36"/>
        <v>B</v>
      </c>
      <c r="Q221" s="32">
        <f t="shared" si="37"/>
        <v>8</v>
      </c>
      <c r="R221" s="31" t="s">
        <v>38</v>
      </c>
      <c r="S221" s="31" t="s">
        <v>32</v>
      </c>
      <c r="T221" s="31"/>
      <c r="U221" s="32"/>
    </row>
    <row r="222" spans="1:21" ht="18.75">
      <c r="A222" s="32">
        <v>416</v>
      </c>
      <c r="B222" s="30">
        <v>3.9460500000000001</v>
      </c>
      <c r="C222" s="31" t="str">
        <f t="shared" si="29"/>
        <v>C</v>
      </c>
      <c r="D222" s="32">
        <f t="shared" si="30"/>
        <v>4</v>
      </c>
      <c r="E222" s="32">
        <f t="shared" si="31"/>
        <v>12</v>
      </c>
      <c r="F222" s="32">
        <f t="shared" si="32"/>
        <v>190</v>
      </c>
      <c r="G222" s="32">
        <v>11</v>
      </c>
      <c r="H222" s="32">
        <f>VLOOKUP($G222,'R2L1ID'!$A$2:$B$15,2)</f>
        <v>7</v>
      </c>
      <c r="I222" s="32">
        <f t="shared" si="33"/>
        <v>1</v>
      </c>
      <c r="J222" s="32">
        <f t="shared" si="34"/>
        <v>0</v>
      </c>
      <c r="K222" s="32">
        <f t="shared" si="35"/>
        <v>12</v>
      </c>
      <c r="L222" s="33">
        <v>1</v>
      </c>
      <c r="M222" s="33">
        <v>9</v>
      </c>
      <c r="N222" s="29">
        <v>10</v>
      </c>
      <c r="O222" s="31">
        <v>1</v>
      </c>
      <c r="P222" s="31" t="str">
        <f t="shared" si="36"/>
        <v>B</v>
      </c>
      <c r="Q222" s="32">
        <f t="shared" si="37"/>
        <v>9</v>
      </c>
      <c r="R222" s="31" t="s">
        <v>38</v>
      </c>
      <c r="S222" s="31" t="s">
        <v>32</v>
      </c>
      <c r="T222" s="31"/>
      <c r="U222" s="32"/>
    </row>
    <row r="223" spans="1:21" ht="18.75">
      <c r="A223" s="32">
        <v>417</v>
      </c>
      <c r="B223" s="30">
        <v>3.4113000000000002</v>
      </c>
      <c r="C223" s="31" t="str">
        <f t="shared" si="29"/>
        <v>C</v>
      </c>
      <c r="D223" s="32">
        <f t="shared" si="30"/>
        <v>4</v>
      </c>
      <c r="E223" s="32">
        <f t="shared" si="31"/>
        <v>13</v>
      </c>
      <c r="F223" s="32">
        <f t="shared" si="32"/>
        <v>191</v>
      </c>
      <c r="G223" s="32">
        <v>11</v>
      </c>
      <c r="H223" s="32">
        <f>VLOOKUP($G223,'R2L1ID'!$A$2:$B$15,2)</f>
        <v>7</v>
      </c>
      <c r="I223" s="32">
        <f t="shared" si="33"/>
        <v>1</v>
      </c>
      <c r="J223" s="32">
        <f t="shared" si="34"/>
        <v>3</v>
      </c>
      <c r="K223" s="32">
        <f t="shared" si="35"/>
        <v>15</v>
      </c>
      <c r="L223" s="33">
        <v>1</v>
      </c>
      <c r="M223" s="33">
        <v>10</v>
      </c>
      <c r="N223" s="32">
        <v>1</v>
      </c>
      <c r="O223" s="31">
        <v>1</v>
      </c>
      <c r="P223" s="31" t="str">
        <f t="shared" si="36"/>
        <v>B</v>
      </c>
      <c r="Q223" s="32">
        <f t="shared" si="37"/>
        <v>10</v>
      </c>
      <c r="R223" s="31" t="s">
        <v>38</v>
      </c>
      <c r="S223" s="31" t="s">
        <v>32</v>
      </c>
      <c r="T223" s="31"/>
      <c r="U223" s="32"/>
    </row>
    <row r="224" spans="1:21" ht="18.75">
      <c r="A224" s="32">
        <v>418</v>
      </c>
      <c r="B224" s="30">
        <v>3.4926400000000002</v>
      </c>
      <c r="C224" s="31" t="str">
        <f t="shared" si="29"/>
        <v>C</v>
      </c>
      <c r="D224" s="32">
        <f t="shared" si="30"/>
        <v>4</v>
      </c>
      <c r="E224" s="32">
        <f t="shared" si="31"/>
        <v>14</v>
      </c>
      <c r="F224" s="32">
        <f t="shared" si="32"/>
        <v>364</v>
      </c>
      <c r="G224" s="32">
        <v>11</v>
      </c>
      <c r="H224" s="32">
        <f>VLOOKUP($G224,'R2L1ID'!$A$2:$B$15,2)</f>
        <v>7</v>
      </c>
      <c r="I224" s="32">
        <f t="shared" si="33"/>
        <v>1</v>
      </c>
      <c r="J224" s="32">
        <f t="shared" si="34"/>
        <v>4</v>
      </c>
      <c r="K224" s="32">
        <f t="shared" si="35"/>
        <v>16</v>
      </c>
      <c r="L224" s="33">
        <v>1</v>
      </c>
      <c r="M224" s="33">
        <v>11</v>
      </c>
      <c r="N224" s="32">
        <v>0</v>
      </c>
      <c r="O224" s="31">
        <v>1</v>
      </c>
      <c r="P224" s="31" t="str">
        <f t="shared" si="36"/>
        <v>B</v>
      </c>
      <c r="Q224" s="32">
        <f t="shared" si="37"/>
        <v>11</v>
      </c>
      <c r="R224" s="31" t="s">
        <v>38</v>
      </c>
      <c r="S224" s="31" t="s">
        <v>32</v>
      </c>
      <c r="T224" s="31"/>
      <c r="U224" s="32"/>
    </row>
    <row r="225" spans="1:21" ht="18.75">
      <c r="A225" s="29">
        <v>419</v>
      </c>
      <c r="B225" s="30">
        <v>0</v>
      </c>
      <c r="C225" s="31" t="str">
        <f t="shared" si="29"/>
        <v>C</v>
      </c>
      <c r="D225" s="32">
        <f t="shared" si="30"/>
        <v>4</v>
      </c>
      <c r="E225" s="32">
        <f t="shared" si="31"/>
        <v>15</v>
      </c>
      <c r="F225" s="32">
        <f t="shared" si="32"/>
        <v>365</v>
      </c>
      <c r="G225" s="32">
        <v>11</v>
      </c>
      <c r="H225" s="32">
        <f>VLOOKUP($G225,'R2L1ID'!$A$2:$B$15,2)</f>
        <v>7</v>
      </c>
      <c r="I225" s="32">
        <f t="shared" si="33"/>
        <v>1</v>
      </c>
      <c r="J225" s="32">
        <f t="shared" si="34"/>
        <v>5</v>
      </c>
      <c r="K225" s="32">
        <f t="shared" si="35"/>
        <v>17</v>
      </c>
      <c r="L225" s="33">
        <v>1</v>
      </c>
      <c r="M225" s="33">
        <v>12</v>
      </c>
      <c r="N225" s="32">
        <v>1</v>
      </c>
      <c r="O225" s="31">
        <v>0</v>
      </c>
      <c r="P225" s="31" t="str">
        <f t="shared" si="36"/>
        <v>B</v>
      </c>
      <c r="Q225" s="32">
        <f t="shared" si="37"/>
        <v>12</v>
      </c>
      <c r="R225" s="31" t="s">
        <v>38</v>
      </c>
      <c r="S225" s="31" t="s">
        <v>32</v>
      </c>
      <c r="T225" s="31"/>
      <c r="U225" s="32"/>
    </row>
    <row r="226" spans="1:21" ht="18.75">
      <c r="A226" s="34">
        <v>420</v>
      </c>
      <c r="B226" s="30">
        <v>0</v>
      </c>
      <c r="C226" s="31" t="str">
        <f t="shared" si="29"/>
        <v>C</v>
      </c>
      <c r="D226" s="32">
        <f t="shared" si="30"/>
        <v>5</v>
      </c>
      <c r="E226" s="32">
        <f t="shared" si="31"/>
        <v>0</v>
      </c>
      <c r="F226" s="32">
        <f t="shared" si="32"/>
        <v>772</v>
      </c>
      <c r="G226" s="32">
        <v>12</v>
      </c>
      <c r="H226" s="32">
        <f>VLOOKUP($G226,'R2L1ID'!$A$2:$B$15,2)</f>
        <v>2</v>
      </c>
      <c r="I226" s="32">
        <f t="shared" si="33"/>
        <v>0</v>
      </c>
      <c r="J226" s="32">
        <f t="shared" si="34"/>
        <v>3</v>
      </c>
      <c r="K226" s="32">
        <f t="shared" si="35"/>
        <v>3</v>
      </c>
      <c r="L226" s="32">
        <v>0</v>
      </c>
      <c r="M226" s="32">
        <v>1</v>
      </c>
      <c r="N226" s="32">
        <v>1</v>
      </c>
      <c r="O226" s="31">
        <v>0</v>
      </c>
      <c r="P226" s="31" t="str">
        <f t="shared" si="36"/>
        <v>A</v>
      </c>
      <c r="Q226" s="32">
        <f t="shared" si="37"/>
        <v>1</v>
      </c>
      <c r="R226" s="31" t="s">
        <v>39</v>
      </c>
      <c r="S226" s="31" t="s">
        <v>0</v>
      </c>
      <c r="T226" s="31"/>
      <c r="U226" s="32"/>
    </row>
    <row r="227" spans="1:21" ht="18.75">
      <c r="A227" s="32">
        <v>421</v>
      </c>
      <c r="B227" s="30">
        <v>3.8203100000000001</v>
      </c>
      <c r="C227" s="31" t="str">
        <f t="shared" si="29"/>
        <v>C</v>
      </c>
      <c r="D227" s="32">
        <f t="shared" si="30"/>
        <v>5</v>
      </c>
      <c r="E227" s="32">
        <f t="shared" si="31"/>
        <v>1</v>
      </c>
      <c r="F227" s="32">
        <f t="shared" si="32"/>
        <v>773</v>
      </c>
      <c r="G227" s="32">
        <v>12</v>
      </c>
      <c r="H227" s="32">
        <f>VLOOKUP($G227,'R2L1ID'!$A$2:$B$15,2)</f>
        <v>2</v>
      </c>
      <c r="I227" s="32">
        <f t="shared" si="33"/>
        <v>0</v>
      </c>
      <c r="J227" s="32">
        <f t="shared" si="34"/>
        <v>4</v>
      </c>
      <c r="K227" s="32">
        <f t="shared" si="35"/>
        <v>4</v>
      </c>
      <c r="L227" s="32">
        <v>0</v>
      </c>
      <c r="M227" s="32">
        <v>2</v>
      </c>
      <c r="N227" s="32">
        <v>1</v>
      </c>
      <c r="O227" s="31">
        <v>1</v>
      </c>
      <c r="P227" s="31" t="str">
        <f t="shared" si="36"/>
        <v>A</v>
      </c>
      <c r="Q227" s="32">
        <f t="shared" si="37"/>
        <v>2</v>
      </c>
      <c r="R227" s="31" t="s">
        <v>39</v>
      </c>
      <c r="S227" s="31" t="s">
        <v>0</v>
      </c>
      <c r="T227" s="31"/>
      <c r="U227" s="32"/>
    </row>
    <row r="228" spans="1:21" ht="18.75">
      <c r="A228" s="32">
        <v>422</v>
      </c>
      <c r="B228" s="30">
        <v>3.9550999999999998</v>
      </c>
      <c r="C228" s="31" t="str">
        <f t="shared" si="29"/>
        <v>C</v>
      </c>
      <c r="D228" s="32">
        <f t="shared" si="30"/>
        <v>5</v>
      </c>
      <c r="E228" s="32">
        <f t="shared" si="31"/>
        <v>2</v>
      </c>
      <c r="F228" s="32">
        <f t="shared" si="32"/>
        <v>296</v>
      </c>
      <c r="G228" s="32">
        <v>11</v>
      </c>
      <c r="H228" s="32">
        <f>VLOOKUP($G228,'R2L1ID'!$A$2:$B$15,2)</f>
        <v>7</v>
      </c>
      <c r="I228" s="32">
        <f t="shared" si="33"/>
        <v>0</v>
      </c>
      <c r="J228" s="32">
        <f t="shared" si="34"/>
        <v>6</v>
      </c>
      <c r="K228" s="32">
        <f t="shared" si="35"/>
        <v>6</v>
      </c>
      <c r="L228" s="32">
        <v>0</v>
      </c>
      <c r="M228" s="32">
        <v>9</v>
      </c>
      <c r="N228" s="32">
        <v>1</v>
      </c>
      <c r="O228" s="31">
        <v>1</v>
      </c>
      <c r="P228" s="31" t="str">
        <f t="shared" si="36"/>
        <v>A</v>
      </c>
      <c r="Q228" s="32">
        <f t="shared" si="37"/>
        <v>3</v>
      </c>
      <c r="R228" s="31" t="s">
        <v>39</v>
      </c>
      <c r="S228" s="31" t="s">
        <v>0</v>
      </c>
      <c r="T228" s="31"/>
      <c r="U228" s="32"/>
    </row>
    <row r="229" spans="1:21" ht="18.75">
      <c r="A229" s="32">
        <v>423</v>
      </c>
      <c r="B229" s="30">
        <v>3.7693699999999999</v>
      </c>
      <c r="C229" s="31" t="str">
        <f t="shared" si="29"/>
        <v>C</v>
      </c>
      <c r="D229" s="32">
        <f t="shared" si="30"/>
        <v>5</v>
      </c>
      <c r="E229" s="32">
        <f t="shared" si="31"/>
        <v>3</v>
      </c>
      <c r="F229" s="32">
        <f t="shared" si="32"/>
        <v>297</v>
      </c>
      <c r="G229" s="32">
        <v>11</v>
      </c>
      <c r="H229" s="32">
        <f>VLOOKUP($G229,'R2L1ID'!$A$2:$B$15,2)</f>
        <v>7</v>
      </c>
      <c r="I229" s="32">
        <f t="shared" si="33"/>
        <v>0</v>
      </c>
      <c r="J229" s="32">
        <f t="shared" si="34"/>
        <v>0</v>
      </c>
      <c r="K229" s="32">
        <f t="shared" si="35"/>
        <v>0</v>
      </c>
      <c r="L229" s="32">
        <v>0</v>
      </c>
      <c r="M229" s="32">
        <v>10</v>
      </c>
      <c r="N229" s="32">
        <v>1</v>
      </c>
      <c r="O229" s="31">
        <v>1</v>
      </c>
      <c r="P229" s="31" t="str">
        <f t="shared" si="36"/>
        <v>A</v>
      </c>
      <c r="Q229" s="32">
        <f t="shared" si="37"/>
        <v>4</v>
      </c>
      <c r="R229" s="31" t="s">
        <v>39</v>
      </c>
      <c r="S229" s="31" t="s">
        <v>0</v>
      </c>
      <c r="T229" s="31"/>
      <c r="U229" s="32"/>
    </row>
    <row r="230" spans="1:21" ht="18.75">
      <c r="A230" s="32">
        <v>424</v>
      </c>
      <c r="B230" s="30">
        <v>4.4905600000000003</v>
      </c>
      <c r="C230" s="31" t="str">
        <f t="shared" si="29"/>
        <v>C</v>
      </c>
      <c r="D230" s="32">
        <f t="shared" si="30"/>
        <v>5</v>
      </c>
      <c r="E230" s="32">
        <f t="shared" si="31"/>
        <v>4</v>
      </c>
      <c r="F230" s="32">
        <f t="shared" si="32"/>
        <v>360</v>
      </c>
      <c r="G230" s="32">
        <v>12</v>
      </c>
      <c r="H230" s="32">
        <f>VLOOKUP($G230,'R2L1ID'!$A$2:$B$15,2)</f>
        <v>2</v>
      </c>
      <c r="I230" s="32">
        <f t="shared" si="33"/>
        <v>2</v>
      </c>
      <c r="J230" s="32">
        <f t="shared" si="34"/>
        <v>6</v>
      </c>
      <c r="K230" s="32">
        <f t="shared" si="35"/>
        <v>30</v>
      </c>
      <c r="L230" s="33">
        <v>1</v>
      </c>
      <c r="M230" s="33">
        <v>1</v>
      </c>
      <c r="N230" s="29">
        <v>10</v>
      </c>
      <c r="O230" s="31">
        <v>1</v>
      </c>
      <c r="P230" s="31" t="str">
        <f t="shared" si="36"/>
        <v>B</v>
      </c>
      <c r="Q230" s="32">
        <f t="shared" si="37"/>
        <v>1</v>
      </c>
      <c r="R230" s="31" t="s">
        <v>39</v>
      </c>
      <c r="S230" s="31" t="s">
        <v>27</v>
      </c>
      <c r="T230" s="31"/>
      <c r="U230" s="32"/>
    </row>
    <row r="231" spans="1:21" ht="18.75">
      <c r="A231" s="32">
        <v>425</v>
      </c>
      <c r="B231" s="30">
        <v>6.2593300000000003</v>
      </c>
      <c r="C231" s="31" t="str">
        <f t="shared" si="29"/>
        <v>C</v>
      </c>
      <c r="D231" s="32">
        <f t="shared" si="30"/>
        <v>5</v>
      </c>
      <c r="E231" s="32">
        <f t="shared" si="31"/>
        <v>5</v>
      </c>
      <c r="F231" s="32">
        <f t="shared" si="32"/>
        <v>361</v>
      </c>
      <c r="G231" s="32">
        <v>12</v>
      </c>
      <c r="H231" s="32">
        <f>VLOOKUP($G231,'R2L1ID'!$A$2:$B$15,2)</f>
        <v>2</v>
      </c>
      <c r="I231" s="32">
        <f t="shared" si="33"/>
        <v>2</v>
      </c>
      <c r="J231" s="32">
        <f t="shared" si="34"/>
        <v>7</v>
      </c>
      <c r="K231" s="32">
        <f t="shared" si="35"/>
        <v>31</v>
      </c>
      <c r="L231" s="33">
        <v>1</v>
      </c>
      <c r="M231" s="33">
        <v>2</v>
      </c>
      <c r="N231" s="29">
        <v>10</v>
      </c>
      <c r="O231" s="31">
        <v>1</v>
      </c>
      <c r="P231" s="31" t="str">
        <f t="shared" si="36"/>
        <v>B</v>
      </c>
      <c r="Q231" s="32">
        <f t="shared" si="37"/>
        <v>2</v>
      </c>
      <c r="R231" s="31" t="s">
        <v>39</v>
      </c>
      <c r="S231" s="31" t="s">
        <v>27</v>
      </c>
      <c r="T231" s="31"/>
      <c r="U231" s="32"/>
    </row>
    <row r="232" spans="1:21" ht="18.75">
      <c r="A232" s="32">
        <v>426</v>
      </c>
      <c r="B232" s="30">
        <v>8.0499200000000002</v>
      </c>
      <c r="C232" s="31" t="str">
        <f t="shared" si="29"/>
        <v>C</v>
      </c>
      <c r="D232" s="32">
        <f t="shared" si="30"/>
        <v>5</v>
      </c>
      <c r="E232" s="32">
        <f t="shared" si="31"/>
        <v>6</v>
      </c>
      <c r="F232" s="32">
        <f t="shared" si="32"/>
        <v>376</v>
      </c>
      <c r="G232" s="32">
        <v>12</v>
      </c>
      <c r="H232" s="32">
        <f>VLOOKUP($G232,'R2L1ID'!$A$2:$B$15,2)</f>
        <v>2</v>
      </c>
      <c r="I232" s="32">
        <f t="shared" si="33"/>
        <v>2</v>
      </c>
      <c r="J232" s="32">
        <f t="shared" si="34"/>
        <v>8</v>
      </c>
      <c r="K232" s="32">
        <f t="shared" si="35"/>
        <v>32</v>
      </c>
      <c r="L232" s="33">
        <v>1</v>
      </c>
      <c r="M232" s="33">
        <v>3</v>
      </c>
      <c r="N232" s="29">
        <v>10</v>
      </c>
      <c r="O232" s="31">
        <v>1</v>
      </c>
      <c r="P232" s="31" t="str">
        <f t="shared" si="36"/>
        <v>B</v>
      </c>
      <c r="Q232" s="32">
        <f t="shared" si="37"/>
        <v>3</v>
      </c>
      <c r="R232" s="31" t="s">
        <v>39</v>
      </c>
      <c r="S232" s="31" t="s">
        <v>27</v>
      </c>
      <c r="T232" s="31"/>
      <c r="U232" s="32"/>
    </row>
    <row r="233" spans="1:21" ht="18.75">
      <c r="A233" s="32">
        <v>427</v>
      </c>
      <c r="B233" s="30">
        <v>9.01126</v>
      </c>
      <c r="C233" s="31" t="str">
        <f t="shared" si="29"/>
        <v>C</v>
      </c>
      <c r="D233" s="32">
        <f t="shared" si="30"/>
        <v>5</v>
      </c>
      <c r="E233" s="32">
        <f t="shared" si="31"/>
        <v>7</v>
      </c>
      <c r="F233" s="32">
        <f t="shared" si="32"/>
        <v>377</v>
      </c>
      <c r="G233" s="32">
        <v>12</v>
      </c>
      <c r="H233" s="32">
        <f>VLOOKUP($G233,'R2L1ID'!$A$2:$B$15,2)</f>
        <v>2</v>
      </c>
      <c r="I233" s="32">
        <f t="shared" si="33"/>
        <v>2</v>
      </c>
      <c r="J233" s="32">
        <f t="shared" si="34"/>
        <v>0</v>
      </c>
      <c r="K233" s="32">
        <f t="shared" si="35"/>
        <v>24</v>
      </c>
      <c r="L233" s="33">
        <v>1</v>
      </c>
      <c r="M233" s="33">
        <v>4</v>
      </c>
      <c r="N233" s="29">
        <v>10</v>
      </c>
      <c r="O233" s="31">
        <v>1</v>
      </c>
      <c r="P233" s="31" t="str">
        <f t="shared" si="36"/>
        <v>B</v>
      </c>
      <c r="Q233" s="32">
        <f t="shared" si="37"/>
        <v>4</v>
      </c>
      <c r="R233" s="31" t="s">
        <v>39</v>
      </c>
      <c r="S233" s="31" t="s">
        <v>27</v>
      </c>
      <c r="T233" s="31"/>
      <c r="U233" s="32"/>
    </row>
    <row r="234" spans="1:21" ht="18.75">
      <c r="A234" s="32">
        <v>428</v>
      </c>
      <c r="B234" s="30">
        <v>11.291700000000001</v>
      </c>
      <c r="C234" s="31" t="str">
        <f t="shared" si="29"/>
        <v>C</v>
      </c>
      <c r="D234" s="32">
        <f t="shared" si="30"/>
        <v>5</v>
      </c>
      <c r="E234" s="32">
        <f t="shared" si="31"/>
        <v>8</v>
      </c>
      <c r="F234" s="32">
        <f t="shared" si="32"/>
        <v>358</v>
      </c>
      <c r="G234" s="32">
        <v>12</v>
      </c>
      <c r="H234" s="32">
        <f>VLOOKUP($G234,'R2L1ID'!$A$2:$B$15,2)</f>
        <v>2</v>
      </c>
      <c r="I234" s="32">
        <f t="shared" si="33"/>
        <v>2</v>
      </c>
      <c r="J234" s="32">
        <f t="shared" si="34"/>
        <v>1</v>
      </c>
      <c r="K234" s="32">
        <f t="shared" si="35"/>
        <v>25</v>
      </c>
      <c r="L234" s="33">
        <v>1</v>
      </c>
      <c r="M234" s="33">
        <v>5</v>
      </c>
      <c r="N234" s="29">
        <v>10</v>
      </c>
      <c r="O234" s="31">
        <v>1</v>
      </c>
      <c r="P234" s="31" t="str">
        <f t="shared" si="36"/>
        <v>B</v>
      </c>
      <c r="Q234" s="32">
        <f t="shared" si="37"/>
        <v>5</v>
      </c>
      <c r="R234" s="31" t="s">
        <v>39</v>
      </c>
      <c r="S234" s="31" t="s">
        <v>27</v>
      </c>
      <c r="T234" s="31"/>
      <c r="U234" s="32"/>
    </row>
    <row r="235" spans="1:21" ht="18.75">
      <c r="A235" s="32">
        <v>429</v>
      </c>
      <c r="B235" s="30">
        <v>9.3214199999999998</v>
      </c>
      <c r="C235" s="31" t="str">
        <f t="shared" si="29"/>
        <v>C</v>
      </c>
      <c r="D235" s="32">
        <f t="shared" si="30"/>
        <v>5</v>
      </c>
      <c r="E235" s="32">
        <f t="shared" si="31"/>
        <v>9</v>
      </c>
      <c r="F235" s="32">
        <f t="shared" si="32"/>
        <v>359</v>
      </c>
      <c r="G235" s="32">
        <v>12</v>
      </c>
      <c r="H235" s="32">
        <f>VLOOKUP($G235,'R2L1ID'!$A$2:$B$15,2)</f>
        <v>2</v>
      </c>
      <c r="I235" s="32">
        <f t="shared" si="33"/>
        <v>2</v>
      </c>
      <c r="J235" s="32">
        <f t="shared" si="34"/>
        <v>2</v>
      </c>
      <c r="K235" s="32">
        <f t="shared" si="35"/>
        <v>26</v>
      </c>
      <c r="L235" s="33">
        <v>1</v>
      </c>
      <c r="M235" s="33">
        <v>6</v>
      </c>
      <c r="N235" s="29">
        <v>10</v>
      </c>
      <c r="O235" s="31">
        <v>1</v>
      </c>
      <c r="P235" s="31" t="str">
        <f t="shared" si="36"/>
        <v>B</v>
      </c>
      <c r="Q235" s="32">
        <f t="shared" si="37"/>
        <v>6</v>
      </c>
      <c r="R235" s="31" t="s">
        <v>39</v>
      </c>
      <c r="S235" s="31" t="s">
        <v>27</v>
      </c>
      <c r="T235" s="31"/>
      <c r="U235" s="32"/>
    </row>
    <row r="236" spans="1:21" ht="18.75">
      <c r="A236" s="32">
        <v>430</v>
      </c>
      <c r="B236" s="30">
        <v>6.5229999999999997</v>
      </c>
      <c r="C236" s="31" t="str">
        <f t="shared" si="29"/>
        <v>C</v>
      </c>
      <c r="D236" s="32">
        <f t="shared" si="30"/>
        <v>5</v>
      </c>
      <c r="E236" s="32">
        <f t="shared" si="31"/>
        <v>10</v>
      </c>
      <c r="F236" s="32">
        <f t="shared" si="32"/>
        <v>336</v>
      </c>
      <c r="G236" s="32">
        <v>12</v>
      </c>
      <c r="H236" s="32">
        <f>VLOOKUP($G236,'R2L1ID'!$A$2:$B$15,2)</f>
        <v>2</v>
      </c>
      <c r="I236" s="32">
        <f t="shared" si="33"/>
        <v>1</v>
      </c>
      <c r="J236" s="32">
        <f t="shared" si="34"/>
        <v>2</v>
      </c>
      <c r="K236" s="32">
        <f t="shared" si="35"/>
        <v>14</v>
      </c>
      <c r="L236" s="33">
        <v>1</v>
      </c>
      <c r="M236" s="33">
        <v>7</v>
      </c>
      <c r="N236" s="29">
        <v>10</v>
      </c>
      <c r="O236" s="31">
        <v>1</v>
      </c>
      <c r="P236" s="31" t="str">
        <f t="shared" si="36"/>
        <v>B</v>
      </c>
      <c r="Q236" s="32">
        <f t="shared" si="37"/>
        <v>7</v>
      </c>
      <c r="R236" s="31" t="s">
        <v>39</v>
      </c>
      <c r="S236" s="31" t="s">
        <v>27</v>
      </c>
      <c r="T236" s="31"/>
      <c r="U236" s="32"/>
    </row>
    <row r="237" spans="1:21" ht="18.75">
      <c r="A237" s="32">
        <v>431</v>
      </c>
      <c r="B237" s="30">
        <v>5.1467299999999998</v>
      </c>
      <c r="C237" s="31" t="str">
        <f t="shared" si="29"/>
        <v>C</v>
      </c>
      <c r="D237" s="32">
        <f t="shared" si="30"/>
        <v>5</v>
      </c>
      <c r="E237" s="32">
        <f t="shared" si="31"/>
        <v>11</v>
      </c>
      <c r="F237" s="32">
        <f t="shared" si="32"/>
        <v>337</v>
      </c>
      <c r="G237" s="32">
        <v>12</v>
      </c>
      <c r="H237" s="32">
        <f>VLOOKUP($G237,'R2L1ID'!$A$2:$B$15,2)</f>
        <v>2</v>
      </c>
      <c r="I237" s="32">
        <f t="shared" si="33"/>
        <v>1</v>
      </c>
      <c r="J237" s="32">
        <f t="shared" si="34"/>
        <v>1</v>
      </c>
      <c r="K237" s="32">
        <f t="shared" si="35"/>
        <v>13</v>
      </c>
      <c r="L237" s="33">
        <v>1</v>
      </c>
      <c r="M237" s="33">
        <v>8</v>
      </c>
      <c r="N237" s="29">
        <v>10</v>
      </c>
      <c r="O237" s="31">
        <v>1</v>
      </c>
      <c r="P237" s="31" t="str">
        <f t="shared" si="36"/>
        <v>B</v>
      </c>
      <c r="Q237" s="32">
        <f t="shared" si="37"/>
        <v>8</v>
      </c>
      <c r="R237" s="31" t="s">
        <v>39</v>
      </c>
      <c r="S237" s="31" t="s">
        <v>27</v>
      </c>
      <c r="T237" s="31"/>
      <c r="U237" s="32"/>
    </row>
    <row r="238" spans="1:21" ht="18.75">
      <c r="A238" s="32">
        <v>432</v>
      </c>
      <c r="B238" s="30">
        <v>3.4941800000000001</v>
      </c>
      <c r="C238" s="31" t="str">
        <f t="shared" si="29"/>
        <v>C</v>
      </c>
      <c r="D238" s="32">
        <f t="shared" si="30"/>
        <v>5</v>
      </c>
      <c r="E238" s="32">
        <f t="shared" si="31"/>
        <v>12</v>
      </c>
      <c r="F238" s="32">
        <f t="shared" si="32"/>
        <v>362</v>
      </c>
      <c r="G238" s="32">
        <v>12</v>
      </c>
      <c r="H238" s="32">
        <f>VLOOKUP($G238,'R2L1ID'!$A$2:$B$15,2)</f>
        <v>2</v>
      </c>
      <c r="I238" s="32">
        <f t="shared" si="33"/>
        <v>1</v>
      </c>
      <c r="J238" s="32">
        <f t="shared" si="34"/>
        <v>0</v>
      </c>
      <c r="K238" s="32">
        <f t="shared" si="35"/>
        <v>12</v>
      </c>
      <c r="L238" s="33">
        <v>1</v>
      </c>
      <c r="M238" s="33">
        <v>9</v>
      </c>
      <c r="N238" s="29">
        <v>0</v>
      </c>
      <c r="O238" s="31">
        <v>0</v>
      </c>
      <c r="P238" s="31" t="str">
        <f t="shared" si="36"/>
        <v>B</v>
      </c>
      <c r="Q238" s="32">
        <f t="shared" si="37"/>
        <v>9</v>
      </c>
      <c r="R238" s="31" t="s">
        <v>39</v>
      </c>
      <c r="S238" s="31" t="s">
        <v>27</v>
      </c>
      <c r="T238" s="31"/>
      <c r="U238" s="32"/>
    </row>
    <row r="239" spans="1:21" ht="18.75">
      <c r="A239" s="32">
        <v>433</v>
      </c>
      <c r="B239" s="30">
        <v>3.6453899999999999</v>
      </c>
      <c r="C239" s="31" t="str">
        <f t="shared" si="29"/>
        <v>C</v>
      </c>
      <c r="D239" s="32">
        <f t="shared" si="30"/>
        <v>5</v>
      </c>
      <c r="E239" s="32">
        <f t="shared" si="31"/>
        <v>13</v>
      </c>
      <c r="F239" s="32">
        <f t="shared" si="32"/>
        <v>363</v>
      </c>
      <c r="G239" s="32">
        <v>12</v>
      </c>
      <c r="H239" s="32">
        <f>VLOOKUP($G239,'R2L1ID'!$A$2:$B$15,2)</f>
        <v>2</v>
      </c>
      <c r="I239" s="32">
        <f t="shared" si="33"/>
        <v>1</v>
      </c>
      <c r="J239" s="32">
        <f t="shared" si="34"/>
        <v>3</v>
      </c>
      <c r="K239" s="32">
        <f t="shared" si="35"/>
        <v>15</v>
      </c>
      <c r="L239" s="33">
        <v>1</v>
      </c>
      <c r="M239" s="33">
        <v>10</v>
      </c>
      <c r="N239" s="32">
        <v>0</v>
      </c>
      <c r="O239" s="31">
        <v>0</v>
      </c>
      <c r="P239" s="31" t="str">
        <f t="shared" si="36"/>
        <v>B</v>
      </c>
      <c r="Q239" s="32">
        <f t="shared" si="37"/>
        <v>10</v>
      </c>
      <c r="R239" s="31" t="s">
        <v>39</v>
      </c>
      <c r="S239" s="31" t="s">
        <v>27</v>
      </c>
      <c r="T239" s="31"/>
      <c r="U239" s="32"/>
    </row>
    <row r="240" spans="1:21" ht="18.75">
      <c r="A240" s="32">
        <v>434</v>
      </c>
      <c r="B240" s="30">
        <v>3.8272400000000002</v>
      </c>
      <c r="C240" s="31" t="str">
        <f t="shared" si="29"/>
        <v>C</v>
      </c>
      <c r="D240" s="32">
        <f t="shared" si="30"/>
        <v>5</v>
      </c>
      <c r="E240" s="32">
        <f t="shared" si="31"/>
        <v>14</v>
      </c>
      <c r="F240" s="32">
        <f t="shared" si="32"/>
        <v>158</v>
      </c>
      <c r="G240" s="32">
        <v>12</v>
      </c>
      <c r="H240" s="32">
        <f>VLOOKUP($G240,'R2L1ID'!$A$2:$B$15,2)</f>
        <v>2</v>
      </c>
      <c r="I240" s="32">
        <f t="shared" si="33"/>
        <v>1</v>
      </c>
      <c r="J240" s="32">
        <f t="shared" si="34"/>
        <v>4</v>
      </c>
      <c r="K240" s="32">
        <f t="shared" si="35"/>
        <v>16</v>
      </c>
      <c r="L240" s="33">
        <v>1</v>
      </c>
      <c r="M240" s="33">
        <v>11</v>
      </c>
      <c r="N240" s="32">
        <v>1</v>
      </c>
      <c r="O240" s="31">
        <v>1</v>
      </c>
      <c r="P240" s="31" t="str">
        <f t="shared" si="36"/>
        <v>B</v>
      </c>
      <c r="Q240" s="32">
        <f t="shared" si="37"/>
        <v>11</v>
      </c>
      <c r="R240" s="31" t="s">
        <v>39</v>
      </c>
      <c r="S240" s="31" t="s">
        <v>27</v>
      </c>
      <c r="T240" s="31"/>
      <c r="U240" s="32"/>
    </row>
    <row r="241" spans="1:21" ht="18.75">
      <c r="A241" s="32">
        <v>435</v>
      </c>
      <c r="B241" s="30">
        <v>3.51938</v>
      </c>
      <c r="C241" s="31" t="str">
        <f t="shared" si="29"/>
        <v>C</v>
      </c>
      <c r="D241" s="32">
        <f t="shared" si="30"/>
        <v>5</v>
      </c>
      <c r="E241" s="32">
        <f t="shared" si="31"/>
        <v>15</v>
      </c>
      <c r="F241" s="32">
        <f t="shared" si="32"/>
        <v>159</v>
      </c>
      <c r="G241" s="32">
        <v>12</v>
      </c>
      <c r="H241" s="32">
        <f>VLOOKUP($G241,'R2L1ID'!$A$2:$B$15,2)</f>
        <v>2</v>
      </c>
      <c r="I241" s="32">
        <f t="shared" si="33"/>
        <v>1</v>
      </c>
      <c r="J241" s="32">
        <f t="shared" si="34"/>
        <v>5</v>
      </c>
      <c r="K241" s="32">
        <f t="shared" si="35"/>
        <v>17</v>
      </c>
      <c r="L241" s="33">
        <v>1</v>
      </c>
      <c r="M241" s="33">
        <v>12</v>
      </c>
      <c r="N241" s="32">
        <v>1</v>
      </c>
      <c r="O241" s="31">
        <v>1</v>
      </c>
      <c r="P241" s="31" t="str">
        <f t="shared" si="36"/>
        <v>B</v>
      </c>
      <c r="Q241" s="32">
        <f t="shared" si="37"/>
        <v>12</v>
      </c>
      <c r="R241" s="31" t="s">
        <v>39</v>
      </c>
      <c r="S241" s="31" t="s">
        <v>27</v>
      </c>
      <c r="T241" s="31"/>
      <c r="U241" s="32"/>
    </row>
    <row r="242" spans="1:21" ht="18.75">
      <c r="A242" s="32">
        <v>436</v>
      </c>
      <c r="B242" s="30">
        <v>3.44645</v>
      </c>
      <c r="C242" s="31" t="str">
        <f t="shared" si="29"/>
        <v>C</v>
      </c>
      <c r="D242" s="32">
        <f t="shared" si="30"/>
        <v>6</v>
      </c>
      <c r="E242" s="32">
        <f t="shared" si="31"/>
        <v>0</v>
      </c>
      <c r="F242" s="32">
        <f t="shared" si="32"/>
        <v>384</v>
      </c>
      <c r="G242" s="32">
        <v>13</v>
      </c>
      <c r="H242" s="32">
        <f>VLOOKUP($G242,'R2L1ID'!$A$2:$B$15,2)</f>
        <v>10</v>
      </c>
      <c r="I242" s="32">
        <f t="shared" si="33"/>
        <v>0</v>
      </c>
      <c r="J242" s="32">
        <f t="shared" si="34"/>
        <v>3</v>
      </c>
      <c r="K242" s="32">
        <f t="shared" si="35"/>
        <v>3</v>
      </c>
      <c r="L242" s="32">
        <v>0</v>
      </c>
      <c r="M242" s="32">
        <v>1</v>
      </c>
      <c r="N242" s="32">
        <v>1</v>
      </c>
      <c r="O242" s="31">
        <v>1</v>
      </c>
      <c r="P242" s="31" t="str">
        <f t="shared" si="36"/>
        <v>A</v>
      </c>
      <c r="Q242" s="32">
        <f t="shared" si="37"/>
        <v>1</v>
      </c>
      <c r="R242" s="31" t="s">
        <v>39</v>
      </c>
      <c r="S242" s="31" t="s">
        <v>1</v>
      </c>
      <c r="T242" s="31"/>
      <c r="U242" s="32"/>
    </row>
    <row r="243" spans="1:21" ht="18.75">
      <c r="A243" s="32">
        <v>437</v>
      </c>
      <c r="B243" s="30">
        <v>2.9572799999999999</v>
      </c>
      <c r="C243" s="31" t="str">
        <f t="shared" si="29"/>
        <v>C</v>
      </c>
      <c r="D243" s="32">
        <f t="shared" si="30"/>
        <v>6</v>
      </c>
      <c r="E243" s="32">
        <f t="shared" si="31"/>
        <v>1</v>
      </c>
      <c r="F243" s="32">
        <f t="shared" si="32"/>
        <v>385</v>
      </c>
      <c r="G243" s="32">
        <v>13</v>
      </c>
      <c r="H243" s="32">
        <f>VLOOKUP($G243,'R2L1ID'!$A$2:$B$15,2)</f>
        <v>10</v>
      </c>
      <c r="I243" s="32">
        <f t="shared" si="33"/>
        <v>0</v>
      </c>
      <c r="J243" s="32">
        <f t="shared" si="34"/>
        <v>4</v>
      </c>
      <c r="K243" s="32">
        <f t="shared" si="35"/>
        <v>4</v>
      </c>
      <c r="L243" s="32">
        <v>0</v>
      </c>
      <c r="M243" s="32">
        <v>2</v>
      </c>
      <c r="N243" s="32">
        <v>1</v>
      </c>
      <c r="O243" s="31">
        <v>1</v>
      </c>
      <c r="P243" s="31" t="str">
        <f t="shared" si="36"/>
        <v>A</v>
      </c>
      <c r="Q243" s="32">
        <f t="shared" si="37"/>
        <v>2</v>
      </c>
      <c r="R243" s="31" t="s">
        <v>39</v>
      </c>
      <c r="S243" s="31" t="s">
        <v>1</v>
      </c>
      <c r="T243" s="31"/>
      <c r="U243" s="32"/>
    </row>
    <row r="244" spans="1:21" ht="18.75">
      <c r="A244" s="32">
        <v>438</v>
      </c>
      <c r="B244" s="30">
        <v>3.9905400000000002</v>
      </c>
      <c r="C244" s="31" t="str">
        <f t="shared" si="29"/>
        <v>C</v>
      </c>
      <c r="D244" s="32">
        <f t="shared" si="30"/>
        <v>6</v>
      </c>
      <c r="E244" s="32">
        <f t="shared" si="31"/>
        <v>2</v>
      </c>
      <c r="F244" s="32">
        <f t="shared" si="32"/>
        <v>306</v>
      </c>
      <c r="G244" s="32">
        <v>13</v>
      </c>
      <c r="H244" s="32">
        <f>VLOOKUP($G244,'R2L1ID'!$A$2:$B$15,2)</f>
        <v>10</v>
      </c>
      <c r="I244" s="32">
        <f t="shared" si="33"/>
        <v>0</v>
      </c>
      <c r="J244" s="32">
        <f t="shared" si="34"/>
        <v>5</v>
      </c>
      <c r="K244" s="32">
        <f t="shared" si="35"/>
        <v>5</v>
      </c>
      <c r="L244" s="32">
        <v>0</v>
      </c>
      <c r="M244" s="32">
        <v>3</v>
      </c>
      <c r="N244" s="32">
        <v>1</v>
      </c>
      <c r="O244" s="31">
        <v>1</v>
      </c>
      <c r="P244" s="31" t="str">
        <f t="shared" si="36"/>
        <v>A</v>
      </c>
      <c r="Q244" s="32">
        <f t="shared" si="37"/>
        <v>3</v>
      </c>
      <c r="R244" s="31" t="s">
        <v>39</v>
      </c>
      <c r="S244" s="31" t="s">
        <v>1</v>
      </c>
      <c r="T244" s="31"/>
      <c r="U244" s="32"/>
    </row>
    <row r="245" spans="1:21" ht="18.75">
      <c r="A245" s="32">
        <v>439</v>
      </c>
      <c r="B245" s="30">
        <v>3.9375800000000001</v>
      </c>
      <c r="C245" s="31" t="str">
        <f t="shared" si="29"/>
        <v>C</v>
      </c>
      <c r="D245" s="32">
        <f t="shared" si="30"/>
        <v>6</v>
      </c>
      <c r="E245" s="32">
        <f t="shared" si="31"/>
        <v>3</v>
      </c>
      <c r="F245" s="32">
        <f t="shared" si="32"/>
        <v>307</v>
      </c>
      <c r="G245" s="32">
        <v>13</v>
      </c>
      <c r="H245" s="32">
        <f>VLOOKUP($G245,'R2L1ID'!$A$2:$B$15,2)</f>
        <v>10</v>
      </c>
      <c r="I245" s="32">
        <f t="shared" si="33"/>
        <v>1</v>
      </c>
      <c r="J245" s="32">
        <f t="shared" si="34"/>
        <v>6</v>
      </c>
      <c r="K245" s="32">
        <f t="shared" si="35"/>
        <v>18</v>
      </c>
      <c r="L245" s="32">
        <v>0</v>
      </c>
      <c r="M245" s="32">
        <v>4</v>
      </c>
      <c r="N245" s="32">
        <v>1</v>
      </c>
      <c r="O245" s="31">
        <v>1</v>
      </c>
      <c r="P245" s="31" t="str">
        <f t="shared" si="36"/>
        <v>A</v>
      </c>
      <c r="Q245" s="32">
        <f t="shared" si="37"/>
        <v>4</v>
      </c>
      <c r="R245" s="31" t="s">
        <v>39</v>
      </c>
      <c r="S245" s="31" t="s">
        <v>1</v>
      </c>
      <c r="T245" s="31"/>
      <c r="U245" s="32"/>
    </row>
    <row r="246" spans="1:21" ht="18.75">
      <c r="A246" s="32">
        <v>440</v>
      </c>
      <c r="B246" s="30">
        <v>5.0357099999999999</v>
      </c>
      <c r="C246" s="31" t="str">
        <f t="shared" si="29"/>
        <v>C</v>
      </c>
      <c r="D246" s="32">
        <f t="shared" si="30"/>
        <v>6</v>
      </c>
      <c r="E246" s="32">
        <f t="shared" si="31"/>
        <v>4</v>
      </c>
      <c r="F246" s="32">
        <f t="shared" si="32"/>
        <v>64</v>
      </c>
      <c r="G246" s="32">
        <v>13</v>
      </c>
      <c r="H246" s="32">
        <f>VLOOKUP($G246,'R2L1ID'!$A$2:$B$15,2)</f>
        <v>10</v>
      </c>
      <c r="I246" s="32">
        <f t="shared" si="33"/>
        <v>2</v>
      </c>
      <c r="J246" s="32">
        <f t="shared" si="34"/>
        <v>6</v>
      </c>
      <c r="K246" s="32">
        <f t="shared" si="35"/>
        <v>30</v>
      </c>
      <c r="L246" s="33">
        <v>1</v>
      </c>
      <c r="M246" s="33">
        <v>1</v>
      </c>
      <c r="N246" s="29">
        <v>10</v>
      </c>
      <c r="O246" s="31">
        <v>1</v>
      </c>
      <c r="P246" s="31" t="str">
        <f t="shared" si="36"/>
        <v>B</v>
      </c>
      <c r="Q246" s="32">
        <f t="shared" si="37"/>
        <v>1</v>
      </c>
      <c r="R246" s="31" t="s">
        <v>39</v>
      </c>
      <c r="S246" s="31" t="s">
        <v>5</v>
      </c>
      <c r="T246" s="31"/>
      <c r="U246" s="32"/>
    </row>
    <row r="247" spans="1:21" ht="18.75">
      <c r="A247" s="32">
        <v>441</v>
      </c>
      <c r="B247" s="30">
        <v>6.3057100000000004</v>
      </c>
      <c r="C247" s="31" t="str">
        <f t="shared" si="29"/>
        <v>C</v>
      </c>
      <c r="D247" s="32">
        <f t="shared" si="30"/>
        <v>6</v>
      </c>
      <c r="E247" s="32">
        <f t="shared" si="31"/>
        <v>5</v>
      </c>
      <c r="F247" s="32">
        <f t="shared" si="32"/>
        <v>65</v>
      </c>
      <c r="G247" s="32">
        <v>13</v>
      </c>
      <c r="H247" s="32">
        <f>VLOOKUP($G247,'R2L1ID'!$A$2:$B$15,2)</f>
        <v>10</v>
      </c>
      <c r="I247" s="32">
        <f t="shared" si="33"/>
        <v>2</v>
      </c>
      <c r="J247" s="32">
        <f t="shared" si="34"/>
        <v>7</v>
      </c>
      <c r="K247" s="32">
        <f t="shared" si="35"/>
        <v>31</v>
      </c>
      <c r="L247" s="33">
        <v>1</v>
      </c>
      <c r="M247" s="33">
        <v>2</v>
      </c>
      <c r="N247" s="29">
        <v>10</v>
      </c>
      <c r="O247" s="31">
        <v>1</v>
      </c>
      <c r="P247" s="31" t="str">
        <f t="shared" si="36"/>
        <v>B</v>
      </c>
      <c r="Q247" s="32">
        <f t="shared" si="37"/>
        <v>2</v>
      </c>
      <c r="R247" s="31" t="s">
        <v>39</v>
      </c>
      <c r="S247" s="31" t="s">
        <v>5</v>
      </c>
      <c r="T247" s="31"/>
      <c r="U247" s="32"/>
    </row>
    <row r="248" spans="1:21" ht="18.75">
      <c r="A248" s="32">
        <v>442</v>
      </c>
      <c r="B248" s="30">
        <v>7.8048200000000003</v>
      </c>
      <c r="C248" s="31" t="str">
        <f t="shared" si="29"/>
        <v>C</v>
      </c>
      <c r="D248" s="32">
        <f t="shared" si="30"/>
        <v>6</v>
      </c>
      <c r="E248" s="32">
        <f t="shared" si="31"/>
        <v>6</v>
      </c>
      <c r="F248" s="32">
        <f t="shared" si="32"/>
        <v>326</v>
      </c>
      <c r="G248" s="32">
        <v>13</v>
      </c>
      <c r="H248" s="32">
        <f>VLOOKUP($G248,'R2L1ID'!$A$2:$B$15,2)</f>
        <v>10</v>
      </c>
      <c r="I248" s="32">
        <f t="shared" si="33"/>
        <v>2</v>
      </c>
      <c r="J248" s="32">
        <f t="shared" si="34"/>
        <v>8</v>
      </c>
      <c r="K248" s="32">
        <f t="shared" si="35"/>
        <v>32</v>
      </c>
      <c r="L248" s="33">
        <v>1</v>
      </c>
      <c r="M248" s="33">
        <v>3</v>
      </c>
      <c r="N248" s="29">
        <v>10</v>
      </c>
      <c r="O248" s="31">
        <v>1</v>
      </c>
      <c r="P248" s="31" t="str">
        <f t="shared" si="36"/>
        <v>B</v>
      </c>
      <c r="Q248" s="32">
        <f t="shared" si="37"/>
        <v>3</v>
      </c>
      <c r="R248" s="31" t="s">
        <v>39</v>
      </c>
      <c r="S248" s="31" t="s">
        <v>5</v>
      </c>
      <c r="T248" s="31"/>
      <c r="U248" s="32"/>
    </row>
    <row r="249" spans="1:21" ht="18.75">
      <c r="A249" s="32">
        <v>443</v>
      </c>
      <c r="B249" s="30">
        <v>7.7058200000000001</v>
      </c>
      <c r="C249" s="31" t="str">
        <f t="shared" si="29"/>
        <v>C</v>
      </c>
      <c r="D249" s="32">
        <f t="shared" si="30"/>
        <v>6</v>
      </c>
      <c r="E249" s="32">
        <f t="shared" si="31"/>
        <v>7</v>
      </c>
      <c r="F249" s="32">
        <f t="shared" si="32"/>
        <v>327</v>
      </c>
      <c r="G249" s="32">
        <v>13</v>
      </c>
      <c r="H249" s="32">
        <f>VLOOKUP($G249,'R2L1ID'!$A$2:$B$15,2)</f>
        <v>10</v>
      </c>
      <c r="I249" s="32">
        <f t="shared" si="33"/>
        <v>2</v>
      </c>
      <c r="J249" s="32">
        <f t="shared" si="34"/>
        <v>0</v>
      </c>
      <c r="K249" s="32">
        <f t="shared" si="35"/>
        <v>24</v>
      </c>
      <c r="L249" s="33">
        <v>1</v>
      </c>
      <c r="M249" s="33">
        <v>4</v>
      </c>
      <c r="N249" s="29">
        <v>10</v>
      </c>
      <c r="O249" s="31">
        <v>1</v>
      </c>
      <c r="P249" s="31" t="str">
        <f t="shared" si="36"/>
        <v>B</v>
      </c>
      <c r="Q249" s="32">
        <f t="shared" si="37"/>
        <v>4</v>
      </c>
      <c r="R249" s="31" t="s">
        <v>39</v>
      </c>
      <c r="S249" s="31" t="s">
        <v>5</v>
      </c>
      <c r="T249" s="31"/>
      <c r="U249" s="32"/>
    </row>
    <row r="250" spans="1:21" ht="18.75">
      <c r="A250" s="32">
        <v>444</v>
      </c>
      <c r="B250" s="30">
        <v>8.18018</v>
      </c>
      <c r="C250" s="31" t="str">
        <f t="shared" si="29"/>
        <v>C</v>
      </c>
      <c r="D250" s="32">
        <f t="shared" si="30"/>
        <v>6</v>
      </c>
      <c r="E250" s="32">
        <f t="shared" si="31"/>
        <v>8</v>
      </c>
      <c r="F250" s="32">
        <f t="shared" si="32"/>
        <v>356</v>
      </c>
      <c r="G250" s="32">
        <v>13</v>
      </c>
      <c r="H250" s="32">
        <f>VLOOKUP($G250,'R2L1ID'!$A$2:$B$15,2)</f>
        <v>10</v>
      </c>
      <c r="I250" s="32">
        <f t="shared" si="33"/>
        <v>2</v>
      </c>
      <c r="J250" s="32">
        <f t="shared" si="34"/>
        <v>1</v>
      </c>
      <c r="K250" s="32">
        <f t="shared" si="35"/>
        <v>25</v>
      </c>
      <c r="L250" s="33">
        <v>1</v>
      </c>
      <c r="M250" s="33">
        <v>5</v>
      </c>
      <c r="N250" s="29">
        <v>10</v>
      </c>
      <c r="O250" s="31">
        <v>1</v>
      </c>
      <c r="P250" s="31" t="str">
        <f t="shared" si="36"/>
        <v>B</v>
      </c>
      <c r="Q250" s="32">
        <f t="shared" si="37"/>
        <v>5</v>
      </c>
      <c r="R250" s="31" t="s">
        <v>39</v>
      </c>
      <c r="S250" s="31" t="s">
        <v>5</v>
      </c>
      <c r="T250" s="31"/>
      <c r="U250" s="32"/>
    </row>
    <row r="251" spans="1:21" ht="18.75">
      <c r="A251" s="32">
        <v>445</v>
      </c>
      <c r="B251" s="30">
        <v>7.2130299999999998</v>
      </c>
      <c r="C251" s="31" t="str">
        <f t="shared" si="29"/>
        <v>C</v>
      </c>
      <c r="D251" s="32">
        <f t="shared" si="30"/>
        <v>6</v>
      </c>
      <c r="E251" s="32">
        <f t="shared" si="31"/>
        <v>9</v>
      </c>
      <c r="F251" s="32">
        <f t="shared" si="32"/>
        <v>357</v>
      </c>
      <c r="G251" s="32">
        <v>13</v>
      </c>
      <c r="H251" s="32">
        <f>VLOOKUP($G251,'R2L1ID'!$A$2:$B$15,2)</f>
        <v>10</v>
      </c>
      <c r="I251" s="32">
        <f t="shared" si="33"/>
        <v>2</v>
      </c>
      <c r="J251" s="32">
        <f t="shared" si="34"/>
        <v>2</v>
      </c>
      <c r="K251" s="32">
        <f t="shared" si="35"/>
        <v>26</v>
      </c>
      <c r="L251" s="33">
        <v>1</v>
      </c>
      <c r="M251" s="33">
        <v>6</v>
      </c>
      <c r="N251" s="29">
        <v>10</v>
      </c>
      <c r="O251" s="31">
        <v>1</v>
      </c>
      <c r="P251" s="31" t="str">
        <f t="shared" si="36"/>
        <v>B</v>
      </c>
      <c r="Q251" s="32">
        <f t="shared" si="37"/>
        <v>6</v>
      </c>
      <c r="R251" s="31" t="s">
        <v>39</v>
      </c>
      <c r="S251" s="31" t="s">
        <v>5</v>
      </c>
      <c r="T251" s="31"/>
      <c r="U251" s="32"/>
    </row>
    <row r="252" spans="1:21" ht="18.75">
      <c r="A252" s="32">
        <v>446</v>
      </c>
      <c r="B252" s="30">
        <v>5.5789400000000002</v>
      </c>
      <c r="C252" s="31" t="str">
        <f t="shared" si="29"/>
        <v>C</v>
      </c>
      <c r="D252" s="32">
        <f t="shared" si="30"/>
        <v>6</v>
      </c>
      <c r="E252" s="32">
        <f t="shared" si="31"/>
        <v>10</v>
      </c>
      <c r="F252" s="32">
        <f t="shared" si="32"/>
        <v>514</v>
      </c>
      <c r="G252" s="32">
        <v>13</v>
      </c>
      <c r="H252" s="32">
        <f>VLOOKUP($G252,'R2L1ID'!$A$2:$B$15,2)</f>
        <v>10</v>
      </c>
      <c r="I252" s="32">
        <f t="shared" si="33"/>
        <v>1</v>
      </c>
      <c r="J252" s="32">
        <f t="shared" si="34"/>
        <v>2</v>
      </c>
      <c r="K252" s="32">
        <f t="shared" si="35"/>
        <v>14</v>
      </c>
      <c r="L252" s="33">
        <v>1</v>
      </c>
      <c r="M252" s="33">
        <v>7</v>
      </c>
      <c r="N252" s="29">
        <v>10</v>
      </c>
      <c r="O252" s="31">
        <v>1</v>
      </c>
      <c r="P252" s="31" t="str">
        <f t="shared" si="36"/>
        <v>B</v>
      </c>
      <c r="Q252" s="32">
        <f t="shared" si="37"/>
        <v>7</v>
      </c>
      <c r="R252" s="31" t="s">
        <v>39</v>
      </c>
      <c r="S252" s="31" t="s">
        <v>5</v>
      </c>
      <c r="T252" s="31"/>
      <c r="U252" s="32"/>
    </row>
    <row r="253" spans="1:21" ht="18.75">
      <c r="A253" s="32">
        <v>447</v>
      </c>
      <c r="B253" s="30">
        <v>4.4103599999999998</v>
      </c>
      <c r="C253" s="31" t="str">
        <f t="shared" si="29"/>
        <v>C</v>
      </c>
      <c r="D253" s="32">
        <f t="shared" si="30"/>
        <v>6</v>
      </c>
      <c r="E253" s="32">
        <f t="shared" si="31"/>
        <v>11</v>
      </c>
      <c r="F253" s="32">
        <f t="shared" si="32"/>
        <v>515</v>
      </c>
      <c r="G253" s="32">
        <v>13</v>
      </c>
      <c r="H253" s="32">
        <f>VLOOKUP($G253,'R2L1ID'!$A$2:$B$15,2)</f>
        <v>10</v>
      </c>
      <c r="I253" s="32">
        <f t="shared" si="33"/>
        <v>1</v>
      </c>
      <c r="J253" s="32">
        <f t="shared" si="34"/>
        <v>1</v>
      </c>
      <c r="K253" s="32">
        <f t="shared" si="35"/>
        <v>13</v>
      </c>
      <c r="L253" s="33">
        <v>1</v>
      </c>
      <c r="M253" s="33">
        <v>8</v>
      </c>
      <c r="N253" s="29">
        <v>10</v>
      </c>
      <c r="O253" s="31">
        <v>1</v>
      </c>
      <c r="P253" s="31" t="str">
        <f t="shared" si="36"/>
        <v>B</v>
      </c>
      <c r="Q253" s="32">
        <f t="shared" si="37"/>
        <v>8</v>
      </c>
      <c r="R253" s="31" t="s">
        <v>39</v>
      </c>
      <c r="S253" s="31" t="s">
        <v>5</v>
      </c>
      <c r="T253" s="31"/>
      <c r="U253" s="32"/>
    </row>
    <row r="254" spans="1:21" ht="18.75">
      <c r="A254" s="32">
        <v>448</v>
      </c>
      <c r="B254" s="30">
        <v>3.8044799999999999</v>
      </c>
      <c r="C254" s="31" t="str">
        <f t="shared" si="29"/>
        <v>C</v>
      </c>
      <c r="D254" s="32">
        <f t="shared" si="30"/>
        <v>6</v>
      </c>
      <c r="E254" s="32">
        <f t="shared" si="31"/>
        <v>12</v>
      </c>
      <c r="F254" s="32">
        <f t="shared" si="32"/>
        <v>330</v>
      </c>
      <c r="G254" s="32">
        <v>13</v>
      </c>
      <c r="H254" s="32">
        <f>VLOOKUP($G254,'R2L1ID'!$A$2:$B$15,2)</f>
        <v>10</v>
      </c>
      <c r="I254" s="32">
        <f t="shared" si="33"/>
        <v>1</v>
      </c>
      <c r="J254" s="32">
        <f t="shared" si="34"/>
        <v>0</v>
      </c>
      <c r="K254" s="32">
        <f t="shared" si="35"/>
        <v>12</v>
      </c>
      <c r="L254" s="33">
        <v>1</v>
      </c>
      <c r="M254" s="33">
        <v>9</v>
      </c>
      <c r="N254" s="32">
        <v>1</v>
      </c>
      <c r="O254" s="31">
        <v>1</v>
      </c>
      <c r="P254" s="31" t="str">
        <f t="shared" si="36"/>
        <v>B</v>
      </c>
      <c r="Q254" s="32">
        <f t="shared" si="37"/>
        <v>9</v>
      </c>
      <c r="R254" s="31" t="s">
        <v>39</v>
      </c>
      <c r="S254" s="31" t="s">
        <v>5</v>
      </c>
      <c r="T254" s="31"/>
      <c r="U254" s="32"/>
    </row>
    <row r="255" spans="1:21" ht="18.75">
      <c r="A255" s="32">
        <v>449</v>
      </c>
      <c r="B255" s="30">
        <v>2.9802599999999999</v>
      </c>
      <c r="C255" s="31" t="str">
        <f t="shared" si="29"/>
        <v>C</v>
      </c>
      <c r="D255" s="32">
        <f t="shared" si="30"/>
        <v>6</v>
      </c>
      <c r="E255" s="32">
        <f t="shared" si="31"/>
        <v>13</v>
      </c>
      <c r="F255" s="32">
        <f t="shared" si="32"/>
        <v>331</v>
      </c>
      <c r="G255" s="32">
        <v>13</v>
      </c>
      <c r="H255" s="32">
        <f>VLOOKUP($G255,'R2L1ID'!$A$2:$B$15,2)</f>
        <v>10</v>
      </c>
      <c r="I255" s="32">
        <f t="shared" si="33"/>
        <v>1</v>
      </c>
      <c r="J255" s="32">
        <f t="shared" si="34"/>
        <v>3</v>
      </c>
      <c r="K255" s="32">
        <f t="shared" si="35"/>
        <v>15</v>
      </c>
      <c r="L255" s="33">
        <v>1</v>
      </c>
      <c r="M255" s="33">
        <v>10</v>
      </c>
      <c r="N255" s="32">
        <v>1</v>
      </c>
      <c r="O255" s="31">
        <v>1</v>
      </c>
      <c r="P255" s="31" t="str">
        <f t="shared" si="36"/>
        <v>B</v>
      </c>
      <c r="Q255" s="32">
        <f t="shared" si="37"/>
        <v>10</v>
      </c>
      <c r="R255" s="31" t="s">
        <v>39</v>
      </c>
      <c r="S255" s="31" t="s">
        <v>5</v>
      </c>
      <c r="T255" s="31"/>
      <c r="U255" s="32"/>
    </row>
    <row r="256" spans="1:21" ht="18.75">
      <c r="A256" s="32">
        <v>450</v>
      </c>
      <c r="B256" s="30">
        <v>3.3221699999999998</v>
      </c>
      <c r="C256" s="31" t="str">
        <f t="shared" si="29"/>
        <v>C</v>
      </c>
      <c r="D256" s="32">
        <f t="shared" si="30"/>
        <v>6</v>
      </c>
      <c r="E256" s="32">
        <f t="shared" si="31"/>
        <v>14</v>
      </c>
      <c r="F256" s="32">
        <f t="shared" si="32"/>
        <v>68</v>
      </c>
      <c r="G256" s="32">
        <v>13</v>
      </c>
      <c r="H256" s="32">
        <f>VLOOKUP($G256,'R2L1ID'!$A$2:$B$15,2)</f>
        <v>10</v>
      </c>
      <c r="I256" s="32">
        <f t="shared" si="33"/>
        <v>1</v>
      </c>
      <c r="J256" s="32">
        <f t="shared" si="34"/>
        <v>4</v>
      </c>
      <c r="K256" s="32">
        <f t="shared" si="35"/>
        <v>16</v>
      </c>
      <c r="L256" s="33">
        <v>1</v>
      </c>
      <c r="M256" s="33">
        <v>11</v>
      </c>
      <c r="N256" s="32">
        <v>1</v>
      </c>
      <c r="O256" s="31">
        <v>1</v>
      </c>
      <c r="P256" s="31" t="str">
        <f t="shared" si="36"/>
        <v>B</v>
      </c>
      <c r="Q256" s="32">
        <f t="shared" si="37"/>
        <v>11</v>
      </c>
      <c r="R256" s="31" t="s">
        <v>39</v>
      </c>
      <c r="S256" s="31" t="s">
        <v>5</v>
      </c>
      <c r="T256" s="31"/>
      <c r="U256" s="32"/>
    </row>
    <row r="257" spans="1:21" ht="18.75">
      <c r="A257" s="29">
        <v>451</v>
      </c>
      <c r="B257" s="30">
        <v>0</v>
      </c>
      <c r="C257" s="31" t="str">
        <f t="shared" si="29"/>
        <v>C</v>
      </c>
      <c r="D257" s="32">
        <f t="shared" si="30"/>
        <v>6</v>
      </c>
      <c r="E257" s="32">
        <f t="shared" si="31"/>
        <v>15</v>
      </c>
      <c r="F257" s="32">
        <f t="shared" si="32"/>
        <v>69</v>
      </c>
      <c r="G257" s="32">
        <v>13</v>
      </c>
      <c r="H257" s="32">
        <f>VLOOKUP($G257,'R2L1ID'!$A$2:$B$15,2)</f>
        <v>10</v>
      </c>
      <c r="I257" s="32">
        <f t="shared" si="33"/>
        <v>1</v>
      </c>
      <c r="J257" s="32">
        <f t="shared" si="34"/>
        <v>5</v>
      </c>
      <c r="K257" s="32">
        <f t="shared" si="35"/>
        <v>17</v>
      </c>
      <c r="L257" s="33">
        <v>1</v>
      </c>
      <c r="M257" s="33">
        <v>12</v>
      </c>
      <c r="N257" s="32">
        <v>1</v>
      </c>
      <c r="O257" s="31">
        <v>0</v>
      </c>
      <c r="P257" s="31" t="str">
        <f t="shared" si="36"/>
        <v>B</v>
      </c>
      <c r="Q257" s="32">
        <f t="shared" si="37"/>
        <v>12</v>
      </c>
      <c r="R257" s="31" t="s">
        <v>39</v>
      </c>
      <c r="S257" s="31" t="s">
        <v>5</v>
      </c>
      <c r="T257" s="31"/>
      <c r="U257" s="32"/>
    </row>
    <row r="258" spans="1:21" ht="18.75">
      <c r="A258" s="29">
        <v>452</v>
      </c>
      <c r="B258" s="30">
        <v>0</v>
      </c>
      <c r="C258" s="31" t="str">
        <f t="shared" ref="C258:C289" si="38">VLOOKUP($A258,PanelId,2)</f>
        <v>C</v>
      </c>
      <c r="D258" s="32">
        <f t="shared" ref="D258:D289" si="39">MOD(QUOTIENT($A258-196,16),9)</f>
        <v>7</v>
      </c>
      <c r="E258" s="32">
        <f t="shared" ref="E258:E289" si="40">MOD($A258-196,16)</f>
        <v>0</v>
      </c>
      <c r="F258" s="32">
        <f t="shared" ref="F258:F289" si="41">VLOOKUP($A258,DbData,2)</f>
        <v>262</v>
      </c>
      <c r="G258" s="32">
        <v>13</v>
      </c>
      <c r="H258" s="32">
        <f>VLOOKUP($G258,'R2L1ID'!$A$2:$B$15,2)</f>
        <v>10</v>
      </c>
      <c r="I258" s="32">
        <f t="shared" ref="I258:I289" si="42">VLOOKUP($L258*12+$M258,L1FPGAMap,3)</f>
        <v>0</v>
      </c>
      <c r="J258" s="32">
        <f t="shared" ref="J258:J289" si="43">VLOOKUP($L258*12+$M258,L1FPGAMap,4)</f>
        <v>1</v>
      </c>
      <c r="K258" s="32">
        <f t="shared" ref="K258:K289" si="44">$I258*12+$J258</f>
        <v>1</v>
      </c>
      <c r="L258" s="32">
        <v>0</v>
      </c>
      <c r="M258" s="32">
        <v>11</v>
      </c>
      <c r="N258" s="32">
        <v>1</v>
      </c>
      <c r="O258" s="31">
        <v>0</v>
      </c>
      <c r="P258" s="31" t="str">
        <f t="shared" ref="P258:P289" si="45">IF($E258&lt;4,"A","B")</f>
        <v>A</v>
      </c>
      <c r="Q258" s="32">
        <f t="shared" ref="Q258:Q289" si="46">IF($E258&lt;4,$E258+1,$E258-3)</f>
        <v>1</v>
      </c>
      <c r="R258" s="31" t="s">
        <v>39</v>
      </c>
      <c r="S258" s="31" t="s">
        <v>29</v>
      </c>
      <c r="T258" s="31"/>
      <c r="U258" s="32"/>
    </row>
    <row r="259" spans="1:21" ht="18.75">
      <c r="A259" s="32">
        <v>453</v>
      </c>
      <c r="B259" s="30">
        <v>3.2530800000000002</v>
      </c>
      <c r="C259" s="31" t="str">
        <f t="shared" si="38"/>
        <v>C</v>
      </c>
      <c r="D259" s="32">
        <f t="shared" si="39"/>
        <v>7</v>
      </c>
      <c r="E259" s="32">
        <f t="shared" si="40"/>
        <v>1</v>
      </c>
      <c r="F259" s="32">
        <f t="shared" si="41"/>
        <v>263</v>
      </c>
      <c r="G259" s="32">
        <v>13</v>
      </c>
      <c r="H259" s="32">
        <f>VLOOKUP($G259,'R2L1ID'!$A$2:$B$15,2)</f>
        <v>10</v>
      </c>
      <c r="I259" s="32">
        <f t="shared" si="42"/>
        <v>0</v>
      </c>
      <c r="J259" s="32">
        <f t="shared" si="43"/>
        <v>2</v>
      </c>
      <c r="K259" s="32">
        <f t="shared" si="44"/>
        <v>2</v>
      </c>
      <c r="L259" s="32">
        <v>0</v>
      </c>
      <c r="M259" s="32">
        <v>12</v>
      </c>
      <c r="N259" s="32">
        <v>1</v>
      </c>
      <c r="O259" s="31">
        <v>1</v>
      </c>
      <c r="P259" s="31" t="str">
        <f t="shared" si="45"/>
        <v>A</v>
      </c>
      <c r="Q259" s="32">
        <f t="shared" si="46"/>
        <v>2</v>
      </c>
      <c r="R259" s="31" t="s">
        <v>39</v>
      </c>
      <c r="S259" s="31" t="s">
        <v>29</v>
      </c>
      <c r="T259" s="31"/>
      <c r="U259" s="32"/>
    </row>
    <row r="260" spans="1:21" ht="18.75">
      <c r="A260" s="32">
        <v>454</v>
      </c>
      <c r="B260" s="30">
        <v>3.0200399999999998</v>
      </c>
      <c r="C260" s="31" t="str">
        <f t="shared" si="38"/>
        <v>C</v>
      </c>
      <c r="D260" s="32">
        <f t="shared" si="39"/>
        <v>7</v>
      </c>
      <c r="E260" s="32">
        <f t="shared" si="40"/>
        <v>2</v>
      </c>
      <c r="F260" s="32">
        <f t="shared" si="41"/>
        <v>174</v>
      </c>
      <c r="G260" s="32">
        <v>7</v>
      </c>
      <c r="H260" s="32">
        <f>VLOOKUP($G260,'R2L1ID'!$A$2:$B$15,2)</f>
        <v>5</v>
      </c>
      <c r="I260" s="32">
        <f t="shared" si="42"/>
        <v>0</v>
      </c>
      <c r="J260" s="32">
        <f t="shared" si="43"/>
        <v>0</v>
      </c>
      <c r="K260" s="32">
        <f t="shared" si="44"/>
        <v>0</v>
      </c>
      <c r="L260" s="32">
        <v>0</v>
      </c>
      <c r="M260" s="32">
        <v>10</v>
      </c>
      <c r="N260" s="32">
        <v>1</v>
      </c>
      <c r="O260" s="31">
        <v>1</v>
      </c>
      <c r="P260" s="31" t="str">
        <f t="shared" si="45"/>
        <v>A</v>
      </c>
      <c r="Q260" s="32">
        <f t="shared" si="46"/>
        <v>3</v>
      </c>
      <c r="R260" s="31" t="s">
        <v>39</v>
      </c>
      <c r="S260" s="31" t="s">
        <v>29</v>
      </c>
      <c r="T260" s="31"/>
      <c r="U260" s="32"/>
    </row>
    <row r="261" spans="1:21" ht="18.75">
      <c r="A261" s="32">
        <v>455</v>
      </c>
      <c r="B261" s="30">
        <v>3.3795099999999998</v>
      </c>
      <c r="C261" s="31" t="str">
        <f t="shared" si="38"/>
        <v>C</v>
      </c>
      <c r="D261" s="32">
        <f t="shared" si="39"/>
        <v>7</v>
      </c>
      <c r="E261" s="32">
        <f t="shared" si="40"/>
        <v>3</v>
      </c>
      <c r="F261" s="32">
        <f t="shared" si="41"/>
        <v>175</v>
      </c>
      <c r="G261" s="32">
        <v>7</v>
      </c>
      <c r="H261" s="32">
        <f>VLOOKUP($G261,'R2L1ID'!$A$2:$B$15,2)</f>
        <v>5</v>
      </c>
      <c r="I261" s="32">
        <f t="shared" si="42"/>
        <v>0</v>
      </c>
      <c r="J261" s="32">
        <f t="shared" si="43"/>
        <v>1</v>
      </c>
      <c r="K261" s="32">
        <f t="shared" si="44"/>
        <v>1</v>
      </c>
      <c r="L261" s="32">
        <v>0</v>
      </c>
      <c r="M261" s="32">
        <v>11</v>
      </c>
      <c r="N261" s="32">
        <v>1</v>
      </c>
      <c r="O261" s="31">
        <v>1</v>
      </c>
      <c r="P261" s="31" t="str">
        <f t="shared" si="45"/>
        <v>A</v>
      </c>
      <c r="Q261" s="32">
        <f t="shared" si="46"/>
        <v>4</v>
      </c>
      <c r="R261" s="31" t="s">
        <v>39</v>
      </c>
      <c r="S261" s="31" t="s">
        <v>29</v>
      </c>
      <c r="T261" s="31"/>
      <c r="U261" s="32"/>
    </row>
    <row r="262" spans="1:21" ht="18.75">
      <c r="A262" s="32">
        <v>456</v>
      </c>
      <c r="B262" s="30">
        <v>3.7274099999999999</v>
      </c>
      <c r="C262" s="31" t="str">
        <f t="shared" si="38"/>
        <v>C</v>
      </c>
      <c r="D262" s="32">
        <f t="shared" si="39"/>
        <v>7</v>
      </c>
      <c r="E262" s="32">
        <f t="shared" si="40"/>
        <v>4</v>
      </c>
      <c r="F262" s="32">
        <f t="shared" si="41"/>
        <v>118</v>
      </c>
      <c r="G262" s="32">
        <v>13</v>
      </c>
      <c r="H262" s="32">
        <f>VLOOKUP($G262,'R2L1ID'!$A$2:$B$15,2)</f>
        <v>10</v>
      </c>
      <c r="I262" s="32">
        <f t="shared" si="42"/>
        <v>1</v>
      </c>
      <c r="J262" s="32">
        <f t="shared" si="43"/>
        <v>7</v>
      </c>
      <c r="K262" s="32">
        <f t="shared" si="44"/>
        <v>19</v>
      </c>
      <c r="L262" s="32">
        <v>0</v>
      </c>
      <c r="M262" s="32">
        <v>5</v>
      </c>
      <c r="N262" s="32">
        <v>1</v>
      </c>
      <c r="O262" s="31">
        <v>1</v>
      </c>
      <c r="P262" s="31" t="str">
        <f t="shared" si="45"/>
        <v>B</v>
      </c>
      <c r="Q262" s="32">
        <f t="shared" si="46"/>
        <v>1</v>
      </c>
      <c r="R262" s="31" t="s">
        <v>39</v>
      </c>
      <c r="S262" s="31" t="s">
        <v>28</v>
      </c>
      <c r="T262" s="31"/>
      <c r="U262" s="32"/>
    </row>
    <row r="263" spans="1:21" ht="18.75">
      <c r="A263" s="32">
        <v>457</v>
      </c>
      <c r="B263" s="30">
        <v>4.7966100000000003</v>
      </c>
      <c r="C263" s="31" t="str">
        <f t="shared" si="38"/>
        <v>C</v>
      </c>
      <c r="D263" s="32">
        <f t="shared" si="39"/>
        <v>7</v>
      </c>
      <c r="E263" s="32">
        <f t="shared" si="40"/>
        <v>5</v>
      </c>
      <c r="F263" s="32">
        <f t="shared" si="41"/>
        <v>119</v>
      </c>
      <c r="G263" s="32">
        <v>13</v>
      </c>
      <c r="H263" s="32">
        <f>VLOOKUP($G263,'R2L1ID'!$A$2:$B$15,2)</f>
        <v>10</v>
      </c>
      <c r="I263" s="32">
        <f t="shared" si="42"/>
        <v>1</v>
      </c>
      <c r="J263" s="32">
        <f t="shared" si="43"/>
        <v>8</v>
      </c>
      <c r="K263" s="32">
        <f t="shared" si="44"/>
        <v>20</v>
      </c>
      <c r="L263" s="32">
        <v>0</v>
      </c>
      <c r="M263" s="32">
        <v>6</v>
      </c>
      <c r="N263" s="29">
        <v>10</v>
      </c>
      <c r="O263" s="31">
        <v>1</v>
      </c>
      <c r="P263" s="31" t="str">
        <f t="shared" si="45"/>
        <v>B</v>
      </c>
      <c r="Q263" s="32">
        <f t="shared" si="46"/>
        <v>2</v>
      </c>
      <c r="R263" s="31" t="s">
        <v>39</v>
      </c>
      <c r="S263" s="31" t="s">
        <v>28</v>
      </c>
      <c r="T263" s="31"/>
      <c r="U263" s="32"/>
    </row>
    <row r="264" spans="1:21" ht="18.75">
      <c r="A264" s="32">
        <v>458</v>
      </c>
      <c r="B264" s="30">
        <v>5.9139999999999997</v>
      </c>
      <c r="C264" s="31" t="str">
        <f t="shared" si="38"/>
        <v>C</v>
      </c>
      <c r="D264" s="32">
        <f t="shared" si="39"/>
        <v>7</v>
      </c>
      <c r="E264" s="32">
        <f t="shared" si="40"/>
        <v>6</v>
      </c>
      <c r="F264" s="32">
        <f t="shared" si="41"/>
        <v>46</v>
      </c>
      <c r="G264" s="32">
        <v>13</v>
      </c>
      <c r="H264" s="32">
        <f>VLOOKUP($G264,'R2L1ID'!$A$2:$B$15,2)</f>
        <v>10</v>
      </c>
      <c r="I264" s="32">
        <f t="shared" si="42"/>
        <v>0</v>
      </c>
      <c r="J264" s="32">
        <f t="shared" si="43"/>
        <v>8</v>
      </c>
      <c r="K264" s="32">
        <f t="shared" si="44"/>
        <v>8</v>
      </c>
      <c r="L264" s="32">
        <v>0</v>
      </c>
      <c r="M264" s="32">
        <v>7</v>
      </c>
      <c r="N264" s="29">
        <v>10</v>
      </c>
      <c r="O264" s="31">
        <v>1</v>
      </c>
      <c r="P264" s="31" t="str">
        <f t="shared" si="45"/>
        <v>B</v>
      </c>
      <c r="Q264" s="32">
        <f t="shared" si="46"/>
        <v>3</v>
      </c>
      <c r="R264" s="31" t="s">
        <v>39</v>
      </c>
      <c r="S264" s="31" t="s">
        <v>28</v>
      </c>
      <c r="T264" s="31"/>
      <c r="U264" s="32"/>
    </row>
    <row r="265" spans="1:21" ht="18.75">
      <c r="A265" s="32">
        <v>459</v>
      </c>
      <c r="B265" s="30">
        <v>5.7475199999999997</v>
      </c>
      <c r="C265" s="31" t="str">
        <f t="shared" si="38"/>
        <v>C</v>
      </c>
      <c r="D265" s="32">
        <f t="shared" si="39"/>
        <v>7</v>
      </c>
      <c r="E265" s="32">
        <f t="shared" si="40"/>
        <v>7</v>
      </c>
      <c r="F265" s="52">
        <f t="shared" si="41"/>
        <v>47</v>
      </c>
      <c r="G265" s="32">
        <v>7</v>
      </c>
      <c r="H265" s="32">
        <f>VLOOKUP($G265,'R2L1ID'!$A$2:$B$15,2)</f>
        <v>5</v>
      </c>
      <c r="I265" s="32">
        <f t="shared" si="42"/>
        <v>0</v>
      </c>
      <c r="J265" s="32">
        <f t="shared" si="43"/>
        <v>2</v>
      </c>
      <c r="K265" s="32">
        <f t="shared" si="44"/>
        <v>2</v>
      </c>
      <c r="L265" s="32">
        <v>0</v>
      </c>
      <c r="M265" s="32">
        <v>12</v>
      </c>
      <c r="N265" s="29">
        <v>10</v>
      </c>
      <c r="O265" s="31">
        <v>1</v>
      </c>
      <c r="P265" s="31" t="str">
        <f t="shared" si="45"/>
        <v>B</v>
      </c>
      <c r="Q265" s="32">
        <f t="shared" si="46"/>
        <v>4</v>
      </c>
      <c r="R265" s="31" t="s">
        <v>39</v>
      </c>
      <c r="S265" s="31" t="s">
        <v>28</v>
      </c>
      <c r="T265" s="31"/>
      <c r="U265" s="32"/>
    </row>
    <row r="266" spans="1:21" ht="18.75">
      <c r="A266" s="32">
        <v>460</v>
      </c>
      <c r="B266" s="30">
        <v>6.3801800000000002</v>
      </c>
      <c r="C266" s="31" t="str">
        <f t="shared" si="38"/>
        <v>C</v>
      </c>
      <c r="D266" s="32">
        <f t="shared" si="39"/>
        <v>7</v>
      </c>
      <c r="E266" s="32">
        <f t="shared" si="40"/>
        <v>8</v>
      </c>
      <c r="F266" s="32">
        <f t="shared" si="41"/>
        <v>134</v>
      </c>
      <c r="G266" s="32">
        <v>13</v>
      </c>
      <c r="H266" s="32">
        <f>VLOOKUP($G266,'R2L1ID'!$A$2:$B$15,2)</f>
        <v>10</v>
      </c>
      <c r="I266" s="32">
        <f t="shared" si="42"/>
        <v>0</v>
      </c>
      <c r="J266" s="32">
        <f t="shared" si="43"/>
        <v>6</v>
      </c>
      <c r="K266" s="32">
        <f t="shared" si="44"/>
        <v>6</v>
      </c>
      <c r="L266" s="32">
        <v>0</v>
      </c>
      <c r="M266" s="32">
        <v>9</v>
      </c>
      <c r="N266" s="29">
        <v>10</v>
      </c>
      <c r="O266" s="31">
        <v>1</v>
      </c>
      <c r="P266" s="31" t="str">
        <f t="shared" si="45"/>
        <v>B</v>
      </c>
      <c r="Q266" s="32">
        <f t="shared" si="46"/>
        <v>5</v>
      </c>
      <c r="R266" s="31" t="s">
        <v>39</v>
      </c>
      <c r="S266" s="31" t="s">
        <v>28</v>
      </c>
      <c r="T266" s="31"/>
      <c r="U266" s="32"/>
    </row>
    <row r="267" spans="1:21" ht="18.75">
      <c r="A267" s="32">
        <v>461</v>
      </c>
      <c r="B267" s="30">
        <v>5.6368400000000003</v>
      </c>
      <c r="C267" s="31" t="str">
        <f t="shared" si="38"/>
        <v>C</v>
      </c>
      <c r="D267" s="32">
        <f t="shared" si="39"/>
        <v>7</v>
      </c>
      <c r="E267" s="32">
        <f t="shared" si="40"/>
        <v>9</v>
      </c>
      <c r="F267" s="32">
        <f t="shared" si="41"/>
        <v>135</v>
      </c>
      <c r="G267" s="32">
        <v>13</v>
      </c>
      <c r="H267" s="32">
        <f>VLOOKUP($G267,'R2L1ID'!$A$2:$B$15,2)</f>
        <v>10</v>
      </c>
      <c r="I267" s="32">
        <f t="shared" si="42"/>
        <v>0</v>
      </c>
      <c r="J267" s="32">
        <f t="shared" si="43"/>
        <v>0</v>
      </c>
      <c r="K267" s="32">
        <f t="shared" si="44"/>
        <v>0</v>
      </c>
      <c r="L267" s="32">
        <v>0</v>
      </c>
      <c r="M267" s="32">
        <v>10</v>
      </c>
      <c r="N267" s="29">
        <v>10</v>
      </c>
      <c r="O267" s="31">
        <v>1</v>
      </c>
      <c r="P267" s="31" t="str">
        <f t="shared" si="45"/>
        <v>B</v>
      </c>
      <c r="Q267" s="32">
        <f t="shared" si="46"/>
        <v>6</v>
      </c>
      <c r="R267" s="31" t="s">
        <v>39</v>
      </c>
      <c r="S267" s="31" t="s">
        <v>28</v>
      </c>
      <c r="T267" s="31"/>
      <c r="U267" s="32"/>
    </row>
    <row r="268" spans="1:21" ht="18.75">
      <c r="A268" s="32">
        <v>462</v>
      </c>
      <c r="B268" s="30">
        <v>4.90428</v>
      </c>
      <c r="C268" s="31" t="str">
        <f t="shared" si="38"/>
        <v>C</v>
      </c>
      <c r="D268" s="32">
        <f t="shared" si="39"/>
        <v>7</v>
      </c>
      <c r="E268" s="32">
        <f t="shared" si="40"/>
        <v>10</v>
      </c>
      <c r="F268" s="32">
        <f t="shared" si="41"/>
        <v>16</v>
      </c>
      <c r="G268" s="32">
        <v>9</v>
      </c>
      <c r="H268" s="32">
        <f>VLOOKUP($G268,'R2L1ID'!$A$2:$B$15,2)</f>
        <v>22</v>
      </c>
      <c r="I268" s="32">
        <f t="shared" si="42"/>
        <v>0</v>
      </c>
      <c r="J268" s="32">
        <f t="shared" si="43"/>
        <v>3</v>
      </c>
      <c r="K268" s="32">
        <f t="shared" si="44"/>
        <v>3</v>
      </c>
      <c r="L268" s="32">
        <v>0</v>
      </c>
      <c r="M268" s="32">
        <v>1</v>
      </c>
      <c r="N268" s="29">
        <v>10</v>
      </c>
      <c r="O268" s="31">
        <v>1</v>
      </c>
      <c r="P268" s="31" t="str">
        <f t="shared" si="45"/>
        <v>B</v>
      </c>
      <c r="Q268" s="32">
        <f t="shared" si="46"/>
        <v>7</v>
      </c>
      <c r="R268" s="31" t="s">
        <v>39</v>
      </c>
      <c r="S268" s="31" t="s">
        <v>28</v>
      </c>
      <c r="T268" s="31"/>
      <c r="U268" s="32"/>
    </row>
    <row r="269" spans="1:21" ht="18.75">
      <c r="A269" s="32">
        <v>463</v>
      </c>
      <c r="B269" s="30">
        <v>4.2245200000000001</v>
      </c>
      <c r="C269" s="31" t="str">
        <f t="shared" si="38"/>
        <v>C</v>
      </c>
      <c r="D269" s="32">
        <f t="shared" si="39"/>
        <v>7</v>
      </c>
      <c r="E269" s="32">
        <f t="shared" si="40"/>
        <v>11</v>
      </c>
      <c r="F269" s="32">
        <f t="shared" si="41"/>
        <v>17</v>
      </c>
      <c r="G269" s="32">
        <v>9</v>
      </c>
      <c r="H269" s="32">
        <f>VLOOKUP($G269,'R2L1ID'!$A$2:$B$15,2)</f>
        <v>22</v>
      </c>
      <c r="I269" s="32">
        <f t="shared" si="42"/>
        <v>0</v>
      </c>
      <c r="J269" s="32">
        <f t="shared" si="43"/>
        <v>4</v>
      </c>
      <c r="K269" s="32">
        <f t="shared" si="44"/>
        <v>4</v>
      </c>
      <c r="L269" s="32">
        <v>0</v>
      </c>
      <c r="M269" s="32">
        <v>2</v>
      </c>
      <c r="N269" s="29">
        <v>10</v>
      </c>
      <c r="O269" s="31">
        <v>1</v>
      </c>
      <c r="P269" s="31" t="str">
        <f t="shared" si="45"/>
        <v>B</v>
      </c>
      <c r="Q269" s="32">
        <f t="shared" si="46"/>
        <v>8</v>
      </c>
      <c r="R269" s="31" t="s">
        <v>39</v>
      </c>
      <c r="S269" s="31" t="s">
        <v>28</v>
      </c>
      <c r="T269" s="31"/>
      <c r="U269" s="32"/>
    </row>
    <row r="270" spans="1:21" ht="18.75">
      <c r="A270" s="32">
        <v>464</v>
      </c>
      <c r="B270" s="30">
        <v>3.1881300000000001</v>
      </c>
      <c r="C270" s="31" t="str">
        <f t="shared" si="38"/>
        <v>C</v>
      </c>
      <c r="D270" s="32">
        <f t="shared" si="39"/>
        <v>7</v>
      </c>
      <c r="E270" s="32">
        <f t="shared" si="40"/>
        <v>12</v>
      </c>
      <c r="F270" s="32">
        <f t="shared" si="41"/>
        <v>90</v>
      </c>
      <c r="G270" s="32">
        <v>9</v>
      </c>
      <c r="H270" s="32">
        <f>VLOOKUP($G270,'R2L1ID'!$A$2:$B$15,2)</f>
        <v>22</v>
      </c>
      <c r="I270" s="32">
        <f t="shared" si="42"/>
        <v>0</v>
      </c>
      <c r="J270" s="32">
        <f t="shared" si="43"/>
        <v>5</v>
      </c>
      <c r="K270" s="32">
        <f t="shared" si="44"/>
        <v>5</v>
      </c>
      <c r="L270" s="32">
        <v>0</v>
      </c>
      <c r="M270" s="32">
        <v>3</v>
      </c>
      <c r="N270" s="32">
        <v>1</v>
      </c>
      <c r="O270" s="31">
        <v>1</v>
      </c>
      <c r="P270" s="31" t="str">
        <f t="shared" si="45"/>
        <v>B</v>
      </c>
      <c r="Q270" s="32">
        <f t="shared" si="46"/>
        <v>9</v>
      </c>
      <c r="R270" s="31" t="s">
        <v>39</v>
      </c>
      <c r="S270" s="31" t="s">
        <v>28</v>
      </c>
      <c r="T270" s="31"/>
      <c r="U270" s="32"/>
    </row>
    <row r="271" spans="1:21" ht="18.75">
      <c r="A271" s="32">
        <v>465</v>
      </c>
      <c r="B271" s="30">
        <v>3.1301899999999998</v>
      </c>
      <c r="C271" s="31" t="str">
        <f t="shared" si="38"/>
        <v>C</v>
      </c>
      <c r="D271" s="32">
        <f t="shared" si="39"/>
        <v>7</v>
      </c>
      <c r="E271" s="32">
        <f t="shared" si="40"/>
        <v>13</v>
      </c>
      <c r="F271" s="32">
        <f t="shared" si="41"/>
        <v>91</v>
      </c>
      <c r="G271" s="32">
        <v>9</v>
      </c>
      <c r="H271" s="32">
        <f>VLOOKUP($G271,'R2L1ID'!$A$2:$B$15,2)</f>
        <v>22</v>
      </c>
      <c r="I271" s="32">
        <f t="shared" si="42"/>
        <v>1</v>
      </c>
      <c r="J271" s="32">
        <f t="shared" si="43"/>
        <v>6</v>
      </c>
      <c r="K271" s="32">
        <f t="shared" si="44"/>
        <v>18</v>
      </c>
      <c r="L271" s="32">
        <v>0</v>
      </c>
      <c r="M271" s="32">
        <v>4</v>
      </c>
      <c r="N271" s="32">
        <v>1</v>
      </c>
      <c r="O271" s="31">
        <v>1</v>
      </c>
      <c r="P271" s="31" t="str">
        <f t="shared" si="45"/>
        <v>B</v>
      </c>
      <c r="Q271" s="32">
        <f t="shared" si="46"/>
        <v>10</v>
      </c>
      <c r="R271" s="31" t="s">
        <v>39</v>
      </c>
      <c r="S271" s="31" t="s">
        <v>28</v>
      </c>
      <c r="T271" s="31"/>
      <c r="U271" s="32"/>
    </row>
    <row r="272" spans="1:21" ht="18.75">
      <c r="A272" s="32">
        <v>466</v>
      </c>
      <c r="B272" s="30">
        <v>3.1631900000000002</v>
      </c>
      <c r="C272" s="31" t="str">
        <f t="shared" si="38"/>
        <v>C</v>
      </c>
      <c r="D272" s="32">
        <f t="shared" si="39"/>
        <v>7</v>
      </c>
      <c r="E272" s="32">
        <f t="shared" si="40"/>
        <v>14</v>
      </c>
      <c r="F272" s="32">
        <f t="shared" si="41"/>
        <v>218</v>
      </c>
      <c r="G272" s="32">
        <v>9</v>
      </c>
      <c r="H272" s="32">
        <f>VLOOKUP($G272,'R2L1ID'!$A$2:$B$15,2)</f>
        <v>22</v>
      </c>
      <c r="I272" s="32">
        <f t="shared" si="42"/>
        <v>1</v>
      </c>
      <c r="J272" s="32">
        <f t="shared" si="43"/>
        <v>7</v>
      </c>
      <c r="K272" s="32">
        <f t="shared" si="44"/>
        <v>19</v>
      </c>
      <c r="L272" s="32">
        <v>0</v>
      </c>
      <c r="M272" s="32">
        <v>5</v>
      </c>
      <c r="N272" s="32">
        <v>1</v>
      </c>
      <c r="O272" s="31">
        <v>1</v>
      </c>
      <c r="P272" s="31" t="str">
        <f t="shared" si="45"/>
        <v>B</v>
      </c>
      <c r="Q272" s="32">
        <f t="shared" si="46"/>
        <v>11</v>
      </c>
      <c r="R272" s="31" t="s">
        <v>39</v>
      </c>
      <c r="S272" s="31" t="s">
        <v>28</v>
      </c>
      <c r="T272" s="31"/>
      <c r="U272" s="32"/>
    </row>
    <row r="273" spans="1:21" ht="18.75">
      <c r="A273" s="29">
        <v>467</v>
      </c>
      <c r="B273" s="30">
        <v>0</v>
      </c>
      <c r="C273" s="31" t="str">
        <f t="shared" si="38"/>
        <v>C</v>
      </c>
      <c r="D273" s="32">
        <f t="shared" si="39"/>
        <v>7</v>
      </c>
      <c r="E273" s="32">
        <f t="shared" si="40"/>
        <v>15</v>
      </c>
      <c r="F273" s="32">
        <f t="shared" si="41"/>
        <v>219</v>
      </c>
      <c r="G273" s="32">
        <v>9</v>
      </c>
      <c r="H273" s="32">
        <f>VLOOKUP($G273,'R2L1ID'!$A$2:$B$15,2)</f>
        <v>22</v>
      </c>
      <c r="I273" s="32">
        <f t="shared" si="42"/>
        <v>1</v>
      </c>
      <c r="J273" s="32">
        <f t="shared" si="43"/>
        <v>8</v>
      </c>
      <c r="K273" s="32">
        <f t="shared" si="44"/>
        <v>20</v>
      </c>
      <c r="L273" s="32">
        <v>0</v>
      </c>
      <c r="M273" s="32">
        <v>6</v>
      </c>
      <c r="N273" s="32">
        <v>1</v>
      </c>
      <c r="O273" s="31">
        <v>0</v>
      </c>
      <c r="P273" s="31" t="str">
        <f t="shared" si="45"/>
        <v>B</v>
      </c>
      <c r="Q273" s="32">
        <f t="shared" si="46"/>
        <v>12</v>
      </c>
      <c r="R273" s="31" t="s">
        <v>39</v>
      </c>
      <c r="S273" s="31" t="s">
        <v>28</v>
      </c>
      <c r="T273" s="31"/>
      <c r="U273" s="32"/>
    </row>
    <row r="274" spans="1:21" ht="18.75">
      <c r="A274" s="32">
        <v>468</v>
      </c>
      <c r="B274" s="30">
        <v>2.43458</v>
      </c>
      <c r="C274" s="31" t="str">
        <f t="shared" si="38"/>
        <v>C</v>
      </c>
      <c r="D274" s="32">
        <f t="shared" si="39"/>
        <v>8</v>
      </c>
      <c r="E274" s="32">
        <f t="shared" si="40"/>
        <v>0</v>
      </c>
      <c r="F274" s="32">
        <f t="shared" si="41"/>
        <v>104</v>
      </c>
      <c r="G274" s="32">
        <v>3</v>
      </c>
      <c r="H274" s="32">
        <f>VLOOKUP($G274,'R2L1ID'!$A$2:$B$15,2)</f>
        <v>6</v>
      </c>
      <c r="I274" s="32">
        <f t="shared" si="42"/>
        <v>0</v>
      </c>
      <c r="J274" s="32">
        <f t="shared" si="43"/>
        <v>1</v>
      </c>
      <c r="K274" s="32">
        <f t="shared" si="44"/>
        <v>1</v>
      </c>
      <c r="L274" s="32">
        <v>0</v>
      </c>
      <c r="M274" s="32">
        <v>11</v>
      </c>
      <c r="N274" s="32">
        <v>1</v>
      </c>
      <c r="O274" s="31">
        <v>1</v>
      </c>
      <c r="P274" s="31" t="str">
        <f t="shared" si="45"/>
        <v>A</v>
      </c>
      <c r="Q274" s="32">
        <f t="shared" si="46"/>
        <v>1</v>
      </c>
      <c r="R274" s="31" t="s">
        <v>39</v>
      </c>
      <c r="S274" s="31" t="s">
        <v>31</v>
      </c>
      <c r="T274" s="31"/>
      <c r="U274" s="32"/>
    </row>
    <row r="275" spans="1:21" ht="18.75">
      <c r="A275" s="32">
        <v>469</v>
      </c>
      <c r="B275" s="30">
        <v>3.2625700000000002</v>
      </c>
      <c r="C275" s="31" t="str">
        <f t="shared" si="38"/>
        <v>C</v>
      </c>
      <c r="D275" s="32">
        <f t="shared" si="39"/>
        <v>8</v>
      </c>
      <c r="E275" s="32">
        <f t="shared" si="40"/>
        <v>1</v>
      </c>
      <c r="F275" s="32">
        <f t="shared" si="41"/>
        <v>105</v>
      </c>
      <c r="G275" s="32">
        <v>4</v>
      </c>
      <c r="H275" s="32">
        <f>VLOOKUP($G275,'R2L1ID'!$A$2:$B$15,2)</f>
        <v>11</v>
      </c>
      <c r="I275" s="32">
        <f t="shared" si="42"/>
        <v>0</v>
      </c>
      <c r="J275" s="32">
        <f t="shared" si="43"/>
        <v>1</v>
      </c>
      <c r="K275" s="32">
        <f t="shared" si="44"/>
        <v>1</v>
      </c>
      <c r="L275" s="32">
        <v>0</v>
      </c>
      <c r="M275" s="32">
        <v>11</v>
      </c>
      <c r="N275" s="32">
        <v>1</v>
      </c>
      <c r="O275" s="31">
        <v>1</v>
      </c>
      <c r="P275" s="31" t="str">
        <f t="shared" si="45"/>
        <v>A</v>
      </c>
      <c r="Q275" s="32">
        <f t="shared" si="46"/>
        <v>2</v>
      </c>
      <c r="R275" s="31" t="s">
        <v>39</v>
      </c>
      <c r="S275" s="31" t="s">
        <v>31</v>
      </c>
      <c r="T275" s="31"/>
      <c r="U275" s="32"/>
    </row>
    <row r="276" spans="1:21" ht="18.75">
      <c r="A276" s="32">
        <v>470</v>
      </c>
      <c r="B276" s="30">
        <v>3.4049</v>
      </c>
      <c r="C276" s="31" t="str">
        <f t="shared" si="38"/>
        <v>C</v>
      </c>
      <c r="D276" s="32">
        <f t="shared" si="39"/>
        <v>8</v>
      </c>
      <c r="E276" s="32">
        <f t="shared" si="40"/>
        <v>2</v>
      </c>
      <c r="F276" s="32">
        <f t="shared" si="41"/>
        <v>12</v>
      </c>
      <c r="G276" s="32">
        <v>10</v>
      </c>
      <c r="H276" s="32">
        <f>VLOOKUP($G276,'R2L1ID'!$A$2:$B$15,2)</f>
        <v>24</v>
      </c>
      <c r="I276" s="32">
        <f t="shared" si="42"/>
        <v>0</v>
      </c>
      <c r="J276" s="32">
        <f t="shared" si="43"/>
        <v>6</v>
      </c>
      <c r="K276" s="32">
        <f t="shared" si="44"/>
        <v>6</v>
      </c>
      <c r="L276" s="32">
        <v>0</v>
      </c>
      <c r="M276" s="32">
        <v>9</v>
      </c>
      <c r="N276" s="32">
        <v>1</v>
      </c>
      <c r="O276" s="31">
        <v>1</v>
      </c>
      <c r="P276" s="31" t="str">
        <f t="shared" si="45"/>
        <v>A</v>
      </c>
      <c r="Q276" s="32">
        <f t="shared" si="46"/>
        <v>3</v>
      </c>
      <c r="R276" s="31" t="s">
        <v>39</v>
      </c>
      <c r="S276" s="31" t="s">
        <v>31</v>
      </c>
      <c r="T276" s="31"/>
      <c r="U276" s="32"/>
    </row>
    <row r="277" spans="1:21" ht="18.75">
      <c r="A277" s="32">
        <v>471</v>
      </c>
      <c r="B277" s="30">
        <v>3.6787299999999998</v>
      </c>
      <c r="C277" s="31" t="str">
        <f t="shared" si="38"/>
        <v>C</v>
      </c>
      <c r="D277" s="32">
        <f t="shared" si="39"/>
        <v>8</v>
      </c>
      <c r="E277" s="32">
        <f t="shared" si="40"/>
        <v>3</v>
      </c>
      <c r="F277" s="32">
        <f t="shared" si="41"/>
        <v>13</v>
      </c>
      <c r="G277" s="32">
        <v>4</v>
      </c>
      <c r="H277" s="32">
        <f>VLOOKUP($G277,'R2L1ID'!$A$2:$B$15,2)</f>
        <v>11</v>
      </c>
      <c r="I277" s="32">
        <f t="shared" si="42"/>
        <v>0</v>
      </c>
      <c r="J277" s="32">
        <f t="shared" si="43"/>
        <v>7</v>
      </c>
      <c r="K277" s="32">
        <f t="shared" si="44"/>
        <v>7</v>
      </c>
      <c r="L277" s="32">
        <v>0</v>
      </c>
      <c r="M277" s="32">
        <v>8</v>
      </c>
      <c r="N277" s="32">
        <v>1</v>
      </c>
      <c r="O277" s="31">
        <v>1</v>
      </c>
      <c r="P277" s="31" t="str">
        <f t="shared" si="45"/>
        <v>A</v>
      </c>
      <c r="Q277" s="32">
        <f t="shared" si="46"/>
        <v>4</v>
      </c>
      <c r="R277" s="31" t="s">
        <v>39</v>
      </c>
      <c r="S277" s="31" t="s">
        <v>31</v>
      </c>
      <c r="T277" s="31"/>
      <c r="U277" s="32"/>
    </row>
    <row r="278" spans="1:21" ht="18.75">
      <c r="A278" s="32">
        <v>472</v>
      </c>
      <c r="B278" s="30">
        <v>4.0117900000000004</v>
      </c>
      <c r="C278" s="31" t="str">
        <f t="shared" si="38"/>
        <v>C</v>
      </c>
      <c r="D278" s="32">
        <f t="shared" si="39"/>
        <v>8</v>
      </c>
      <c r="E278" s="32">
        <f t="shared" si="40"/>
        <v>4</v>
      </c>
      <c r="F278" s="32">
        <f t="shared" si="41"/>
        <v>92</v>
      </c>
      <c r="G278" s="32">
        <v>12</v>
      </c>
      <c r="H278" s="32">
        <f>VLOOKUP($G278,'R2L1ID'!$A$2:$B$15,2)</f>
        <v>2</v>
      </c>
      <c r="I278" s="32">
        <f t="shared" si="42"/>
        <v>0</v>
      </c>
      <c r="J278" s="32">
        <f t="shared" si="43"/>
        <v>5</v>
      </c>
      <c r="K278" s="32">
        <f t="shared" si="44"/>
        <v>5</v>
      </c>
      <c r="L278" s="32">
        <v>0</v>
      </c>
      <c r="M278" s="32">
        <v>3</v>
      </c>
      <c r="N278" s="32">
        <v>1</v>
      </c>
      <c r="O278" s="31">
        <v>1</v>
      </c>
      <c r="P278" s="31" t="str">
        <f t="shared" si="45"/>
        <v>B</v>
      </c>
      <c r="Q278" s="32">
        <f t="shared" si="46"/>
        <v>1</v>
      </c>
      <c r="R278" s="31" t="s">
        <v>39</v>
      </c>
      <c r="S278" s="31" t="s">
        <v>30</v>
      </c>
      <c r="T278" s="31"/>
      <c r="U278" s="32"/>
    </row>
    <row r="279" spans="1:21" ht="18.75">
      <c r="A279" s="32">
        <v>473</v>
      </c>
      <c r="B279" s="30">
        <v>4.28721</v>
      </c>
      <c r="C279" s="31" t="str">
        <f t="shared" si="38"/>
        <v>C</v>
      </c>
      <c r="D279" s="32">
        <f t="shared" si="39"/>
        <v>8</v>
      </c>
      <c r="E279" s="32">
        <f t="shared" si="40"/>
        <v>5</v>
      </c>
      <c r="F279" s="32">
        <f t="shared" si="41"/>
        <v>93</v>
      </c>
      <c r="G279" s="32">
        <v>12</v>
      </c>
      <c r="H279" s="32">
        <f>VLOOKUP($G279,'R2L1ID'!$A$2:$B$15,2)</f>
        <v>2</v>
      </c>
      <c r="I279" s="32">
        <f t="shared" si="42"/>
        <v>1</v>
      </c>
      <c r="J279" s="32">
        <f t="shared" si="43"/>
        <v>6</v>
      </c>
      <c r="K279" s="32">
        <f t="shared" si="44"/>
        <v>18</v>
      </c>
      <c r="L279" s="32">
        <v>0</v>
      </c>
      <c r="M279" s="32">
        <v>4</v>
      </c>
      <c r="N279" s="29">
        <v>10</v>
      </c>
      <c r="O279" s="31">
        <v>1</v>
      </c>
      <c r="P279" s="31" t="str">
        <f t="shared" si="45"/>
        <v>B</v>
      </c>
      <c r="Q279" s="32">
        <f t="shared" si="46"/>
        <v>2</v>
      </c>
      <c r="R279" s="31" t="s">
        <v>39</v>
      </c>
      <c r="S279" s="31" t="s">
        <v>30</v>
      </c>
      <c r="T279" s="31"/>
      <c r="U279" s="32"/>
    </row>
    <row r="280" spans="1:21" ht="18.75">
      <c r="A280" s="32">
        <v>474</v>
      </c>
      <c r="B280" s="30">
        <v>5.0444500000000003</v>
      </c>
      <c r="C280" s="31" t="str">
        <f t="shared" si="38"/>
        <v>C</v>
      </c>
      <c r="D280" s="32">
        <f t="shared" si="39"/>
        <v>8</v>
      </c>
      <c r="E280" s="32">
        <f t="shared" si="40"/>
        <v>6</v>
      </c>
      <c r="F280" s="32">
        <f t="shared" si="41"/>
        <v>102</v>
      </c>
      <c r="G280" s="32">
        <v>12</v>
      </c>
      <c r="H280" s="32">
        <f>VLOOKUP($G280,'R2L1ID'!$A$2:$B$15,2)</f>
        <v>2</v>
      </c>
      <c r="I280" s="32">
        <f t="shared" si="42"/>
        <v>1</v>
      </c>
      <c r="J280" s="32">
        <f t="shared" si="43"/>
        <v>7</v>
      </c>
      <c r="K280" s="32">
        <f t="shared" si="44"/>
        <v>19</v>
      </c>
      <c r="L280" s="32">
        <v>0</v>
      </c>
      <c r="M280" s="32">
        <v>5</v>
      </c>
      <c r="N280" s="29">
        <v>10</v>
      </c>
      <c r="O280" s="31">
        <v>1</v>
      </c>
      <c r="P280" s="31" t="str">
        <f t="shared" si="45"/>
        <v>B</v>
      </c>
      <c r="Q280" s="32">
        <f t="shared" si="46"/>
        <v>3</v>
      </c>
      <c r="R280" s="31" t="s">
        <v>39</v>
      </c>
      <c r="S280" s="31" t="s">
        <v>30</v>
      </c>
      <c r="T280" s="31"/>
      <c r="U280" s="32"/>
    </row>
    <row r="281" spans="1:21" ht="18.75">
      <c r="A281" s="32">
        <v>475</v>
      </c>
      <c r="B281" s="30">
        <v>5.68405</v>
      </c>
      <c r="C281" s="31" t="str">
        <f t="shared" si="38"/>
        <v>C</v>
      </c>
      <c r="D281" s="32">
        <f t="shared" si="39"/>
        <v>8</v>
      </c>
      <c r="E281" s="32">
        <f t="shared" si="40"/>
        <v>7</v>
      </c>
      <c r="F281" s="32">
        <f t="shared" si="41"/>
        <v>103</v>
      </c>
      <c r="G281" s="32">
        <v>12</v>
      </c>
      <c r="H281" s="32">
        <f>VLOOKUP($G281,'R2L1ID'!$A$2:$B$15,2)</f>
        <v>2</v>
      </c>
      <c r="I281" s="32">
        <f t="shared" si="42"/>
        <v>1</v>
      </c>
      <c r="J281" s="32">
        <f t="shared" si="43"/>
        <v>8</v>
      </c>
      <c r="K281" s="32">
        <f t="shared" si="44"/>
        <v>20</v>
      </c>
      <c r="L281" s="32">
        <v>0</v>
      </c>
      <c r="M281" s="32">
        <v>6</v>
      </c>
      <c r="N281" s="29">
        <v>10</v>
      </c>
      <c r="O281" s="31">
        <v>1</v>
      </c>
      <c r="P281" s="31" t="str">
        <f t="shared" si="45"/>
        <v>B</v>
      </c>
      <c r="Q281" s="32">
        <f t="shared" si="46"/>
        <v>4</v>
      </c>
      <c r="R281" s="31" t="s">
        <v>39</v>
      </c>
      <c r="S281" s="31" t="s">
        <v>30</v>
      </c>
      <c r="T281" s="31"/>
      <c r="U281" s="32"/>
    </row>
    <row r="282" spans="1:21" ht="18.75">
      <c r="A282" s="32">
        <v>476</v>
      </c>
      <c r="B282" s="30">
        <v>4.94564</v>
      </c>
      <c r="C282" s="31" t="str">
        <f t="shared" si="38"/>
        <v>C</v>
      </c>
      <c r="D282" s="32">
        <f t="shared" si="39"/>
        <v>8</v>
      </c>
      <c r="E282" s="32">
        <f t="shared" si="40"/>
        <v>8</v>
      </c>
      <c r="F282" s="32">
        <f t="shared" si="41"/>
        <v>80</v>
      </c>
      <c r="G282" s="32">
        <v>12</v>
      </c>
      <c r="H282" s="32">
        <f>VLOOKUP($G282,'R2L1ID'!$A$2:$B$15,2)</f>
        <v>2</v>
      </c>
      <c r="I282" s="32">
        <f t="shared" si="42"/>
        <v>0</v>
      </c>
      <c r="J282" s="32">
        <f t="shared" si="43"/>
        <v>8</v>
      </c>
      <c r="K282" s="32">
        <f t="shared" si="44"/>
        <v>8</v>
      </c>
      <c r="L282" s="32">
        <v>0</v>
      </c>
      <c r="M282" s="32">
        <v>7</v>
      </c>
      <c r="N282" s="29">
        <v>10</v>
      </c>
      <c r="O282" s="31">
        <v>1</v>
      </c>
      <c r="P282" s="31" t="str">
        <f t="shared" si="45"/>
        <v>B</v>
      </c>
      <c r="Q282" s="32">
        <f t="shared" si="46"/>
        <v>5</v>
      </c>
      <c r="R282" s="31" t="s">
        <v>39</v>
      </c>
      <c r="S282" s="31" t="s">
        <v>30</v>
      </c>
      <c r="T282" s="31"/>
      <c r="U282" s="32"/>
    </row>
    <row r="283" spans="1:21" ht="18.75">
      <c r="A283" s="32">
        <v>477</v>
      </c>
      <c r="B283" s="30">
        <v>4.0202299999999997</v>
      </c>
      <c r="C283" s="31" t="str">
        <f t="shared" si="38"/>
        <v>C</v>
      </c>
      <c r="D283" s="32">
        <f t="shared" si="39"/>
        <v>8</v>
      </c>
      <c r="E283" s="32">
        <f t="shared" si="40"/>
        <v>9</v>
      </c>
      <c r="F283" s="32">
        <f t="shared" si="41"/>
        <v>81</v>
      </c>
      <c r="G283" s="32">
        <v>10</v>
      </c>
      <c r="H283" s="32">
        <f>VLOOKUP($G283,'R2L1ID'!$A$2:$B$15,2)</f>
        <v>24</v>
      </c>
      <c r="I283" s="32">
        <f t="shared" si="42"/>
        <v>1</v>
      </c>
      <c r="J283" s="32">
        <f t="shared" si="43"/>
        <v>7</v>
      </c>
      <c r="K283" s="32">
        <f t="shared" si="44"/>
        <v>19</v>
      </c>
      <c r="L283" s="32">
        <v>0</v>
      </c>
      <c r="M283" s="32">
        <v>5</v>
      </c>
      <c r="N283" s="29">
        <v>10</v>
      </c>
      <c r="O283" s="31">
        <v>1</v>
      </c>
      <c r="P283" s="31" t="str">
        <f t="shared" si="45"/>
        <v>B</v>
      </c>
      <c r="Q283" s="32">
        <f t="shared" si="46"/>
        <v>6</v>
      </c>
      <c r="R283" s="31" t="s">
        <v>39</v>
      </c>
      <c r="S283" s="31" t="s">
        <v>30</v>
      </c>
      <c r="T283" s="31"/>
      <c r="U283" s="32"/>
    </row>
    <row r="284" spans="1:21" ht="18.75">
      <c r="A284" s="32">
        <v>478</v>
      </c>
      <c r="B284" s="30">
        <v>3.1477499999999998</v>
      </c>
      <c r="C284" s="31" t="str">
        <f t="shared" si="38"/>
        <v>C</v>
      </c>
      <c r="D284" s="32">
        <f t="shared" si="39"/>
        <v>8</v>
      </c>
      <c r="E284" s="32">
        <f t="shared" si="40"/>
        <v>10</v>
      </c>
      <c r="F284" s="32">
        <f t="shared" si="41"/>
        <v>370</v>
      </c>
      <c r="G284" s="32">
        <v>10</v>
      </c>
      <c r="H284" s="32">
        <f>VLOOKUP($G284,'R2L1ID'!$A$2:$B$15,2)</f>
        <v>24</v>
      </c>
      <c r="I284" s="32">
        <f t="shared" si="42"/>
        <v>1</v>
      </c>
      <c r="J284" s="32">
        <f t="shared" si="43"/>
        <v>8</v>
      </c>
      <c r="K284" s="32">
        <f t="shared" si="44"/>
        <v>20</v>
      </c>
      <c r="L284" s="32">
        <v>0</v>
      </c>
      <c r="M284" s="32">
        <v>6</v>
      </c>
      <c r="N284" s="29">
        <v>10</v>
      </c>
      <c r="O284" s="31">
        <v>1</v>
      </c>
      <c r="P284" s="31" t="str">
        <f t="shared" si="45"/>
        <v>B</v>
      </c>
      <c r="Q284" s="32">
        <f t="shared" si="46"/>
        <v>7</v>
      </c>
      <c r="R284" s="31" t="s">
        <v>39</v>
      </c>
      <c r="S284" s="31" t="s">
        <v>30</v>
      </c>
      <c r="T284" s="31"/>
      <c r="U284" s="32"/>
    </row>
    <row r="285" spans="1:21" ht="18.75">
      <c r="A285" s="32">
        <v>479</v>
      </c>
      <c r="B285" s="30">
        <v>3.2384300000000001</v>
      </c>
      <c r="C285" s="31" t="str">
        <f t="shared" si="38"/>
        <v>C</v>
      </c>
      <c r="D285" s="32">
        <f t="shared" si="39"/>
        <v>8</v>
      </c>
      <c r="E285" s="32">
        <f t="shared" si="40"/>
        <v>11</v>
      </c>
      <c r="F285" s="32">
        <f t="shared" si="41"/>
        <v>371</v>
      </c>
      <c r="G285" s="32">
        <v>10</v>
      </c>
      <c r="H285" s="32">
        <f>VLOOKUP($G285,'R2L1ID'!$A$2:$B$15,2)</f>
        <v>24</v>
      </c>
      <c r="I285" s="32">
        <f t="shared" si="42"/>
        <v>0</v>
      </c>
      <c r="J285" s="32">
        <f t="shared" si="43"/>
        <v>8</v>
      </c>
      <c r="K285" s="32">
        <f t="shared" si="44"/>
        <v>8</v>
      </c>
      <c r="L285" s="32">
        <v>0</v>
      </c>
      <c r="M285" s="32">
        <v>7</v>
      </c>
      <c r="N285" s="32">
        <v>1</v>
      </c>
      <c r="O285" s="31">
        <v>1</v>
      </c>
      <c r="P285" s="31" t="str">
        <f t="shared" si="45"/>
        <v>B</v>
      </c>
      <c r="Q285" s="32">
        <f t="shared" si="46"/>
        <v>8</v>
      </c>
      <c r="R285" s="31" t="s">
        <v>39</v>
      </c>
      <c r="S285" s="31" t="s">
        <v>30</v>
      </c>
      <c r="T285" s="31"/>
      <c r="U285" s="32"/>
    </row>
    <row r="286" spans="1:21" ht="18.75">
      <c r="A286" s="32">
        <v>480</v>
      </c>
      <c r="B286" s="30">
        <v>3.5027699999999999</v>
      </c>
      <c r="C286" s="31" t="str">
        <f t="shared" si="38"/>
        <v>C</v>
      </c>
      <c r="D286" s="32">
        <f t="shared" si="39"/>
        <v>8</v>
      </c>
      <c r="E286" s="32">
        <f t="shared" si="40"/>
        <v>12</v>
      </c>
      <c r="F286" s="32">
        <f t="shared" si="41"/>
        <v>106</v>
      </c>
      <c r="G286" s="32">
        <v>10</v>
      </c>
      <c r="H286" s="32">
        <f>VLOOKUP($G286,'R2L1ID'!$A$2:$B$15,2)</f>
        <v>24</v>
      </c>
      <c r="I286" s="32">
        <f t="shared" si="42"/>
        <v>0</v>
      </c>
      <c r="J286" s="32">
        <f t="shared" si="43"/>
        <v>7</v>
      </c>
      <c r="K286" s="32">
        <f t="shared" si="44"/>
        <v>7</v>
      </c>
      <c r="L286" s="32">
        <v>0</v>
      </c>
      <c r="M286" s="32">
        <v>8</v>
      </c>
      <c r="N286" s="32">
        <v>1</v>
      </c>
      <c r="O286" s="31">
        <v>1</v>
      </c>
      <c r="P286" s="31" t="str">
        <f t="shared" si="45"/>
        <v>B</v>
      </c>
      <c r="Q286" s="32">
        <f t="shared" si="46"/>
        <v>9</v>
      </c>
      <c r="R286" s="31" t="s">
        <v>39</v>
      </c>
      <c r="S286" s="31" t="s">
        <v>30</v>
      </c>
      <c r="T286" s="31"/>
      <c r="U286" s="32"/>
    </row>
    <row r="287" spans="1:21" ht="18.75">
      <c r="A287" s="32">
        <v>481</v>
      </c>
      <c r="B287" s="30">
        <v>2.7271399999999999</v>
      </c>
      <c r="C287" s="31" t="str">
        <f t="shared" si="38"/>
        <v>C</v>
      </c>
      <c r="D287" s="32">
        <f t="shared" si="39"/>
        <v>8</v>
      </c>
      <c r="E287" s="32">
        <f t="shared" si="40"/>
        <v>13</v>
      </c>
      <c r="F287" s="32">
        <f t="shared" si="41"/>
        <v>107</v>
      </c>
      <c r="G287" s="32">
        <v>12</v>
      </c>
      <c r="H287" s="32">
        <f>VLOOKUP($G287,'R2L1ID'!$A$2:$B$15,2)</f>
        <v>2</v>
      </c>
      <c r="I287" s="32">
        <f t="shared" si="42"/>
        <v>0</v>
      </c>
      <c r="J287" s="32">
        <f t="shared" si="43"/>
        <v>7</v>
      </c>
      <c r="K287" s="32">
        <f t="shared" si="44"/>
        <v>7</v>
      </c>
      <c r="L287" s="32">
        <v>0</v>
      </c>
      <c r="M287" s="32">
        <v>8</v>
      </c>
      <c r="N287" s="32">
        <v>1</v>
      </c>
      <c r="O287" s="31">
        <v>1</v>
      </c>
      <c r="P287" s="31" t="str">
        <f t="shared" si="45"/>
        <v>B</v>
      </c>
      <c r="Q287" s="32">
        <f t="shared" si="46"/>
        <v>10</v>
      </c>
      <c r="R287" s="31" t="s">
        <v>39</v>
      </c>
      <c r="S287" s="31" t="s">
        <v>30</v>
      </c>
      <c r="T287" s="31"/>
      <c r="U287" s="32"/>
    </row>
    <row r="288" spans="1:21" ht="18.75">
      <c r="A288" s="32">
        <v>482</v>
      </c>
      <c r="B288" s="30">
        <v>2.62087</v>
      </c>
      <c r="C288" s="31" t="str">
        <f t="shared" si="38"/>
        <v>C</v>
      </c>
      <c r="D288" s="32">
        <f t="shared" si="39"/>
        <v>8</v>
      </c>
      <c r="E288" s="32">
        <f t="shared" si="40"/>
        <v>14</v>
      </c>
      <c r="F288" s="32">
        <f t="shared" si="41"/>
        <v>152</v>
      </c>
      <c r="G288" s="32">
        <v>12</v>
      </c>
      <c r="H288" s="32">
        <f>VLOOKUP($G288,'R2L1ID'!$A$2:$B$15,2)</f>
        <v>2</v>
      </c>
      <c r="I288" s="32">
        <f t="shared" si="42"/>
        <v>0</v>
      </c>
      <c r="J288" s="32">
        <f t="shared" si="43"/>
        <v>6</v>
      </c>
      <c r="K288" s="32">
        <f t="shared" si="44"/>
        <v>6</v>
      </c>
      <c r="L288" s="32">
        <v>0</v>
      </c>
      <c r="M288" s="32">
        <v>9</v>
      </c>
      <c r="N288" s="32">
        <v>1</v>
      </c>
      <c r="O288" s="31">
        <v>1</v>
      </c>
      <c r="P288" s="31" t="str">
        <f t="shared" si="45"/>
        <v>B</v>
      </c>
      <c r="Q288" s="32">
        <f t="shared" si="46"/>
        <v>11</v>
      </c>
      <c r="R288" s="31" t="s">
        <v>39</v>
      </c>
      <c r="S288" s="31" t="s">
        <v>30</v>
      </c>
      <c r="T288" s="31"/>
      <c r="U288" s="32"/>
    </row>
    <row r="289" spans="1:21" ht="18.75">
      <c r="A289" s="32">
        <v>483</v>
      </c>
      <c r="B289" s="30">
        <v>2.5163700000000002</v>
      </c>
      <c r="C289" s="31" t="str">
        <f t="shared" si="38"/>
        <v>C</v>
      </c>
      <c r="D289" s="32">
        <f t="shared" si="39"/>
        <v>8</v>
      </c>
      <c r="E289" s="32">
        <f t="shared" si="40"/>
        <v>15</v>
      </c>
      <c r="F289" s="32">
        <f t="shared" si="41"/>
        <v>153</v>
      </c>
      <c r="G289" s="32">
        <v>12</v>
      </c>
      <c r="H289" s="32">
        <f>VLOOKUP($G289,'R2L1ID'!$A$2:$B$15,2)</f>
        <v>2</v>
      </c>
      <c r="I289" s="32">
        <f t="shared" si="42"/>
        <v>0</v>
      </c>
      <c r="J289" s="32">
        <f t="shared" si="43"/>
        <v>0</v>
      </c>
      <c r="K289" s="32">
        <f t="shared" si="44"/>
        <v>0</v>
      </c>
      <c r="L289" s="32">
        <v>0</v>
      </c>
      <c r="M289" s="32">
        <v>10</v>
      </c>
      <c r="N289" s="32">
        <v>1</v>
      </c>
      <c r="O289" s="31">
        <v>1</v>
      </c>
      <c r="P289" s="31" t="str">
        <f t="shared" si="45"/>
        <v>B</v>
      </c>
      <c r="Q289" s="32">
        <f t="shared" si="46"/>
        <v>12</v>
      </c>
      <c r="R289" s="31" t="s">
        <v>39</v>
      </c>
      <c r="S289" s="31" t="s">
        <v>30</v>
      </c>
      <c r="T289" s="31"/>
      <c r="U289" s="32"/>
    </row>
  </sheetData>
  <sortState ref="A2:U289">
    <sortCondition ref="A2:A289"/>
    <sortCondition ref="I2:I289"/>
    <sortCondition ref="J2:J289"/>
  </sortState>
  <conditionalFormatting sqref="P1">
    <cfRule type="cellIs" dxfId="7" priority="2" operator="equal">
      <formula>0</formula>
    </cfRule>
  </conditionalFormatting>
  <printOptions gridLines="1"/>
  <pageMargins left="0" right="0" top="0" bottom="0" header="0" footer="0"/>
  <pageSetup paperSize="224" scale="36" fitToHeight="0" orientation="landscape" horizontalDpi="1200" verticalDpi="1200" r:id="rId1"/>
  <rowBreaks count="8" manualBreakCount="8">
    <brk id="33" max="20" man="1"/>
    <brk id="97" max="20" man="1"/>
    <brk id="129" max="20" man="1"/>
    <brk id="145" max="20" man="1"/>
    <brk id="177" max="20" man="1"/>
    <brk id="209" max="20" man="1"/>
    <brk id="241" max="20" man="1"/>
    <brk id="273" max="20" man="1"/>
  </row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B12"/>
  <sheetViews>
    <sheetView workbookViewId="0">
      <pane ySplit="1" topLeftCell="A2" activePane="bottomLeft" state="frozen"/>
      <selection pane="bottomLeft" activeCell="C1" sqref="C1:C1048576"/>
    </sheetView>
  </sheetViews>
  <sheetFormatPr defaultRowHeight="12.75"/>
  <cols>
    <col min="1" max="1" width="10.28515625" customWidth="1"/>
  </cols>
  <sheetData>
    <row r="1" spans="1:2">
      <c r="A1" t="s">
        <v>9</v>
      </c>
      <c r="B1" t="s">
        <v>8</v>
      </c>
    </row>
    <row r="2" spans="1:2">
      <c r="A2">
        <v>1</v>
      </c>
      <c r="B2">
        <v>3</v>
      </c>
    </row>
    <row r="3" spans="1:2">
      <c r="A3">
        <v>2</v>
      </c>
      <c r="B3">
        <v>13</v>
      </c>
    </row>
    <row r="4" spans="1:2">
      <c r="A4">
        <v>3</v>
      </c>
      <c r="B4">
        <v>14</v>
      </c>
    </row>
    <row r="5" spans="1:2">
      <c r="A5">
        <v>4</v>
      </c>
      <c r="B5">
        <v>16</v>
      </c>
    </row>
    <row r="6" spans="1:2">
      <c r="A6">
        <v>5</v>
      </c>
      <c r="B6">
        <v>17</v>
      </c>
    </row>
    <row r="7" spans="1:2">
      <c r="A7">
        <v>6</v>
      </c>
      <c r="B7">
        <v>18</v>
      </c>
    </row>
    <row r="8" spans="1:2">
      <c r="A8">
        <v>7</v>
      </c>
      <c r="B8">
        <v>20</v>
      </c>
    </row>
    <row r="9" spans="1:2">
      <c r="A9">
        <v>8</v>
      </c>
      <c r="B9">
        <v>23</v>
      </c>
    </row>
    <row r="10" spans="1:2">
      <c r="A10">
        <v>9</v>
      </c>
      <c r="B10">
        <v>19</v>
      </c>
    </row>
    <row r="11" spans="1:2">
      <c r="A11">
        <v>10</v>
      </c>
      <c r="B11">
        <v>15</v>
      </c>
    </row>
    <row r="12" spans="1:2">
      <c r="A12">
        <v>11</v>
      </c>
      <c r="B12">
        <v>27</v>
      </c>
    </row>
  </sheetData>
  <sortState ref="A2:D31">
    <sortCondition ref="A2:A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5"/>
  <sheetViews>
    <sheetView workbookViewId="0">
      <pane ySplit="1" topLeftCell="A2" activePane="bottomLeft" state="frozen"/>
      <selection pane="bottomLeft" activeCell="C1" sqref="C1:C1048576"/>
    </sheetView>
  </sheetViews>
  <sheetFormatPr defaultRowHeight="12.75"/>
  <cols>
    <col min="1" max="1" width="10.28515625" customWidth="1"/>
  </cols>
  <sheetData>
    <row r="1" spans="1:2">
      <c r="A1" t="s">
        <v>9</v>
      </c>
      <c r="B1" t="s">
        <v>8</v>
      </c>
    </row>
    <row r="2" spans="1:2">
      <c r="A2">
        <v>1</v>
      </c>
      <c r="B2">
        <v>9</v>
      </c>
    </row>
    <row r="3" spans="1:2">
      <c r="A3">
        <v>2</v>
      </c>
      <c r="B3">
        <v>8</v>
      </c>
    </row>
    <row r="4" spans="1:2">
      <c r="A4">
        <v>3</v>
      </c>
      <c r="B4">
        <v>6</v>
      </c>
    </row>
    <row r="5" spans="1:2">
      <c r="A5">
        <v>4</v>
      </c>
      <c r="B5">
        <v>11</v>
      </c>
    </row>
    <row r="6" spans="1:2">
      <c r="A6">
        <v>5</v>
      </c>
      <c r="B6">
        <v>12</v>
      </c>
    </row>
    <row r="7" spans="1:2">
      <c r="A7">
        <v>6</v>
      </c>
      <c r="B7">
        <v>4</v>
      </c>
    </row>
    <row r="8" spans="1:2">
      <c r="A8">
        <v>7</v>
      </c>
      <c r="B8">
        <v>5</v>
      </c>
    </row>
    <row r="9" spans="1:2">
      <c r="A9">
        <v>8</v>
      </c>
      <c r="B9">
        <v>1</v>
      </c>
    </row>
    <row r="10" spans="1:2">
      <c r="A10">
        <v>9</v>
      </c>
      <c r="B10">
        <v>22</v>
      </c>
    </row>
    <row r="11" spans="1:2">
      <c r="A11">
        <v>10</v>
      </c>
      <c r="B11">
        <v>24</v>
      </c>
    </row>
    <row r="12" spans="1:2">
      <c r="A12">
        <v>11</v>
      </c>
      <c r="B12">
        <v>7</v>
      </c>
    </row>
    <row r="13" spans="1:2">
      <c r="A13">
        <v>12</v>
      </c>
      <c r="B13">
        <v>2</v>
      </c>
    </row>
    <row r="14" spans="1:2">
      <c r="A14">
        <v>13</v>
      </c>
      <c r="B14">
        <v>10</v>
      </c>
    </row>
    <row r="15" spans="1:2">
      <c r="A15">
        <v>16</v>
      </c>
      <c r="B15">
        <v>21</v>
      </c>
    </row>
  </sheetData>
  <sortState ref="A2:D31">
    <sortCondition ref="A2:A3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4"/>
  <sheetViews>
    <sheetView workbookViewId="0">
      <selection activeCell="D5" sqref="D5"/>
    </sheetView>
  </sheetViews>
  <sheetFormatPr defaultRowHeight="12.75"/>
  <sheetData>
    <row r="1" spans="1:4">
      <c r="A1">
        <v>0</v>
      </c>
      <c r="B1" t="s">
        <v>4</v>
      </c>
      <c r="C1">
        <v>0</v>
      </c>
      <c r="D1">
        <v>14</v>
      </c>
    </row>
    <row r="2" spans="1:4">
      <c r="A2">
        <v>98</v>
      </c>
      <c r="B2" t="s">
        <v>5</v>
      </c>
      <c r="C2">
        <v>1</v>
      </c>
      <c r="D2">
        <v>14</v>
      </c>
    </row>
    <row r="3" spans="1:4">
      <c r="A3">
        <v>196</v>
      </c>
      <c r="B3" t="s">
        <v>0</v>
      </c>
      <c r="C3">
        <v>0</v>
      </c>
      <c r="D3">
        <v>16</v>
      </c>
    </row>
    <row r="4" spans="1:4">
      <c r="A4">
        <v>340</v>
      </c>
      <c r="B4" t="s">
        <v>1</v>
      </c>
      <c r="C4">
        <v>1</v>
      </c>
      <c r="D4">
        <v>16</v>
      </c>
    </row>
  </sheetData>
  <sortState ref="A1:C4">
    <sortCondition ref="A1:A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37"/>
  <sheetViews>
    <sheetView workbookViewId="0">
      <pane ySplit="1" topLeftCell="A2" activePane="bottomLeft" state="frozen"/>
      <selection pane="bottomLeft" activeCell="G2" sqref="G2"/>
    </sheetView>
  </sheetViews>
  <sheetFormatPr defaultRowHeight="12.75"/>
  <cols>
    <col min="1" max="1" width="11.28515625" customWidth="1"/>
    <col min="2" max="2" width="14.42578125" customWidth="1"/>
  </cols>
  <sheetData>
    <row r="1" spans="1:7" s="2" customFormat="1">
      <c r="A1" s="2" t="s">
        <v>24</v>
      </c>
      <c r="B1" s="2" t="s">
        <v>23</v>
      </c>
      <c r="C1" s="2" t="s">
        <v>11</v>
      </c>
      <c r="D1" s="2" t="s">
        <v>12</v>
      </c>
      <c r="E1" s="2" t="s">
        <v>16</v>
      </c>
      <c r="F1" s="2" t="s">
        <v>14</v>
      </c>
      <c r="G1" s="2" t="s">
        <v>15</v>
      </c>
    </row>
    <row r="2" spans="1:7">
      <c r="A2">
        <f t="shared" ref="A2:A37" si="0">$F2*12+$G2</f>
        <v>1</v>
      </c>
      <c r="B2">
        <v>3</v>
      </c>
      <c r="C2">
        <v>0</v>
      </c>
      <c r="D2">
        <v>3</v>
      </c>
      <c r="E2">
        <v>0</v>
      </c>
      <c r="F2">
        <f t="shared" ref="F2:F37" si="1">QUOTIENT($E2,12)</f>
        <v>0</v>
      </c>
      <c r="G2">
        <f>MOD($E2,12)+1</f>
        <v>1</v>
      </c>
    </row>
    <row r="3" spans="1:7">
      <c r="A3">
        <f t="shared" si="0"/>
        <v>2</v>
      </c>
      <c r="B3">
        <v>4</v>
      </c>
      <c r="C3">
        <v>0</v>
      </c>
      <c r="D3">
        <v>4</v>
      </c>
      <c r="E3">
        <v>1</v>
      </c>
      <c r="F3">
        <f t="shared" si="1"/>
        <v>0</v>
      </c>
      <c r="G3">
        <f t="shared" ref="G3:G37" si="2">MOD($E3,12)+1</f>
        <v>2</v>
      </c>
    </row>
    <row r="4" spans="1:7">
      <c r="A4">
        <f t="shared" si="0"/>
        <v>3</v>
      </c>
      <c r="B4">
        <v>5</v>
      </c>
      <c r="C4">
        <v>0</v>
      </c>
      <c r="D4">
        <v>5</v>
      </c>
      <c r="E4">
        <v>2</v>
      </c>
      <c r="F4">
        <f t="shared" si="1"/>
        <v>0</v>
      </c>
      <c r="G4">
        <f t="shared" si="2"/>
        <v>3</v>
      </c>
    </row>
    <row r="5" spans="1:7">
      <c r="A5">
        <f t="shared" si="0"/>
        <v>4</v>
      </c>
      <c r="B5">
        <v>15</v>
      </c>
      <c r="C5">
        <v>1</v>
      </c>
      <c r="D5">
        <v>6</v>
      </c>
      <c r="E5">
        <v>3</v>
      </c>
      <c r="F5">
        <f t="shared" si="1"/>
        <v>0</v>
      </c>
      <c r="G5">
        <f t="shared" si="2"/>
        <v>4</v>
      </c>
    </row>
    <row r="6" spans="1:7">
      <c r="A6">
        <f t="shared" si="0"/>
        <v>5</v>
      </c>
      <c r="B6">
        <v>16</v>
      </c>
      <c r="C6">
        <v>1</v>
      </c>
      <c r="D6">
        <v>7</v>
      </c>
      <c r="E6">
        <v>4</v>
      </c>
      <c r="F6">
        <f t="shared" si="1"/>
        <v>0</v>
      </c>
      <c r="G6">
        <f t="shared" si="2"/>
        <v>5</v>
      </c>
    </row>
    <row r="7" spans="1:7">
      <c r="A7">
        <f t="shared" si="0"/>
        <v>6</v>
      </c>
      <c r="B7">
        <v>17</v>
      </c>
      <c r="C7">
        <v>1</v>
      </c>
      <c r="D7">
        <v>8</v>
      </c>
      <c r="E7">
        <v>5</v>
      </c>
      <c r="F7">
        <f t="shared" si="1"/>
        <v>0</v>
      </c>
      <c r="G7">
        <f t="shared" si="2"/>
        <v>6</v>
      </c>
    </row>
    <row r="8" spans="1:7">
      <c r="A8">
        <f t="shared" si="0"/>
        <v>7</v>
      </c>
      <c r="B8">
        <v>8</v>
      </c>
      <c r="C8">
        <v>0</v>
      </c>
      <c r="D8">
        <v>8</v>
      </c>
      <c r="E8">
        <v>6</v>
      </c>
      <c r="F8">
        <f t="shared" si="1"/>
        <v>0</v>
      </c>
      <c r="G8">
        <f t="shared" si="2"/>
        <v>7</v>
      </c>
    </row>
    <row r="9" spans="1:7">
      <c r="A9">
        <f t="shared" si="0"/>
        <v>8</v>
      </c>
      <c r="B9">
        <v>7</v>
      </c>
      <c r="C9">
        <v>0</v>
      </c>
      <c r="D9">
        <v>7</v>
      </c>
      <c r="E9">
        <v>7</v>
      </c>
      <c r="F9">
        <f t="shared" si="1"/>
        <v>0</v>
      </c>
      <c r="G9">
        <f t="shared" si="2"/>
        <v>8</v>
      </c>
    </row>
    <row r="10" spans="1:7">
      <c r="A10">
        <f t="shared" si="0"/>
        <v>9</v>
      </c>
      <c r="B10">
        <v>6</v>
      </c>
      <c r="C10">
        <v>0</v>
      </c>
      <c r="D10">
        <v>6</v>
      </c>
      <c r="E10">
        <v>8</v>
      </c>
      <c r="F10">
        <f t="shared" si="1"/>
        <v>0</v>
      </c>
      <c r="G10">
        <f t="shared" si="2"/>
        <v>9</v>
      </c>
    </row>
    <row r="11" spans="1:7">
      <c r="A11">
        <f t="shared" si="0"/>
        <v>10</v>
      </c>
      <c r="B11">
        <v>0</v>
      </c>
      <c r="C11">
        <v>0</v>
      </c>
      <c r="D11">
        <v>0</v>
      </c>
      <c r="E11">
        <v>9</v>
      </c>
      <c r="F11">
        <f t="shared" si="1"/>
        <v>0</v>
      </c>
      <c r="G11">
        <f t="shared" si="2"/>
        <v>10</v>
      </c>
    </row>
    <row r="12" spans="1:7">
      <c r="A12">
        <f t="shared" si="0"/>
        <v>11</v>
      </c>
      <c r="B12">
        <v>1</v>
      </c>
      <c r="C12">
        <v>0</v>
      </c>
      <c r="D12">
        <v>1</v>
      </c>
      <c r="E12">
        <v>10</v>
      </c>
      <c r="F12">
        <f t="shared" si="1"/>
        <v>0</v>
      </c>
      <c r="G12">
        <f t="shared" si="2"/>
        <v>11</v>
      </c>
    </row>
    <row r="13" spans="1:7">
      <c r="A13">
        <f t="shared" si="0"/>
        <v>12</v>
      </c>
      <c r="B13">
        <v>2</v>
      </c>
      <c r="C13">
        <v>0</v>
      </c>
      <c r="D13">
        <v>2</v>
      </c>
      <c r="E13">
        <v>11</v>
      </c>
      <c r="F13">
        <f t="shared" si="1"/>
        <v>0</v>
      </c>
      <c r="G13">
        <f t="shared" si="2"/>
        <v>12</v>
      </c>
    </row>
    <row r="14" spans="1:7">
      <c r="A14">
        <f t="shared" si="0"/>
        <v>13</v>
      </c>
      <c r="B14">
        <v>24</v>
      </c>
      <c r="C14">
        <v>2</v>
      </c>
      <c r="D14">
        <v>6</v>
      </c>
      <c r="E14">
        <v>12</v>
      </c>
      <c r="F14">
        <f t="shared" si="1"/>
        <v>1</v>
      </c>
      <c r="G14">
        <f t="shared" si="2"/>
        <v>1</v>
      </c>
    </row>
    <row r="15" spans="1:7">
      <c r="A15">
        <f t="shared" si="0"/>
        <v>14</v>
      </c>
      <c r="B15">
        <v>25</v>
      </c>
      <c r="C15">
        <v>2</v>
      </c>
      <c r="D15">
        <v>7</v>
      </c>
      <c r="E15">
        <v>13</v>
      </c>
      <c r="F15">
        <f t="shared" si="1"/>
        <v>1</v>
      </c>
      <c r="G15">
        <f t="shared" si="2"/>
        <v>2</v>
      </c>
    </row>
    <row r="16" spans="1:7">
      <c r="A16">
        <f t="shared" si="0"/>
        <v>15</v>
      </c>
      <c r="B16">
        <v>26</v>
      </c>
      <c r="C16">
        <v>2</v>
      </c>
      <c r="D16">
        <v>8</v>
      </c>
      <c r="E16">
        <v>14</v>
      </c>
      <c r="F16">
        <f t="shared" si="1"/>
        <v>1</v>
      </c>
      <c r="G16">
        <f t="shared" si="2"/>
        <v>3</v>
      </c>
    </row>
    <row r="17" spans="1:7">
      <c r="A17">
        <f t="shared" si="0"/>
        <v>16</v>
      </c>
      <c r="B17">
        <v>18</v>
      </c>
      <c r="C17">
        <v>2</v>
      </c>
      <c r="D17">
        <v>0</v>
      </c>
      <c r="E17">
        <v>15</v>
      </c>
      <c r="F17">
        <f t="shared" si="1"/>
        <v>1</v>
      </c>
      <c r="G17">
        <f t="shared" si="2"/>
        <v>4</v>
      </c>
    </row>
    <row r="18" spans="1:7">
      <c r="A18">
        <f t="shared" si="0"/>
        <v>17</v>
      </c>
      <c r="B18">
        <v>19</v>
      </c>
      <c r="C18">
        <v>2</v>
      </c>
      <c r="D18">
        <v>1</v>
      </c>
      <c r="E18">
        <v>16</v>
      </c>
      <c r="F18">
        <f t="shared" si="1"/>
        <v>1</v>
      </c>
      <c r="G18">
        <f t="shared" si="2"/>
        <v>5</v>
      </c>
    </row>
    <row r="19" spans="1:7">
      <c r="A19">
        <f t="shared" si="0"/>
        <v>18</v>
      </c>
      <c r="B19">
        <v>20</v>
      </c>
      <c r="C19">
        <v>2</v>
      </c>
      <c r="D19">
        <v>2</v>
      </c>
      <c r="E19">
        <v>17</v>
      </c>
      <c r="F19">
        <f t="shared" si="1"/>
        <v>1</v>
      </c>
      <c r="G19">
        <f t="shared" si="2"/>
        <v>6</v>
      </c>
    </row>
    <row r="20" spans="1:7">
      <c r="A20">
        <f t="shared" si="0"/>
        <v>19</v>
      </c>
      <c r="B20">
        <v>11</v>
      </c>
      <c r="C20">
        <v>1</v>
      </c>
      <c r="D20">
        <v>2</v>
      </c>
      <c r="E20">
        <v>18</v>
      </c>
      <c r="F20">
        <f t="shared" si="1"/>
        <v>1</v>
      </c>
      <c r="G20">
        <f t="shared" si="2"/>
        <v>7</v>
      </c>
    </row>
    <row r="21" spans="1:7">
      <c r="A21">
        <f t="shared" si="0"/>
        <v>20</v>
      </c>
      <c r="B21">
        <v>10</v>
      </c>
      <c r="C21">
        <v>1</v>
      </c>
      <c r="D21">
        <v>1</v>
      </c>
      <c r="E21">
        <v>19</v>
      </c>
      <c r="F21">
        <f t="shared" si="1"/>
        <v>1</v>
      </c>
      <c r="G21">
        <f t="shared" si="2"/>
        <v>8</v>
      </c>
    </row>
    <row r="22" spans="1:7">
      <c r="A22">
        <f t="shared" si="0"/>
        <v>21</v>
      </c>
      <c r="B22">
        <v>9</v>
      </c>
      <c r="C22">
        <v>1</v>
      </c>
      <c r="D22">
        <v>0</v>
      </c>
      <c r="E22">
        <v>20</v>
      </c>
      <c r="F22">
        <f t="shared" si="1"/>
        <v>1</v>
      </c>
      <c r="G22">
        <f t="shared" si="2"/>
        <v>9</v>
      </c>
    </row>
    <row r="23" spans="1:7">
      <c r="A23">
        <f t="shared" si="0"/>
        <v>22</v>
      </c>
      <c r="B23">
        <v>12</v>
      </c>
      <c r="C23">
        <v>1</v>
      </c>
      <c r="D23">
        <v>3</v>
      </c>
      <c r="E23">
        <v>21</v>
      </c>
      <c r="F23">
        <f t="shared" si="1"/>
        <v>1</v>
      </c>
      <c r="G23">
        <f t="shared" si="2"/>
        <v>10</v>
      </c>
    </row>
    <row r="24" spans="1:7">
      <c r="A24">
        <f t="shared" si="0"/>
        <v>23</v>
      </c>
      <c r="B24">
        <v>13</v>
      </c>
      <c r="C24">
        <v>1</v>
      </c>
      <c r="D24">
        <v>4</v>
      </c>
      <c r="E24">
        <v>22</v>
      </c>
      <c r="F24">
        <f t="shared" si="1"/>
        <v>1</v>
      </c>
      <c r="G24">
        <f t="shared" si="2"/>
        <v>11</v>
      </c>
    </row>
    <row r="25" spans="1:7">
      <c r="A25">
        <f t="shared" si="0"/>
        <v>24</v>
      </c>
      <c r="B25">
        <v>14</v>
      </c>
      <c r="C25">
        <v>1</v>
      </c>
      <c r="D25">
        <v>5</v>
      </c>
      <c r="E25">
        <v>23</v>
      </c>
      <c r="F25">
        <f t="shared" si="1"/>
        <v>1</v>
      </c>
      <c r="G25">
        <f t="shared" si="2"/>
        <v>12</v>
      </c>
    </row>
    <row r="26" spans="1:7">
      <c r="A26">
        <f t="shared" si="0"/>
        <v>25</v>
      </c>
      <c r="B26">
        <v>27</v>
      </c>
      <c r="C26">
        <v>3</v>
      </c>
      <c r="D26">
        <v>0</v>
      </c>
      <c r="E26">
        <v>24</v>
      </c>
      <c r="F26">
        <f t="shared" si="1"/>
        <v>2</v>
      </c>
      <c r="G26">
        <f t="shared" si="2"/>
        <v>1</v>
      </c>
    </row>
    <row r="27" spans="1:7">
      <c r="A27">
        <f t="shared" si="0"/>
        <v>26</v>
      </c>
      <c r="B27">
        <v>28</v>
      </c>
      <c r="C27">
        <v>3</v>
      </c>
      <c r="D27">
        <v>1</v>
      </c>
      <c r="E27">
        <v>25</v>
      </c>
      <c r="F27">
        <f t="shared" si="1"/>
        <v>2</v>
      </c>
      <c r="G27">
        <f t="shared" si="2"/>
        <v>2</v>
      </c>
    </row>
    <row r="28" spans="1:7">
      <c r="A28">
        <f t="shared" si="0"/>
        <v>27</v>
      </c>
      <c r="B28">
        <v>29</v>
      </c>
      <c r="C28">
        <v>3</v>
      </c>
      <c r="D28">
        <v>2</v>
      </c>
      <c r="E28">
        <v>26</v>
      </c>
      <c r="F28">
        <f t="shared" si="1"/>
        <v>2</v>
      </c>
      <c r="G28">
        <f t="shared" si="2"/>
        <v>3</v>
      </c>
    </row>
    <row r="29" spans="1:7">
      <c r="A29">
        <f t="shared" si="0"/>
        <v>28</v>
      </c>
      <c r="B29">
        <v>30</v>
      </c>
      <c r="C29">
        <v>3</v>
      </c>
      <c r="D29">
        <v>3</v>
      </c>
      <c r="E29">
        <v>27</v>
      </c>
      <c r="F29">
        <f t="shared" si="1"/>
        <v>2</v>
      </c>
      <c r="G29">
        <f t="shared" si="2"/>
        <v>4</v>
      </c>
    </row>
    <row r="30" spans="1:7">
      <c r="A30">
        <f t="shared" si="0"/>
        <v>29</v>
      </c>
      <c r="B30">
        <v>31</v>
      </c>
      <c r="C30">
        <v>3</v>
      </c>
      <c r="D30">
        <v>4</v>
      </c>
      <c r="E30">
        <v>28</v>
      </c>
      <c r="F30">
        <f t="shared" si="1"/>
        <v>2</v>
      </c>
      <c r="G30">
        <f t="shared" si="2"/>
        <v>5</v>
      </c>
    </row>
    <row r="31" spans="1:7">
      <c r="A31">
        <f t="shared" si="0"/>
        <v>30</v>
      </c>
      <c r="B31">
        <v>32</v>
      </c>
      <c r="C31">
        <v>3</v>
      </c>
      <c r="D31">
        <v>5</v>
      </c>
      <c r="E31">
        <v>29</v>
      </c>
      <c r="F31">
        <f t="shared" si="1"/>
        <v>2</v>
      </c>
      <c r="G31">
        <f t="shared" si="2"/>
        <v>6</v>
      </c>
    </row>
    <row r="32" spans="1:7">
      <c r="A32">
        <f t="shared" si="0"/>
        <v>31</v>
      </c>
      <c r="B32">
        <v>33</v>
      </c>
      <c r="C32">
        <v>3</v>
      </c>
      <c r="D32">
        <v>6</v>
      </c>
      <c r="E32">
        <v>30</v>
      </c>
      <c r="F32">
        <f t="shared" si="1"/>
        <v>2</v>
      </c>
      <c r="G32">
        <f t="shared" si="2"/>
        <v>7</v>
      </c>
    </row>
    <row r="33" spans="1:7">
      <c r="A33">
        <f t="shared" si="0"/>
        <v>32</v>
      </c>
      <c r="B33">
        <v>34</v>
      </c>
      <c r="C33">
        <v>3</v>
      </c>
      <c r="D33">
        <v>7</v>
      </c>
      <c r="E33">
        <v>31</v>
      </c>
      <c r="F33">
        <f t="shared" si="1"/>
        <v>2</v>
      </c>
      <c r="G33">
        <f t="shared" si="2"/>
        <v>8</v>
      </c>
    </row>
    <row r="34" spans="1:7">
      <c r="A34">
        <f t="shared" si="0"/>
        <v>33</v>
      </c>
      <c r="B34">
        <v>35</v>
      </c>
      <c r="C34">
        <v>3</v>
      </c>
      <c r="D34">
        <v>8</v>
      </c>
      <c r="E34">
        <v>32</v>
      </c>
      <c r="F34">
        <f t="shared" si="1"/>
        <v>2</v>
      </c>
      <c r="G34">
        <f t="shared" si="2"/>
        <v>9</v>
      </c>
    </row>
    <row r="35" spans="1:7">
      <c r="A35">
        <f t="shared" si="0"/>
        <v>34</v>
      </c>
      <c r="B35">
        <v>23</v>
      </c>
      <c r="C35">
        <v>2</v>
      </c>
      <c r="D35">
        <v>5</v>
      </c>
      <c r="E35">
        <v>33</v>
      </c>
      <c r="F35">
        <f t="shared" si="1"/>
        <v>2</v>
      </c>
      <c r="G35">
        <f t="shared" si="2"/>
        <v>10</v>
      </c>
    </row>
    <row r="36" spans="1:7">
      <c r="A36">
        <f t="shared" si="0"/>
        <v>35</v>
      </c>
      <c r="B36">
        <v>22</v>
      </c>
      <c r="C36">
        <v>2</v>
      </c>
      <c r="D36">
        <v>4</v>
      </c>
      <c r="E36">
        <v>34</v>
      </c>
      <c r="F36">
        <f t="shared" si="1"/>
        <v>2</v>
      </c>
      <c r="G36">
        <f t="shared" si="2"/>
        <v>11</v>
      </c>
    </row>
    <row r="37" spans="1:7">
      <c r="A37">
        <f t="shared" si="0"/>
        <v>36</v>
      </c>
      <c r="B37">
        <v>21</v>
      </c>
      <c r="C37">
        <v>2</v>
      </c>
      <c r="D37">
        <v>3</v>
      </c>
      <c r="E37">
        <v>35</v>
      </c>
      <c r="F37">
        <f t="shared" si="1"/>
        <v>2</v>
      </c>
      <c r="G37">
        <f t="shared" si="2"/>
        <v>12</v>
      </c>
    </row>
  </sheetData>
  <sortState ref="A2:H37">
    <sortCondition ref="A2:A37"/>
  </sortState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485"/>
  <sheetViews>
    <sheetView tabSelected="1" workbookViewId="0">
      <pane ySplit="1" topLeftCell="A252" activePane="bottomLeft" state="frozen"/>
      <selection pane="bottomLeft" activeCell="C269" sqref="C269"/>
    </sheetView>
  </sheetViews>
  <sheetFormatPr defaultRowHeight="12.75"/>
  <cols>
    <col min="1" max="1" width="7.140625" customWidth="1"/>
    <col min="2" max="2" width="9.28515625" customWidth="1"/>
  </cols>
  <sheetData>
    <row r="1" spans="1:2" s="2" customFormat="1">
      <c r="A1" s="2" t="s">
        <v>6</v>
      </c>
      <c r="B1" s="2" t="s">
        <v>7</v>
      </c>
    </row>
    <row r="2" spans="1:2">
      <c r="A2">
        <v>0</v>
      </c>
      <c r="B2">
        <v>242</v>
      </c>
    </row>
    <row r="3" spans="1:2">
      <c r="A3">
        <v>1</v>
      </c>
      <c r="B3">
        <v>243</v>
      </c>
    </row>
    <row r="4" spans="1:2">
      <c r="A4">
        <v>2</v>
      </c>
      <c r="B4">
        <v>992</v>
      </c>
    </row>
    <row r="5" spans="1:2">
      <c r="A5">
        <v>3</v>
      </c>
      <c r="B5">
        <v>993</v>
      </c>
    </row>
    <row r="6" spans="1:2">
      <c r="A6">
        <v>4</v>
      </c>
      <c r="B6">
        <v>690</v>
      </c>
    </row>
    <row r="7" spans="1:2">
      <c r="A7">
        <v>5</v>
      </c>
      <c r="B7">
        <v>691</v>
      </c>
    </row>
    <row r="8" spans="1:2">
      <c r="A8">
        <v>6</v>
      </c>
      <c r="B8">
        <v>764</v>
      </c>
    </row>
    <row r="9" spans="1:2">
      <c r="A9">
        <v>7</v>
      </c>
      <c r="B9">
        <v>765</v>
      </c>
    </row>
    <row r="10" spans="1:2">
      <c r="A10">
        <v>8</v>
      </c>
      <c r="B10">
        <v>138</v>
      </c>
    </row>
    <row r="11" spans="1:2">
      <c r="A11">
        <v>9</v>
      </c>
      <c r="B11">
        <v>139</v>
      </c>
    </row>
    <row r="12" spans="1:2">
      <c r="A12">
        <v>10</v>
      </c>
      <c r="B12">
        <v>96</v>
      </c>
    </row>
    <row r="13" spans="1:2">
      <c r="A13">
        <v>11</v>
      </c>
      <c r="B13">
        <v>97</v>
      </c>
    </row>
    <row r="14" spans="1:2">
      <c r="A14">
        <v>12</v>
      </c>
      <c r="B14">
        <v>124</v>
      </c>
    </row>
    <row r="15" spans="1:2">
      <c r="A15">
        <v>13</v>
      </c>
      <c r="B15">
        <v>125</v>
      </c>
    </row>
    <row r="16" spans="1:2">
      <c r="A16">
        <v>14</v>
      </c>
      <c r="B16">
        <v>790</v>
      </c>
    </row>
    <row r="17" spans="1:2">
      <c r="A17">
        <v>15</v>
      </c>
      <c r="B17">
        <v>791</v>
      </c>
    </row>
    <row r="18" spans="1:2">
      <c r="A18">
        <v>16</v>
      </c>
      <c r="B18">
        <v>730</v>
      </c>
    </row>
    <row r="19" spans="1:2">
      <c r="A19">
        <v>17</v>
      </c>
      <c r="B19">
        <v>731</v>
      </c>
    </row>
    <row r="20" spans="1:2">
      <c r="A20">
        <v>18</v>
      </c>
      <c r="B20">
        <v>792</v>
      </c>
    </row>
    <row r="21" spans="1:2">
      <c r="A21">
        <v>19</v>
      </c>
      <c r="B21">
        <v>793</v>
      </c>
    </row>
    <row r="22" spans="1:2">
      <c r="A22">
        <v>20</v>
      </c>
      <c r="B22">
        <v>276</v>
      </c>
    </row>
    <row r="23" spans="1:2">
      <c r="A23">
        <v>21</v>
      </c>
      <c r="B23">
        <v>277</v>
      </c>
    </row>
    <row r="24" spans="1:2">
      <c r="A24">
        <v>22</v>
      </c>
      <c r="B24">
        <v>612</v>
      </c>
    </row>
    <row r="25" spans="1:2">
      <c r="A25">
        <v>23</v>
      </c>
      <c r="B25">
        <v>613</v>
      </c>
    </row>
    <row r="26" spans="1:2">
      <c r="A26">
        <v>24</v>
      </c>
      <c r="B26">
        <v>654</v>
      </c>
    </row>
    <row r="27" spans="1:2">
      <c r="A27">
        <v>25</v>
      </c>
      <c r="B27">
        <v>655</v>
      </c>
    </row>
    <row r="28" spans="1:2">
      <c r="A28">
        <v>26</v>
      </c>
      <c r="B28">
        <v>672</v>
      </c>
    </row>
    <row r="29" spans="1:2">
      <c r="A29">
        <v>27</v>
      </c>
      <c r="B29">
        <v>673</v>
      </c>
    </row>
    <row r="30" spans="1:2">
      <c r="A30">
        <v>28</v>
      </c>
      <c r="B30">
        <v>560</v>
      </c>
    </row>
    <row r="31" spans="1:2">
      <c r="A31">
        <v>29</v>
      </c>
      <c r="B31">
        <v>561</v>
      </c>
    </row>
    <row r="32" spans="1:2">
      <c r="A32">
        <v>30</v>
      </c>
      <c r="B32">
        <v>742</v>
      </c>
    </row>
    <row r="33" spans="1:2">
      <c r="A33">
        <v>31</v>
      </c>
      <c r="B33">
        <v>743</v>
      </c>
    </row>
    <row r="34" spans="1:2">
      <c r="A34">
        <v>32</v>
      </c>
      <c r="B34">
        <v>598</v>
      </c>
    </row>
    <row r="35" spans="1:2">
      <c r="A35">
        <v>33</v>
      </c>
      <c r="B35">
        <v>599</v>
      </c>
    </row>
    <row r="36" spans="1:2">
      <c r="A36">
        <v>34</v>
      </c>
      <c r="B36">
        <v>740</v>
      </c>
    </row>
    <row r="37" spans="1:2">
      <c r="A37">
        <v>35</v>
      </c>
      <c r="B37">
        <v>741</v>
      </c>
    </row>
    <row r="38" spans="1:2">
      <c r="A38">
        <v>36</v>
      </c>
      <c r="B38">
        <v>720</v>
      </c>
    </row>
    <row r="39" spans="1:2">
      <c r="A39">
        <v>37</v>
      </c>
      <c r="B39">
        <v>721</v>
      </c>
    </row>
    <row r="40" spans="1:2">
      <c r="A40">
        <v>38</v>
      </c>
      <c r="B40">
        <v>640</v>
      </c>
    </row>
    <row r="41" spans="1:2">
      <c r="A41">
        <v>39</v>
      </c>
      <c r="B41">
        <v>641</v>
      </c>
    </row>
    <row r="42" spans="1:2">
      <c r="A42">
        <v>40</v>
      </c>
      <c r="B42">
        <v>586</v>
      </c>
    </row>
    <row r="43" spans="1:2">
      <c r="A43">
        <v>41</v>
      </c>
      <c r="B43">
        <v>587</v>
      </c>
    </row>
    <row r="44" spans="1:2">
      <c r="A44">
        <v>42</v>
      </c>
      <c r="B44">
        <v>642</v>
      </c>
    </row>
    <row r="45" spans="1:2">
      <c r="A45">
        <v>43</v>
      </c>
      <c r="B45">
        <v>643</v>
      </c>
    </row>
    <row r="46" spans="1:2">
      <c r="A46">
        <v>44</v>
      </c>
      <c r="B46">
        <v>528</v>
      </c>
    </row>
    <row r="47" spans="1:2">
      <c r="A47">
        <v>45</v>
      </c>
      <c r="B47">
        <v>529</v>
      </c>
    </row>
    <row r="48" spans="1:2">
      <c r="A48">
        <v>46</v>
      </c>
      <c r="B48">
        <v>626</v>
      </c>
    </row>
    <row r="49" spans="1:2">
      <c r="A49">
        <v>47</v>
      </c>
      <c r="B49">
        <v>627</v>
      </c>
    </row>
    <row r="50" spans="1:2">
      <c r="A50">
        <v>48</v>
      </c>
      <c r="B50">
        <v>716</v>
      </c>
    </row>
    <row r="51" spans="1:2">
      <c r="A51">
        <v>49</v>
      </c>
      <c r="B51">
        <v>717</v>
      </c>
    </row>
    <row r="52" spans="1:2">
      <c r="A52">
        <v>50</v>
      </c>
      <c r="B52">
        <v>524</v>
      </c>
    </row>
    <row r="53" spans="1:2">
      <c r="A53">
        <v>51</v>
      </c>
      <c r="B53">
        <v>525</v>
      </c>
    </row>
    <row r="54" spans="1:2">
      <c r="A54">
        <v>52</v>
      </c>
      <c r="B54">
        <v>748</v>
      </c>
    </row>
    <row r="55" spans="1:2">
      <c r="A55">
        <v>53</v>
      </c>
      <c r="B55">
        <v>749</v>
      </c>
    </row>
    <row r="56" spans="1:2">
      <c r="A56">
        <v>54</v>
      </c>
      <c r="B56">
        <v>604</v>
      </c>
    </row>
    <row r="57" spans="1:2">
      <c r="A57">
        <v>55</v>
      </c>
      <c r="B57">
        <v>605</v>
      </c>
    </row>
    <row r="58" spans="1:2">
      <c r="A58">
        <v>56</v>
      </c>
      <c r="B58">
        <v>758</v>
      </c>
    </row>
    <row r="59" spans="1:2">
      <c r="A59">
        <v>57</v>
      </c>
      <c r="B59">
        <v>759</v>
      </c>
    </row>
    <row r="60" spans="1:2">
      <c r="A60">
        <v>58</v>
      </c>
      <c r="B60">
        <v>800</v>
      </c>
    </row>
    <row r="61" spans="1:2">
      <c r="A61">
        <v>59</v>
      </c>
      <c r="B61">
        <v>801</v>
      </c>
    </row>
    <row r="62" spans="1:2">
      <c r="A62">
        <v>60</v>
      </c>
      <c r="B62">
        <v>504</v>
      </c>
    </row>
    <row r="63" spans="1:2">
      <c r="A63">
        <v>61</v>
      </c>
      <c r="B63">
        <v>505</v>
      </c>
    </row>
    <row r="64" spans="1:2">
      <c r="A64">
        <v>62</v>
      </c>
      <c r="B64">
        <v>520</v>
      </c>
    </row>
    <row r="65" spans="1:2">
      <c r="A65">
        <v>63</v>
      </c>
      <c r="B65">
        <v>521</v>
      </c>
    </row>
    <row r="66" spans="1:2">
      <c r="A66">
        <v>64</v>
      </c>
      <c r="B66">
        <v>1000</v>
      </c>
    </row>
    <row r="67" spans="1:2">
      <c r="A67">
        <v>65</v>
      </c>
      <c r="B67">
        <v>1001</v>
      </c>
    </row>
    <row r="68" spans="1:2">
      <c r="A68">
        <v>66</v>
      </c>
      <c r="B68">
        <v>510</v>
      </c>
    </row>
    <row r="69" spans="1:2">
      <c r="A69">
        <v>67</v>
      </c>
      <c r="B69">
        <v>511</v>
      </c>
    </row>
    <row r="70" spans="1:2">
      <c r="A70">
        <v>68</v>
      </c>
      <c r="B70">
        <v>622</v>
      </c>
    </row>
    <row r="71" spans="1:2">
      <c r="A71">
        <v>69</v>
      </c>
      <c r="B71">
        <v>623</v>
      </c>
    </row>
    <row r="72" spans="1:2">
      <c r="A72">
        <v>70</v>
      </c>
      <c r="B72">
        <v>328</v>
      </c>
    </row>
    <row r="73" spans="1:2">
      <c r="A73">
        <v>71</v>
      </c>
      <c r="B73">
        <v>329</v>
      </c>
    </row>
    <row r="74" spans="1:2">
      <c r="A74">
        <v>72</v>
      </c>
      <c r="B74">
        <v>994</v>
      </c>
    </row>
    <row r="75" spans="1:2">
      <c r="A75">
        <v>73</v>
      </c>
      <c r="B75">
        <v>995</v>
      </c>
    </row>
    <row r="76" spans="1:2">
      <c r="A76">
        <v>74</v>
      </c>
      <c r="B76">
        <v>646</v>
      </c>
    </row>
    <row r="77" spans="1:2">
      <c r="A77">
        <v>75</v>
      </c>
      <c r="B77">
        <v>647</v>
      </c>
    </row>
    <row r="78" spans="1:2">
      <c r="A78">
        <v>76</v>
      </c>
      <c r="B78">
        <v>708</v>
      </c>
    </row>
    <row r="79" spans="1:2">
      <c r="A79">
        <v>77</v>
      </c>
      <c r="B79">
        <v>709</v>
      </c>
    </row>
    <row r="80" spans="1:2">
      <c r="A80">
        <v>78</v>
      </c>
      <c r="B80">
        <v>658</v>
      </c>
    </row>
    <row r="81" spans="1:2">
      <c r="A81">
        <v>79</v>
      </c>
      <c r="B81">
        <v>659</v>
      </c>
    </row>
    <row r="82" spans="1:2">
      <c r="A82">
        <v>80</v>
      </c>
      <c r="B82">
        <v>286</v>
      </c>
    </row>
    <row r="83" spans="1:2">
      <c r="A83">
        <v>81</v>
      </c>
      <c r="B83">
        <v>287</v>
      </c>
    </row>
    <row r="84" spans="1:2">
      <c r="A84">
        <v>82</v>
      </c>
      <c r="B84">
        <v>714</v>
      </c>
    </row>
    <row r="85" spans="1:2">
      <c r="A85">
        <v>83</v>
      </c>
      <c r="B85">
        <v>715</v>
      </c>
    </row>
    <row r="86" spans="1:2">
      <c r="A86">
        <v>84</v>
      </c>
      <c r="B86">
        <v>312</v>
      </c>
    </row>
    <row r="87" spans="1:2">
      <c r="A87">
        <v>85</v>
      </c>
      <c r="B87">
        <v>313</v>
      </c>
    </row>
    <row r="88" spans="1:2">
      <c r="A88">
        <v>86</v>
      </c>
      <c r="B88">
        <v>540</v>
      </c>
    </row>
    <row r="89" spans="1:2">
      <c r="A89">
        <v>87</v>
      </c>
      <c r="B89">
        <v>541</v>
      </c>
    </row>
    <row r="90" spans="1:2">
      <c r="A90">
        <v>88</v>
      </c>
      <c r="B90">
        <v>762</v>
      </c>
    </row>
    <row r="91" spans="1:2">
      <c r="A91">
        <v>89</v>
      </c>
      <c r="B91">
        <v>763</v>
      </c>
    </row>
    <row r="92" spans="1:2">
      <c r="A92">
        <v>90</v>
      </c>
      <c r="B92">
        <v>688</v>
      </c>
    </row>
    <row r="93" spans="1:2">
      <c r="A93">
        <v>91</v>
      </c>
      <c r="B93">
        <v>689</v>
      </c>
    </row>
    <row r="94" spans="1:2">
      <c r="A94">
        <v>92</v>
      </c>
      <c r="B94">
        <v>678</v>
      </c>
    </row>
    <row r="95" spans="1:2">
      <c r="A95">
        <v>93</v>
      </c>
      <c r="B95">
        <v>679</v>
      </c>
    </row>
    <row r="96" spans="1:2">
      <c r="A96">
        <v>94</v>
      </c>
      <c r="B96">
        <v>288</v>
      </c>
    </row>
    <row r="97" spans="1:2">
      <c r="A97">
        <v>95</v>
      </c>
      <c r="B97">
        <v>289</v>
      </c>
    </row>
    <row r="98" spans="1:2">
      <c r="A98">
        <v>96</v>
      </c>
      <c r="B98">
        <v>322</v>
      </c>
    </row>
    <row r="99" spans="1:2">
      <c r="A99">
        <v>97</v>
      </c>
      <c r="B99">
        <v>323</v>
      </c>
    </row>
    <row r="100" spans="1:2">
      <c r="A100">
        <v>98</v>
      </c>
      <c r="B100">
        <v>694</v>
      </c>
    </row>
    <row r="101" spans="1:2">
      <c r="A101">
        <v>99</v>
      </c>
      <c r="B101">
        <v>695</v>
      </c>
    </row>
    <row r="102" spans="1:2">
      <c r="A102">
        <v>100</v>
      </c>
      <c r="B102">
        <v>656</v>
      </c>
    </row>
    <row r="103" spans="1:2">
      <c r="A103">
        <v>101</v>
      </c>
      <c r="B103">
        <v>657</v>
      </c>
    </row>
    <row r="104" spans="1:2">
      <c r="A104">
        <v>102</v>
      </c>
      <c r="B104">
        <v>530</v>
      </c>
    </row>
    <row r="105" spans="1:2">
      <c r="A105">
        <v>103</v>
      </c>
      <c r="B105">
        <v>531</v>
      </c>
    </row>
    <row r="106" spans="1:2">
      <c r="A106">
        <v>104</v>
      </c>
      <c r="B106">
        <v>518</v>
      </c>
    </row>
    <row r="107" spans="1:2">
      <c r="A107">
        <v>105</v>
      </c>
      <c r="B107">
        <v>519</v>
      </c>
    </row>
    <row r="108" spans="1:2">
      <c r="A108">
        <v>106</v>
      </c>
      <c r="B108">
        <v>724</v>
      </c>
    </row>
    <row r="109" spans="1:2">
      <c r="A109">
        <v>107</v>
      </c>
      <c r="B109">
        <v>725</v>
      </c>
    </row>
    <row r="110" spans="1:2">
      <c r="A110">
        <v>108</v>
      </c>
      <c r="B110">
        <v>778</v>
      </c>
    </row>
    <row r="111" spans="1:2">
      <c r="A111">
        <v>109</v>
      </c>
      <c r="B111">
        <v>779</v>
      </c>
    </row>
    <row r="112" spans="1:2">
      <c r="A112">
        <v>110</v>
      </c>
      <c r="B112">
        <v>550</v>
      </c>
    </row>
    <row r="113" spans="1:2">
      <c r="A113">
        <v>111</v>
      </c>
      <c r="B113">
        <v>551</v>
      </c>
    </row>
    <row r="114" spans="1:2">
      <c r="A114">
        <v>112</v>
      </c>
      <c r="B114">
        <v>998</v>
      </c>
    </row>
    <row r="115" spans="1:2">
      <c r="A115">
        <v>113</v>
      </c>
      <c r="B115">
        <v>999</v>
      </c>
    </row>
    <row r="116" spans="1:2">
      <c r="A116">
        <v>114</v>
      </c>
      <c r="B116">
        <v>754</v>
      </c>
    </row>
    <row r="117" spans="1:2">
      <c r="A117">
        <v>115</v>
      </c>
      <c r="B117">
        <v>755</v>
      </c>
    </row>
    <row r="118" spans="1:2">
      <c r="A118">
        <v>116</v>
      </c>
      <c r="B118">
        <v>726</v>
      </c>
    </row>
    <row r="119" spans="1:2">
      <c r="A119">
        <v>117</v>
      </c>
      <c r="B119">
        <v>727</v>
      </c>
    </row>
    <row r="120" spans="1:2">
      <c r="A120">
        <v>118</v>
      </c>
      <c r="B120">
        <v>700</v>
      </c>
    </row>
    <row r="121" spans="1:2">
      <c r="A121">
        <v>119</v>
      </c>
      <c r="B121">
        <v>701</v>
      </c>
    </row>
    <row r="122" spans="1:2">
      <c r="A122">
        <v>120</v>
      </c>
      <c r="B122">
        <v>784</v>
      </c>
    </row>
    <row r="123" spans="1:2">
      <c r="A123">
        <v>121</v>
      </c>
      <c r="B123">
        <v>785</v>
      </c>
    </row>
    <row r="124" spans="1:2">
      <c r="A124">
        <v>122</v>
      </c>
      <c r="B124">
        <v>566</v>
      </c>
    </row>
    <row r="125" spans="1:2">
      <c r="A125">
        <v>123</v>
      </c>
      <c r="B125">
        <v>567</v>
      </c>
    </row>
    <row r="126" spans="1:2">
      <c r="A126">
        <v>124</v>
      </c>
      <c r="B126">
        <v>668</v>
      </c>
    </row>
    <row r="127" spans="1:2">
      <c r="A127">
        <v>125</v>
      </c>
      <c r="B127">
        <v>669</v>
      </c>
    </row>
    <row r="128" spans="1:2">
      <c r="A128">
        <v>126</v>
      </c>
      <c r="B128">
        <v>990</v>
      </c>
    </row>
    <row r="129" spans="1:2">
      <c r="A129">
        <v>127</v>
      </c>
      <c r="B129">
        <v>991</v>
      </c>
    </row>
    <row r="130" spans="1:2">
      <c r="A130">
        <v>128</v>
      </c>
      <c r="B130">
        <v>582</v>
      </c>
    </row>
    <row r="131" spans="1:2">
      <c r="A131">
        <v>129</v>
      </c>
      <c r="B131">
        <v>583</v>
      </c>
    </row>
    <row r="132" spans="1:2">
      <c r="A132">
        <v>130</v>
      </c>
      <c r="B132">
        <v>650</v>
      </c>
    </row>
    <row r="133" spans="1:2">
      <c r="A133">
        <v>131</v>
      </c>
      <c r="B133">
        <v>651</v>
      </c>
    </row>
    <row r="134" spans="1:2">
      <c r="A134">
        <v>132</v>
      </c>
      <c r="B134">
        <v>614</v>
      </c>
    </row>
    <row r="135" spans="1:2">
      <c r="A135">
        <v>133</v>
      </c>
      <c r="B135">
        <v>615</v>
      </c>
    </row>
    <row r="136" spans="1:2">
      <c r="A136">
        <v>134</v>
      </c>
      <c r="B136">
        <v>706</v>
      </c>
    </row>
    <row r="137" spans="1:2">
      <c r="A137">
        <v>135</v>
      </c>
      <c r="B137">
        <v>707</v>
      </c>
    </row>
    <row r="138" spans="1:2">
      <c r="A138">
        <v>136</v>
      </c>
      <c r="B138">
        <v>652</v>
      </c>
    </row>
    <row r="139" spans="1:2">
      <c r="A139">
        <v>137</v>
      </c>
      <c r="B139">
        <v>653</v>
      </c>
    </row>
    <row r="140" spans="1:2">
      <c r="A140">
        <v>138</v>
      </c>
      <c r="B140">
        <v>712</v>
      </c>
    </row>
    <row r="141" spans="1:2">
      <c r="A141">
        <v>139</v>
      </c>
      <c r="B141">
        <v>713</v>
      </c>
    </row>
    <row r="142" spans="1:2">
      <c r="A142">
        <v>140</v>
      </c>
      <c r="B142">
        <v>682</v>
      </c>
    </row>
    <row r="143" spans="1:2">
      <c r="A143">
        <v>141</v>
      </c>
      <c r="B143">
        <v>683</v>
      </c>
    </row>
    <row r="144" spans="1:2">
      <c r="A144">
        <v>142</v>
      </c>
      <c r="B144">
        <v>562</v>
      </c>
    </row>
    <row r="145" spans="1:2">
      <c r="A145">
        <v>143</v>
      </c>
      <c r="B145">
        <v>563</v>
      </c>
    </row>
    <row r="146" spans="1:2">
      <c r="A146">
        <v>144</v>
      </c>
      <c r="B146">
        <v>600</v>
      </c>
    </row>
    <row r="147" spans="1:2">
      <c r="A147">
        <v>145</v>
      </c>
      <c r="B147">
        <v>601</v>
      </c>
    </row>
    <row r="148" spans="1:2">
      <c r="A148">
        <v>146</v>
      </c>
      <c r="B148">
        <v>596</v>
      </c>
    </row>
    <row r="149" spans="1:2">
      <c r="A149">
        <v>147</v>
      </c>
      <c r="B149">
        <v>597</v>
      </c>
    </row>
    <row r="150" spans="1:2">
      <c r="A150">
        <v>148</v>
      </c>
      <c r="B150">
        <v>532</v>
      </c>
    </row>
    <row r="151" spans="1:2">
      <c r="A151">
        <v>149</v>
      </c>
      <c r="B151">
        <v>533</v>
      </c>
    </row>
    <row r="152" spans="1:2">
      <c r="A152">
        <v>150</v>
      </c>
      <c r="B152">
        <v>56</v>
      </c>
    </row>
    <row r="153" spans="1:2">
      <c r="A153">
        <v>151</v>
      </c>
      <c r="B153">
        <v>57</v>
      </c>
    </row>
    <row r="154" spans="1:2">
      <c r="A154">
        <v>152</v>
      </c>
      <c r="B154">
        <v>794</v>
      </c>
    </row>
    <row r="155" spans="1:2">
      <c r="A155">
        <v>153</v>
      </c>
      <c r="B155">
        <v>795</v>
      </c>
    </row>
    <row r="156" spans="1:2">
      <c r="A156">
        <v>154</v>
      </c>
      <c r="B156">
        <v>796</v>
      </c>
    </row>
    <row r="157" spans="1:2">
      <c r="A157">
        <v>155</v>
      </c>
      <c r="B157">
        <v>797</v>
      </c>
    </row>
    <row r="158" spans="1:2">
      <c r="A158">
        <v>156</v>
      </c>
      <c r="B158">
        <v>698</v>
      </c>
    </row>
    <row r="159" spans="1:2">
      <c r="A159">
        <v>157</v>
      </c>
      <c r="B159">
        <v>699</v>
      </c>
    </row>
    <row r="160" spans="1:2">
      <c r="A160">
        <v>158</v>
      </c>
      <c r="B160">
        <v>644</v>
      </c>
    </row>
    <row r="161" spans="1:2">
      <c r="A161">
        <v>159</v>
      </c>
      <c r="B161">
        <v>645</v>
      </c>
    </row>
    <row r="162" spans="1:2">
      <c r="A162">
        <v>160</v>
      </c>
      <c r="B162">
        <v>680</v>
      </c>
    </row>
    <row r="163" spans="1:2">
      <c r="A163">
        <v>161</v>
      </c>
      <c r="B163">
        <v>681</v>
      </c>
    </row>
    <row r="164" spans="1:2">
      <c r="A164">
        <v>162</v>
      </c>
      <c r="B164">
        <v>592</v>
      </c>
    </row>
    <row r="165" spans="1:2">
      <c r="A165">
        <v>163</v>
      </c>
      <c r="B165">
        <v>593</v>
      </c>
    </row>
    <row r="166" spans="1:2">
      <c r="A166">
        <v>164</v>
      </c>
      <c r="B166">
        <v>676</v>
      </c>
    </row>
    <row r="167" spans="1:2">
      <c r="A167">
        <v>165</v>
      </c>
      <c r="B167">
        <v>677</v>
      </c>
    </row>
    <row r="168" spans="1:2">
      <c r="A168">
        <v>166</v>
      </c>
      <c r="B168">
        <v>710</v>
      </c>
    </row>
    <row r="169" spans="1:2">
      <c r="A169">
        <v>167</v>
      </c>
      <c r="B169">
        <v>711</v>
      </c>
    </row>
    <row r="170" spans="1:2">
      <c r="A170">
        <v>168</v>
      </c>
      <c r="B170">
        <v>610</v>
      </c>
    </row>
    <row r="171" spans="1:2">
      <c r="A171">
        <v>169</v>
      </c>
      <c r="B171">
        <v>611</v>
      </c>
    </row>
    <row r="172" spans="1:2">
      <c r="A172">
        <v>170</v>
      </c>
      <c r="B172">
        <v>570</v>
      </c>
    </row>
    <row r="173" spans="1:2">
      <c r="A173">
        <v>171</v>
      </c>
      <c r="B173">
        <v>571</v>
      </c>
    </row>
    <row r="174" spans="1:2">
      <c r="A174">
        <v>172</v>
      </c>
      <c r="B174">
        <v>752</v>
      </c>
    </row>
    <row r="175" spans="1:2">
      <c r="A175">
        <v>173</v>
      </c>
      <c r="B175">
        <v>753</v>
      </c>
    </row>
    <row r="176" spans="1:2">
      <c r="A176">
        <v>174</v>
      </c>
      <c r="B176">
        <v>734</v>
      </c>
    </row>
    <row r="177" spans="1:2">
      <c r="A177">
        <v>175</v>
      </c>
      <c r="B177">
        <v>735</v>
      </c>
    </row>
    <row r="178" spans="1:2">
      <c r="A178">
        <v>176</v>
      </c>
      <c r="B178">
        <v>744</v>
      </c>
    </row>
    <row r="179" spans="1:2">
      <c r="A179">
        <v>177</v>
      </c>
      <c r="B179">
        <v>745</v>
      </c>
    </row>
    <row r="180" spans="1:2">
      <c r="A180">
        <v>178</v>
      </c>
      <c r="B180">
        <v>590</v>
      </c>
    </row>
    <row r="181" spans="1:2">
      <c r="A181">
        <v>179</v>
      </c>
      <c r="B181">
        <v>591</v>
      </c>
    </row>
    <row r="182" spans="1:2">
      <c r="A182">
        <v>180</v>
      </c>
      <c r="B182">
        <v>602</v>
      </c>
    </row>
    <row r="183" spans="1:2">
      <c r="A183">
        <v>181</v>
      </c>
      <c r="B183">
        <v>603</v>
      </c>
    </row>
    <row r="184" spans="1:2">
      <c r="A184">
        <v>182</v>
      </c>
      <c r="B184">
        <v>616</v>
      </c>
    </row>
    <row r="185" spans="1:2">
      <c r="A185">
        <v>183</v>
      </c>
      <c r="B185">
        <v>617</v>
      </c>
    </row>
    <row r="186" spans="1:2">
      <c r="A186">
        <v>184</v>
      </c>
      <c r="B186">
        <v>310</v>
      </c>
    </row>
    <row r="187" spans="1:2">
      <c r="A187">
        <v>185</v>
      </c>
      <c r="B187">
        <v>311</v>
      </c>
    </row>
    <row r="188" spans="1:2">
      <c r="A188">
        <v>186</v>
      </c>
      <c r="B188">
        <v>634</v>
      </c>
    </row>
    <row r="189" spans="1:2">
      <c r="A189">
        <v>187</v>
      </c>
      <c r="B189">
        <v>635</v>
      </c>
    </row>
    <row r="190" spans="1:2">
      <c r="A190">
        <v>188</v>
      </c>
      <c r="B190">
        <v>632</v>
      </c>
    </row>
    <row r="191" spans="1:2">
      <c r="A191">
        <v>189</v>
      </c>
      <c r="B191">
        <v>633</v>
      </c>
    </row>
    <row r="192" spans="1:2">
      <c r="A192">
        <v>190</v>
      </c>
      <c r="B192">
        <v>770</v>
      </c>
    </row>
    <row r="193" spans="1:2">
      <c r="A193">
        <v>191</v>
      </c>
      <c r="B193">
        <v>771</v>
      </c>
    </row>
    <row r="194" spans="1:2">
      <c r="A194">
        <v>192</v>
      </c>
      <c r="B194">
        <v>1004</v>
      </c>
    </row>
    <row r="195" spans="1:2">
      <c r="A195">
        <v>193</v>
      </c>
      <c r="B195">
        <v>1005</v>
      </c>
    </row>
    <row r="196" spans="1:2">
      <c r="A196">
        <v>194</v>
      </c>
      <c r="B196">
        <v>584</v>
      </c>
    </row>
    <row r="197" spans="1:2">
      <c r="A197">
        <v>195</v>
      </c>
      <c r="B197">
        <v>585</v>
      </c>
    </row>
    <row r="198" spans="1:2">
      <c r="A198">
        <v>196</v>
      </c>
      <c r="B198">
        <v>100</v>
      </c>
    </row>
    <row r="199" spans="1:2">
      <c r="A199">
        <v>197</v>
      </c>
      <c r="B199">
        <v>101</v>
      </c>
    </row>
    <row r="200" spans="1:2">
      <c r="A200">
        <v>198</v>
      </c>
      <c r="B200">
        <v>150</v>
      </c>
    </row>
    <row r="201" spans="1:2">
      <c r="A201">
        <v>199</v>
      </c>
      <c r="B201">
        <v>151</v>
      </c>
    </row>
    <row r="202" spans="1:2">
      <c r="A202">
        <v>200</v>
      </c>
      <c r="B202">
        <v>76</v>
      </c>
    </row>
    <row r="203" spans="1:2">
      <c r="A203">
        <v>201</v>
      </c>
      <c r="B203">
        <v>77</v>
      </c>
    </row>
    <row r="204" spans="1:2">
      <c r="A204">
        <v>202</v>
      </c>
      <c r="B204">
        <v>116</v>
      </c>
    </row>
    <row r="205" spans="1:2">
      <c r="A205">
        <v>203</v>
      </c>
      <c r="B205">
        <v>117</v>
      </c>
    </row>
    <row r="206" spans="1:2">
      <c r="A206">
        <v>204</v>
      </c>
      <c r="B206">
        <v>88</v>
      </c>
    </row>
    <row r="207" spans="1:2">
      <c r="A207">
        <v>205</v>
      </c>
      <c r="B207">
        <v>89</v>
      </c>
    </row>
    <row r="208" spans="1:2">
      <c r="A208">
        <v>206</v>
      </c>
      <c r="B208">
        <v>996</v>
      </c>
    </row>
    <row r="209" spans="1:2">
      <c r="A209">
        <v>207</v>
      </c>
      <c r="B209">
        <v>997</v>
      </c>
    </row>
    <row r="210" spans="1:2">
      <c r="A210">
        <v>208</v>
      </c>
      <c r="B210">
        <v>166</v>
      </c>
    </row>
    <row r="211" spans="1:2">
      <c r="A211">
        <v>209</v>
      </c>
      <c r="B211">
        <v>167</v>
      </c>
    </row>
    <row r="212" spans="1:2">
      <c r="A212">
        <v>210</v>
      </c>
      <c r="B212">
        <v>60</v>
      </c>
    </row>
    <row r="213" spans="1:2">
      <c r="A213">
        <v>211</v>
      </c>
      <c r="B213">
        <v>61</v>
      </c>
    </row>
    <row r="214" spans="1:2">
      <c r="A214">
        <v>212</v>
      </c>
      <c r="B214">
        <v>196</v>
      </c>
    </row>
    <row r="215" spans="1:2">
      <c r="A215">
        <v>213</v>
      </c>
      <c r="B215">
        <v>197</v>
      </c>
    </row>
    <row r="216" spans="1:2">
      <c r="A216">
        <v>214</v>
      </c>
      <c r="B216">
        <v>120</v>
      </c>
    </row>
    <row r="217" spans="1:2">
      <c r="A217">
        <v>215</v>
      </c>
      <c r="B217">
        <v>121</v>
      </c>
    </row>
    <row r="218" spans="1:2">
      <c r="A218">
        <v>216</v>
      </c>
      <c r="B218">
        <v>258</v>
      </c>
    </row>
    <row r="219" spans="1:2">
      <c r="A219">
        <v>217</v>
      </c>
      <c r="B219">
        <v>259</v>
      </c>
    </row>
    <row r="220" spans="1:2">
      <c r="A220">
        <v>218</v>
      </c>
      <c r="B220">
        <v>234</v>
      </c>
    </row>
    <row r="221" spans="1:2">
      <c r="A221">
        <v>219</v>
      </c>
      <c r="B221">
        <v>235</v>
      </c>
    </row>
    <row r="222" spans="1:2">
      <c r="A222">
        <v>220</v>
      </c>
      <c r="B222">
        <v>246</v>
      </c>
    </row>
    <row r="223" spans="1:2">
      <c r="A223">
        <v>221</v>
      </c>
      <c r="B223">
        <v>247</v>
      </c>
    </row>
    <row r="224" spans="1:2">
      <c r="A224">
        <v>222</v>
      </c>
      <c r="B224">
        <v>212</v>
      </c>
    </row>
    <row r="225" spans="1:2">
      <c r="A225">
        <v>223</v>
      </c>
      <c r="B225">
        <v>213</v>
      </c>
    </row>
    <row r="226" spans="1:2">
      <c r="A226">
        <v>224</v>
      </c>
      <c r="B226">
        <v>220</v>
      </c>
    </row>
    <row r="227" spans="1:2">
      <c r="A227">
        <v>225</v>
      </c>
      <c r="B227">
        <v>221</v>
      </c>
    </row>
    <row r="228" spans="1:2">
      <c r="A228">
        <v>226</v>
      </c>
      <c r="B228">
        <v>172</v>
      </c>
    </row>
    <row r="229" spans="1:2">
      <c r="A229">
        <v>227</v>
      </c>
      <c r="B229">
        <v>173</v>
      </c>
    </row>
    <row r="230" spans="1:2">
      <c r="A230">
        <v>228</v>
      </c>
      <c r="B230">
        <v>354</v>
      </c>
    </row>
    <row r="231" spans="1:2">
      <c r="A231">
        <v>229</v>
      </c>
      <c r="B231">
        <v>355</v>
      </c>
    </row>
    <row r="232" spans="1:2">
      <c r="A232">
        <v>230</v>
      </c>
      <c r="B232">
        <v>240</v>
      </c>
    </row>
    <row r="233" spans="1:2">
      <c r="A233">
        <v>231</v>
      </c>
      <c r="B233">
        <v>241</v>
      </c>
    </row>
    <row r="234" spans="1:2">
      <c r="A234">
        <v>232</v>
      </c>
      <c r="B234">
        <v>182</v>
      </c>
    </row>
    <row r="235" spans="1:2">
      <c r="A235">
        <v>233</v>
      </c>
      <c r="B235">
        <v>183</v>
      </c>
    </row>
    <row r="236" spans="1:2">
      <c r="A236">
        <v>234</v>
      </c>
      <c r="B236">
        <v>290</v>
      </c>
    </row>
    <row r="237" spans="1:2">
      <c r="A237">
        <v>235</v>
      </c>
      <c r="B237">
        <v>291</v>
      </c>
    </row>
    <row r="238" spans="1:2">
      <c r="A238">
        <v>236</v>
      </c>
      <c r="B238">
        <v>332</v>
      </c>
    </row>
    <row r="239" spans="1:2">
      <c r="A239">
        <v>237</v>
      </c>
      <c r="B239">
        <v>333</v>
      </c>
    </row>
    <row r="240" spans="1:2">
      <c r="A240">
        <v>238</v>
      </c>
      <c r="B240">
        <v>352</v>
      </c>
    </row>
    <row r="241" spans="1:2">
      <c r="A241">
        <v>239</v>
      </c>
      <c r="B241">
        <v>353</v>
      </c>
    </row>
    <row r="242" spans="1:2">
      <c r="A242">
        <v>240</v>
      </c>
      <c r="B242">
        <v>316</v>
      </c>
    </row>
    <row r="243" spans="1:2">
      <c r="A243">
        <v>241</v>
      </c>
      <c r="B243">
        <v>317</v>
      </c>
    </row>
    <row r="244" spans="1:2">
      <c r="A244">
        <v>242</v>
      </c>
      <c r="B244">
        <v>298</v>
      </c>
    </row>
    <row r="245" spans="1:2">
      <c r="A245">
        <v>243</v>
      </c>
      <c r="B245">
        <v>299</v>
      </c>
    </row>
    <row r="246" spans="1:2">
      <c r="A246">
        <v>244</v>
      </c>
      <c r="B246">
        <v>272</v>
      </c>
    </row>
    <row r="247" spans="1:2">
      <c r="A247">
        <v>245</v>
      </c>
      <c r="B247">
        <v>273</v>
      </c>
    </row>
    <row r="248" spans="1:2">
      <c r="A248">
        <v>246</v>
      </c>
      <c r="B248">
        <v>348</v>
      </c>
    </row>
    <row r="249" spans="1:2">
      <c r="A249">
        <v>247</v>
      </c>
      <c r="B249">
        <v>349</v>
      </c>
    </row>
    <row r="250" spans="1:2">
      <c r="A250">
        <v>248</v>
      </c>
      <c r="B250">
        <v>284</v>
      </c>
    </row>
    <row r="251" spans="1:2">
      <c r="A251">
        <v>249</v>
      </c>
      <c r="B251">
        <v>285</v>
      </c>
    </row>
    <row r="252" spans="1:2">
      <c r="A252">
        <v>250</v>
      </c>
      <c r="B252">
        <v>318</v>
      </c>
    </row>
    <row r="253" spans="1:2">
      <c r="A253">
        <v>251</v>
      </c>
      <c r="B253">
        <v>319</v>
      </c>
    </row>
    <row r="254" spans="1:2">
      <c r="A254">
        <v>252</v>
      </c>
      <c r="B254">
        <v>368</v>
      </c>
    </row>
    <row r="255" spans="1:2">
      <c r="A255">
        <v>253</v>
      </c>
      <c r="B255">
        <v>369</v>
      </c>
    </row>
    <row r="256" spans="1:2">
      <c r="A256">
        <v>254</v>
      </c>
      <c r="B256">
        <v>248</v>
      </c>
    </row>
    <row r="257" spans="1:2">
      <c r="A257">
        <v>255</v>
      </c>
      <c r="B257">
        <v>249</v>
      </c>
    </row>
    <row r="258" spans="1:2">
      <c r="A258">
        <v>256</v>
      </c>
      <c r="B258">
        <v>144</v>
      </c>
    </row>
    <row r="259" spans="1:2">
      <c r="A259">
        <v>257</v>
      </c>
      <c r="B259">
        <v>145</v>
      </c>
    </row>
    <row r="260" spans="1:2">
      <c r="A260">
        <v>258</v>
      </c>
      <c r="B260">
        <v>378</v>
      </c>
    </row>
    <row r="261" spans="1:2">
      <c r="A261">
        <v>259</v>
      </c>
      <c r="B261">
        <v>379</v>
      </c>
    </row>
    <row r="262" spans="1:2">
      <c r="A262">
        <v>260</v>
      </c>
      <c r="B262">
        <v>732</v>
      </c>
    </row>
    <row r="263" spans="1:2">
      <c r="A263">
        <v>261</v>
      </c>
      <c r="B263">
        <v>733</v>
      </c>
    </row>
    <row r="264" spans="1:2">
      <c r="A264">
        <v>262</v>
      </c>
      <c r="B264">
        <v>302</v>
      </c>
    </row>
    <row r="265" spans="1:2">
      <c r="A265">
        <v>263</v>
      </c>
      <c r="B265">
        <v>303</v>
      </c>
    </row>
    <row r="266" spans="1:2">
      <c r="A266">
        <v>264</v>
      </c>
      <c r="B266">
        <v>776</v>
      </c>
    </row>
    <row r="267" spans="1:2">
      <c r="A267">
        <v>265</v>
      </c>
      <c r="B267">
        <v>777</v>
      </c>
    </row>
    <row r="268" spans="1:2">
      <c r="A268">
        <v>266</v>
      </c>
      <c r="B268">
        <v>584</v>
      </c>
    </row>
    <row r="269" spans="1:2">
      <c r="A269">
        <v>267</v>
      </c>
      <c r="B269">
        <v>585</v>
      </c>
    </row>
    <row r="270" spans="1:2">
      <c r="A270">
        <v>268</v>
      </c>
      <c r="B270">
        <v>538</v>
      </c>
    </row>
    <row r="271" spans="1:2">
      <c r="A271">
        <v>269</v>
      </c>
      <c r="B271">
        <v>539</v>
      </c>
    </row>
    <row r="272" spans="1:2">
      <c r="A272">
        <v>270</v>
      </c>
      <c r="B272">
        <v>766</v>
      </c>
    </row>
    <row r="273" spans="1:2">
      <c r="A273">
        <v>271</v>
      </c>
      <c r="B273">
        <v>767</v>
      </c>
    </row>
    <row r="274" spans="1:2">
      <c r="A274">
        <v>272</v>
      </c>
      <c r="B274">
        <v>1006</v>
      </c>
    </row>
    <row r="275" spans="1:2">
      <c r="A275">
        <v>273</v>
      </c>
      <c r="B275">
        <v>1007</v>
      </c>
    </row>
    <row r="276" spans="1:2">
      <c r="A276">
        <v>274</v>
      </c>
      <c r="B276">
        <v>620</v>
      </c>
    </row>
    <row r="277" spans="1:2">
      <c r="A277">
        <v>275</v>
      </c>
      <c r="B277">
        <v>621</v>
      </c>
    </row>
    <row r="278" spans="1:2">
      <c r="A278">
        <v>276</v>
      </c>
      <c r="B278">
        <v>324</v>
      </c>
    </row>
    <row r="279" spans="1:2">
      <c r="A279">
        <v>277</v>
      </c>
      <c r="B279">
        <v>325</v>
      </c>
    </row>
    <row r="280" spans="1:2">
      <c r="A280">
        <v>278</v>
      </c>
      <c r="B280">
        <v>522</v>
      </c>
    </row>
    <row r="281" spans="1:2">
      <c r="A281">
        <v>279</v>
      </c>
      <c r="B281">
        <v>523</v>
      </c>
    </row>
    <row r="282" spans="1:2">
      <c r="A282">
        <v>280</v>
      </c>
      <c r="B282">
        <v>768</v>
      </c>
    </row>
    <row r="283" spans="1:2">
      <c r="A283">
        <v>281</v>
      </c>
      <c r="B283">
        <v>769</v>
      </c>
    </row>
    <row r="284" spans="1:2">
      <c r="A284">
        <v>282</v>
      </c>
      <c r="B284">
        <v>606</v>
      </c>
    </row>
    <row r="285" spans="1:2">
      <c r="A285">
        <v>283</v>
      </c>
      <c r="B285">
        <v>607</v>
      </c>
    </row>
    <row r="286" spans="1:2">
      <c r="A286">
        <v>284</v>
      </c>
      <c r="B286">
        <v>686</v>
      </c>
    </row>
    <row r="287" spans="1:2">
      <c r="A287">
        <v>285</v>
      </c>
      <c r="B287">
        <v>687</v>
      </c>
    </row>
    <row r="288" spans="1:2">
      <c r="A288">
        <v>286</v>
      </c>
      <c r="B288">
        <v>986</v>
      </c>
    </row>
    <row r="289" spans="1:2">
      <c r="A289">
        <v>287</v>
      </c>
      <c r="B289">
        <v>987</v>
      </c>
    </row>
    <row r="290" spans="1:2">
      <c r="A290">
        <v>288</v>
      </c>
      <c r="B290">
        <v>718</v>
      </c>
    </row>
    <row r="291" spans="1:2">
      <c r="A291">
        <v>289</v>
      </c>
      <c r="B291">
        <v>719</v>
      </c>
    </row>
    <row r="292" spans="1:2">
      <c r="A292">
        <v>290</v>
      </c>
      <c r="B292">
        <v>788</v>
      </c>
    </row>
    <row r="293" spans="1:2">
      <c r="A293">
        <v>291</v>
      </c>
      <c r="B293">
        <v>789</v>
      </c>
    </row>
    <row r="294" spans="1:2">
      <c r="A294">
        <v>292</v>
      </c>
      <c r="B294">
        <v>736</v>
      </c>
    </row>
    <row r="295" spans="1:2">
      <c r="A295">
        <v>293</v>
      </c>
      <c r="B295">
        <v>737</v>
      </c>
    </row>
    <row r="296" spans="1:2">
      <c r="A296">
        <v>294</v>
      </c>
      <c r="B296">
        <v>608</v>
      </c>
    </row>
    <row r="297" spans="1:2">
      <c r="A297">
        <v>295</v>
      </c>
      <c r="B297">
        <v>609</v>
      </c>
    </row>
    <row r="298" spans="1:2">
      <c r="A298">
        <v>296</v>
      </c>
      <c r="B298">
        <v>738</v>
      </c>
    </row>
    <row r="299" spans="1:2">
      <c r="A299">
        <v>297</v>
      </c>
      <c r="B299">
        <v>739</v>
      </c>
    </row>
    <row r="300" spans="1:2">
      <c r="A300">
        <v>298</v>
      </c>
      <c r="B300">
        <v>966</v>
      </c>
    </row>
    <row r="301" spans="1:2">
      <c r="A301">
        <v>299</v>
      </c>
      <c r="B301">
        <v>967</v>
      </c>
    </row>
    <row r="302" spans="1:2">
      <c r="A302">
        <v>300</v>
      </c>
      <c r="B302">
        <v>648</v>
      </c>
    </row>
    <row r="303" spans="1:2">
      <c r="A303">
        <v>301</v>
      </c>
      <c r="B303">
        <v>649</v>
      </c>
    </row>
    <row r="304" spans="1:2">
      <c r="A304">
        <v>302</v>
      </c>
      <c r="B304">
        <v>308</v>
      </c>
    </row>
    <row r="305" spans="1:2">
      <c r="A305">
        <v>303</v>
      </c>
      <c r="B305">
        <v>309</v>
      </c>
    </row>
    <row r="306" spans="1:2">
      <c r="A306">
        <v>304</v>
      </c>
      <c r="B306">
        <v>728</v>
      </c>
    </row>
    <row r="307" spans="1:2">
      <c r="A307">
        <v>305</v>
      </c>
      <c r="B307">
        <v>729</v>
      </c>
    </row>
    <row r="308" spans="1:2">
      <c r="A308">
        <v>306</v>
      </c>
      <c r="B308">
        <v>548</v>
      </c>
    </row>
    <row r="309" spans="1:2">
      <c r="A309">
        <v>307</v>
      </c>
      <c r="B309">
        <v>549</v>
      </c>
    </row>
    <row r="310" spans="1:2">
      <c r="A310">
        <v>308</v>
      </c>
      <c r="B310">
        <v>266</v>
      </c>
    </row>
    <row r="311" spans="1:2">
      <c r="A311">
        <v>309</v>
      </c>
      <c r="B311">
        <v>267</v>
      </c>
    </row>
    <row r="312" spans="1:2">
      <c r="A312">
        <v>310</v>
      </c>
      <c r="B312">
        <v>256</v>
      </c>
    </row>
    <row r="313" spans="1:2">
      <c r="A313">
        <v>311</v>
      </c>
      <c r="B313">
        <v>257</v>
      </c>
    </row>
    <row r="314" spans="1:2">
      <c r="A314">
        <v>312</v>
      </c>
      <c r="B314">
        <v>176</v>
      </c>
    </row>
    <row r="315" spans="1:2">
      <c r="A315">
        <v>313</v>
      </c>
      <c r="B315">
        <v>177</v>
      </c>
    </row>
    <row r="316" spans="1:2">
      <c r="A316">
        <v>314</v>
      </c>
      <c r="B316">
        <v>264</v>
      </c>
    </row>
    <row r="317" spans="1:2">
      <c r="A317">
        <v>315</v>
      </c>
      <c r="B317">
        <v>265</v>
      </c>
    </row>
    <row r="318" spans="1:2">
      <c r="A318">
        <v>316</v>
      </c>
      <c r="B318">
        <v>222</v>
      </c>
    </row>
    <row r="319" spans="1:2">
      <c r="A319">
        <v>317</v>
      </c>
      <c r="B319">
        <v>223</v>
      </c>
    </row>
    <row r="320" spans="1:2">
      <c r="A320">
        <v>318</v>
      </c>
      <c r="B320">
        <v>556</v>
      </c>
    </row>
    <row r="321" spans="1:2">
      <c r="A321">
        <v>319</v>
      </c>
      <c r="B321">
        <v>557</v>
      </c>
    </row>
    <row r="322" spans="1:2">
      <c r="A322">
        <v>320</v>
      </c>
      <c r="B322">
        <v>250</v>
      </c>
    </row>
    <row r="323" spans="1:2">
      <c r="A323">
        <v>321</v>
      </c>
      <c r="B323">
        <v>251</v>
      </c>
    </row>
    <row r="324" spans="1:2">
      <c r="A324">
        <v>322</v>
      </c>
      <c r="B324">
        <v>178</v>
      </c>
    </row>
    <row r="325" spans="1:2">
      <c r="A325">
        <v>323</v>
      </c>
      <c r="B325">
        <v>179</v>
      </c>
    </row>
    <row r="326" spans="1:2">
      <c r="A326">
        <v>324</v>
      </c>
      <c r="B326">
        <v>162</v>
      </c>
    </row>
    <row r="327" spans="1:2">
      <c r="A327">
        <v>325</v>
      </c>
      <c r="B327">
        <v>163</v>
      </c>
    </row>
    <row r="328" spans="1:2">
      <c r="A328">
        <v>326</v>
      </c>
      <c r="B328">
        <v>86</v>
      </c>
    </row>
    <row r="329" spans="1:2">
      <c r="A329">
        <v>327</v>
      </c>
      <c r="B329">
        <v>87</v>
      </c>
    </row>
    <row r="330" spans="1:2">
      <c r="A330">
        <v>328</v>
      </c>
      <c r="B330">
        <v>78</v>
      </c>
    </row>
    <row r="331" spans="1:2">
      <c r="A331">
        <v>329</v>
      </c>
      <c r="B331">
        <v>79</v>
      </c>
    </row>
    <row r="332" spans="1:2">
      <c r="A332">
        <v>330</v>
      </c>
      <c r="B332">
        <v>282</v>
      </c>
    </row>
    <row r="333" spans="1:2">
      <c r="A333">
        <v>331</v>
      </c>
      <c r="B333">
        <v>283</v>
      </c>
    </row>
    <row r="334" spans="1:2">
      <c r="A334">
        <v>332</v>
      </c>
      <c r="B334">
        <v>36</v>
      </c>
    </row>
    <row r="335" spans="1:2">
      <c r="A335">
        <v>333</v>
      </c>
      <c r="B335">
        <v>37</v>
      </c>
    </row>
    <row r="336" spans="1:2">
      <c r="A336">
        <v>334</v>
      </c>
      <c r="B336">
        <v>18</v>
      </c>
    </row>
    <row r="337" spans="1:2">
      <c r="A337">
        <v>335</v>
      </c>
      <c r="B337">
        <v>19</v>
      </c>
    </row>
    <row r="338" spans="1:2">
      <c r="A338">
        <v>336</v>
      </c>
      <c r="B338">
        <v>14</v>
      </c>
    </row>
    <row r="339" spans="1:2">
      <c r="A339">
        <v>337</v>
      </c>
      <c r="B339">
        <v>15</v>
      </c>
    </row>
    <row r="340" spans="1:2">
      <c r="A340">
        <v>338</v>
      </c>
      <c r="B340">
        <v>156</v>
      </c>
    </row>
    <row r="341" spans="1:2">
      <c r="A341">
        <v>339</v>
      </c>
      <c r="B341">
        <v>157</v>
      </c>
    </row>
    <row r="342" spans="1:2">
      <c r="A342">
        <v>340</v>
      </c>
      <c r="B342">
        <v>320</v>
      </c>
    </row>
    <row r="343" spans="1:2">
      <c r="A343">
        <v>341</v>
      </c>
      <c r="B343">
        <v>321</v>
      </c>
    </row>
    <row r="344" spans="1:2">
      <c r="A344">
        <v>342</v>
      </c>
      <c r="B344">
        <v>342</v>
      </c>
    </row>
    <row r="345" spans="1:2">
      <c r="A345">
        <v>343</v>
      </c>
      <c r="B345">
        <v>343</v>
      </c>
    </row>
    <row r="346" spans="1:2">
      <c r="A346">
        <v>344</v>
      </c>
      <c r="B346">
        <v>704</v>
      </c>
    </row>
    <row r="347" spans="1:2">
      <c r="A347">
        <v>345</v>
      </c>
      <c r="B347">
        <v>705</v>
      </c>
    </row>
    <row r="348" spans="1:2">
      <c r="A348">
        <v>346</v>
      </c>
      <c r="B348">
        <v>334</v>
      </c>
    </row>
    <row r="349" spans="1:2">
      <c r="A349">
        <v>347</v>
      </c>
      <c r="B349">
        <v>335</v>
      </c>
    </row>
    <row r="350" spans="1:2">
      <c r="A350">
        <v>348</v>
      </c>
      <c r="B350">
        <v>232</v>
      </c>
    </row>
    <row r="351" spans="1:2">
      <c r="A351">
        <v>349</v>
      </c>
      <c r="B351">
        <v>233</v>
      </c>
    </row>
    <row r="352" spans="1:2">
      <c r="A352">
        <v>350</v>
      </c>
      <c r="B352">
        <v>366</v>
      </c>
    </row>
    <row r="353" spans="1:2">
      <c r="A353">
        <v>351</v>
      </c>
      <c r="B353">
        <v>367</v>
      </c>
    </row>
    <row r="354" spans="1:2">
      <c r="A354">
        <v>352</v>
      </c>
      <c r="B354">
        <v>206</v>
      </c>
    </row>
    <row r="355" spans="1:2">
      <c r="A355">
        <v>353</v>
      </c>
      <c r="B355">
        <v>207</v>
      </c>
    </row>
    <row r="356" spans="1:2">
      <c r="A356">
        <v>354</v>
      </c>
      <c r="B356">
        <v>372</v>
      </c>
    </row>
    <row r="357" spans="1:2">
      <c r="A357">
        <v>355</v>
      </c>
      <c r="B357">
        <v>373</v>
      </c>
    </row>
    <row r="358" spans="1:2">
      <c r="A358">
        <v>356</v>
      </c>
      <c r="B358">
        <v>574</v>
      </c>
    </row>
    <row r="359" spans="1:2">
      <c r="A359">
        <v>357</v>
      </c>
      <c r="B359">
        <v>575</v>
      </c>
    </row>
    <row r="360" spans="1:2">
      <c r="A360">
        <v>358</v>
      </c>
      <c r="B360">
        <v>126</v>
      </c>
    </row>
    <row r="361" spans="1:2">
      <c r="A361">
        <v>359</v>
      </c>
      <c r="B361">
        <v>127</v>
      </c>
    </row>
    <row r="362" spans="1:2">
      <c r="A362">
        <v>360</v>
      </c>
      <c r="B362">
        <v>382</v>
      </c>
    </row>
    <row r="363" spans="1:2">
      <c r="A363">
        <v>361</v>
      </c>
      <c r="B363">
        <v>383</v>
      </c>
    </row>
    <row r="364" spans="1:2">
      <c r="A364">
        <v>362</v>
      </c>
      <c r="B364">
        <v>130</v>
      </c>
    </row>
    <row r="365" spans="1:2">
      <c r="A365">
        <v>363</v>
      </c>
      <c r="B365">
        <v>131</v>
      </c>
    </row>
    <row r="366" spans="1:2">
      <c r="A366">
        <v>364</v>
      </c>
      <c r="B366">
        <v>54</v>
      </c>
    </row>
    <row r="367" spans="1:2">
      <c r="A367">
        <v>365</v>
      </c>
      <c r="B367">
        <v>55</v>
      </c>
    </row>
    <row r="368" spans="1:2">
      <c r="A368">
        <v>366</v>
      </c>
      <c r="B368">
        <v>34</v>
      </c>
    </row>
    <row r="369" spans="1:2">
      <c r="A369">
        <v>367</v>
      </c>
      <c r="B369">
        <v>35</v>
      </c>
    </row>
    <row r="370" spans="1:2">
      <c r="A370">
        <v>368</v>
      </c>
      <c r="B370">
        <v>254</v>
      </c>
    </row>
    <row r="371" spans="1:2">
      <c r="A371">
        <v>369</v>
      </c>
      <c r="B371">
        <v>255</v>
      </c>
    </row>
    <row r="372" spans="1:2">
      <c r="A372">
        <v>370</v>
      </c>
      <c r="B372">
        <v>314</v>
      </c>
    </row>
    <row r="373" spans="1:2">
      <c r="A373">
        <v>371</v>
      </c>
      <c r="B373">
        <v>315</v>
      </c>
    </row>
    <row r="374" spans="1:2">
      <c r="A374">
        <v>372</v>
      </c>
      <c r="B374">
        <v>238</v>
      </c>
    </row>
    <row r="375" spans="1:2">
      <c r="A375">
        <v>373</v>
      </c>
      <c r="B375">
        <v>239</v>
      </c>
    </row>
    <row r="376" spans="1:2">
      <c r="A376">
        <v>374</v>
      </c>
      <c r="B376">
        <v>170</v>
      </c>
    </row>
    <row r="377" spans="1:2">
      <c r="A377">
        <v>375</v>
      </c>
      <c r="B377">
        <v>171</v>
      </c>
    </row>
    <row r="378" spans="1:2">
      <c r="A378">
        <v>376</v>
      </c>
      <c r="B378">
        <v>148</v>
      </c>
    </row>
    <row r="379" spans="1:2">
      <c r="A379">
        <v>377</v>
      </c>
      <c r="B379">
        <v>149</v>
      </c>
    </row>
    <row r="380" spans="1:2">
      <c r="A380">
        <v>378</v>
      </c>
      <c r="B380">
        <v>74</v>
      </c>
    </row>
    <row r="381" spans="1:2">
      <c r="A381">
        <v>379</v>
      </c>
      <c r="B381">
        <v>75</v>
      </c>
    </row>
    <row r="382" spans="1:2">
      <c r="A382">
        <v>380</v>
      </c>
      <c r="B382">
        <v>128</v>
      </c>
    </row>
    <row r="383" spans="1:2">
      <c r="A383">
        <v>381</v>
      </c>
      <c r="B383">
        <v>129</v>
      </c>
    </row>
    <row r="384" spans="1:2">
      <c r="A384">
        <v>382</v>
      </c>
      <c r="B384">
        <v>278</v>
      </c>
    </row>
    <row r="385" spans="1:2">
      <c r="A385">
        <v>383</v>
      </c>
      <c r="B385">
        <v>279</v>
      </c>
    </row>
    <row r="386" spans="1:2">
      <c r="A386">
        <v>384</v>
      </c>
      <c r="B386">
        <v>224</v>
      </c>
    </row>
    <row r="387" spans="1:2">
      <c r="A387">
        <v>385</v>
      </c>
      <c r="B387">
        <v>225</v>
      </c>
    </row>
    <row r="388" spans="1:2">
      <c r="A388">
        <v>386</v>
      </c>
      <c r="B388">
        <v>192</v>
      </c>
    </row>
    <row r="389" spans="1:2">
      <c r="A389">
        <v>387</v>
      </c>
      <c r="B389">
        <v>193</v>
      </c>
    </row>
    <row r="390" spans="1:2">
      <c r="A390">
        <v>388</v>
      </c>
      <c r="B390">
        <v>964</v>
      </c>
    </row>
    <row r="391" spans="1:2">
      <c r="A391">
        <v>389</v>
      </c>
      <c r="B391">
        <v>965</v>
      </c>
    </row>
    <row r="392" spans="1:2">
      <c r="A392">
        <v>390</v>
      </c>
      <c r="B392">
        <v>202</v>
      </c>
    </row>
    <row r="393" spans="1:2">
      <c r="A393">
        <v>391</v>
      </c>
      <c r="B393">
        <v>203</v>
      </c>
    </row>
    <row r="394" spans="1:2">
      <c r="A394">
        <v>392</v>
      </c>
      <c r="B394">
        <v>558</v>
      </c>
    </row>
    <row r="395" spans="1:2">
      <c r="A395">
        <v>393</v>
      </c>
      <c r="B395">
        <v>559</v>
      </c>
    </row>
    <row r="396" spans="1:2">
      <c r="A396">
        <v>394</v>
      </c>
      <c r="B396">
        <v>280</v>
      </c>
    </row>
    <row r="397" spans="1:2">
      <c r="A397">
        <v>395</v>
      </c>
      <c r="B397">
        <v>281</v>
      </c>
    </row>
    <row r="398" spans="1:2">
      <c r="A398">
        <v>396</v>
      </c>
      <c r="B398">
        <v>304</v>
      </c>
    </row>
    <row r="399" spans="1:2">
      <c r="A399">
        <v>397</v>
      </c>
      <c r="B399">
        <v>305</v>
      </c>
    </row>
    <row r="400" spans="1:2">
      <c r="A400">
        <v>398</v>
      </c>
      <c r="B400">
        <v>236</v>
      </c>
    </row>
    <row r="401" spans="1:2">
      <c r="A401">
        <v>399</v>
      </c>
      <c r="B401">
        <v>237</v>
      </c>
    </row>
    <row r="402" spans="1:2">
      <c r="A402">
        <v>400</v>
      </c>
      <c r="B402">
        <v>380</v>
      </c>
    </row>
    <row r="403" spans="1:2">
      <c r="A403">
        <v>401</v>
      </c>
      <c r="B403">
        <v>381</v>
      </c>
    </row>
    <row r="404" spans="1:2">
      <c r="A404">
        <v>402</v>
      </c>
      <c r="B404">
        <v>756</v>
      </c>
    </row>
    <row r="405" spans="1:2">
      <c r="A405">
        <v>403</v>
      </c>
      <c r="B405">
        <v>757</v>
      </c>
    </row>
    <row r="406" spans="1:2">
      <c r="A406">
        <v>404</v>
      </c>
      <c r="B406">
        <v>98</v>
      </c>
    </row>
    <row r="407" spans="1:2">
      <c r="A407">
        <v>405</v>
      </c>
      <c r="B407">
        <v>99</v>
      </c>
    </row>
    <row r="408" spans="1:2">
      <c r="A408">
        <v>406</v>
      </c>
      <c r="B408">
        <v>188</v>
      </c>
    </row>
    <row r="409" spans="1:2">
      <c r="A409">
        <v>407</v>
      </c>
      <c r="B409">
        <v>189</v>
      </c>
    </row>
    <row r="410" spans="1:2">
      <c r="A410">
        <v>408</v>
      </c>
      <c r="B410">
        <v>186</v>
      </c>
    </row>
    <row r="411" spans="1:2">
      <c r="A411">
        <v>409</v>
      </c>
      <c r="B411">
        <v>187</v>
      </c>
    </row>
    <row r="412" spans="1:2">
      <c r="A412">
        <v>410</v>
      </c>
      <c r="B412">
        <v>244</v>
      </c>
    </row>
    <row r="413" spans="1:2">
      <c r="A413">
        <v>411</v>
      </c>
      <c r="B413">
        <v>245</v>
      </c>
    </row>
    <row r="414" spans="1:2">
      <c r="A414">
        <v>412</v>
      </c>
      <c r="B414">
        <v>260</v>
      </c>
    </row>
    <row r="415" spans="1:2">
      <c r="A415">
        <v>413</v>
      </c>
      <c r="B415">
        <v>261</v>
      </c>
    </row>
    <row r="416" spans="1:2">
      <c r="A416">
        <v>414</v>
      </c>
      <c r="B416">
        <v>194</v>
      </c>
    </row>
    <row r="417" spans="1:2">
      <c r="A417">
        <v>415</v>
      </c>
      <c r="B417">
        <v>195</v>
      </c>
    </row>
    <row r="418" spans="1:2">
      <c r="A418">
        <v>416</v>
      </c>
      <c r="B418">
        <v>190</v>
      </c>
    </row>
    <row r="419" spans="1:2">
      <c r="A419">
        <v>417</v>
      </c>
      <c r="B419">
        <v>191</v>
      </c>
    </row>
    <row r="420" spans="1:2">
      <c r="A420">
        <v>418</v>
      </c>
      <c r="B420">
        <v>364</v>
      </c>
    </row>
    <row r="421" spans="1:2">
      <c r="A421">
        <v>419</v>
      </c>
      <c r="B421">
        <v>365</v>
      </c>
    </row>
    <row r="422" spans="1:2">
      <c r="A422">
        <v>420</v>
      </c>
      <c r="B422">
        <v>772</v>
      </c>
    </row>
    <row r="423" spans="1:2">
      <c r="A423">
        <v>421</v>
      </c>
      <c r="B423">
        <v>773</v>
      </c>
    </row>
    <row r="424" spans="1:2">
      <c r="A424">
        <v>422</v>
      </c>
      <c r="B424">
        <v>296</v>
      </c>
    </row>
    <row r="425" spans="1:2">
      <c r="A425">
        <v>423</v>
      </c>
      <c r="B425">
        <v>297</v>
      </c>
    </row>
    <row r="426" spans="1:2">
      <c r="A426">
        <v>424</v>
      </c>
      <c r="B426">
        <v>360</v>
      </c>
    </row>
    <row r="427" spans="1:2">
      <c r="A427">
        <v>425</v>
      </c>
      <c r="B427">
        <v>361</v>
      </c>
    </row>
    <row r="428" spans="1:2">
      <c r="A428">
        <v>426</v>
      </c>
      <c r="B428">
        <v>376</v>
      </c>
    </row>
    <row r="429" spans="1:2">
      <c r="A429">
        <v>427</v>
      </c>
      <c r="B429">
        <v>377</v>
      </c>
    </row>
    <row r="430" spans="1:2">
      <c r="A430">
        <v>428</v>
      </c>
      <c r="B430">
        <v>358</v>
      </c>
    </row>
    <row r="431" spans="1:2">
      <c r="A431">
        <v>429</v>
      </c>
      <c r="B431">
        <v>359</v>
      </c>
    </row>
    <row r="432" spans="1:2">
      <c r="A432">
        <v>430</v>
      </c>
      <c r="B432">
        <v>336</v>
      </c>
    </row>
    <row r="433" spans="1:2">
      <c r="A433">
        <v>431</v>
      </c>
      <c r="B433">
        <v>337</v>
      </c>
    </row>
    <row r="434" spans="1:2">
      <c r="A434">
        <v>432</v>
      </c>
      <c r="B434">
        <v>362</v>
      </c>
    </row>
    <row r="435" spans="1:2">
      <c r="A435">
        <v>433</v>
      </c>
      <c r="B435">
        <v>363</v>
      </c>
    </row>
    <row r="436" spans="1:2">
      <c r="A436">
        <v>434</v>
      </c>
      <c r="B436">
        <v>158</v>
      </c>
    </row>
    <row r="437" spans="1:2">
      <c r="A437">
        <v>435</v>
      </c>
      <c r="B437">
        <v>159</v>
      </c>
    </row>
    <row r="438" spans="1:2">
      <c r="A438">
        <v>436</v>
      </c>
      <c r="B438">
        <v>384</v>
      </c>
    </row>
    <row r="439" spans="1:2">
      <c r="A439">
        <v>437</v>
      </c>
      <c r="B439">
        <v>385</v>
      </c>
    </row>
    <row r="440" spans="1:2">
      <c r="A440">
        <v>438</v>
      </c>
      <c r="B440">
        <v>306</v>
      </c>
    </row>
    <row r="441" spans="1:2">
      <c r="A441">
        <v>439</v>
      </c>
      <c r="B441">
        <v>307</v>
      </c>
    </row>
    <row r="442" spans="1:2">
      <c r="A442">
        <v>440</v>
      </c>
      <c r="B442">
        <v>64</v>
      </c>
    </row>
    <row r="443" spans="1:2">
      <c r="A443">
        <v>441</v>
      </c>
      <c r="B443">
        <v>65</v>
      </c>
    </row>
    <row r="444" spans="1:2">
      <c r="A444">
        <v>442</v>
      </c>
      <c r="B444">
        <v>326</v>
      </c>
    </row>
    <row r="445" spans="1:2">
      <c r="A445">
        <v>443</v>
      </c>
      <c r="B445">
        <v>327</v>
      </c>
    </row>
    <row r="446" spans="1:2">
      <c r="A446">
        <v>444</v>
      </c>
      <c r="B446">
        <v>356</v>
      </c>
    </row>
    <row r="447" spans="1:2">
      <c r="A447">
        <v>445</v>
      </c>
      <c r="B447">
        <v>357</v>
      </c>
    </row>
    <row r="448" spans="1:2">
      <c r="A448">
        <v>446</v>
      </c>
      <c r="B448">
        <v>514</v>
      </c>
    </row>
    <row r="449" spans="1:2">
      <c r="A449">
        <v>447</v>
      </c>
      <c r="B449">
        <v>515</v>
      </c>
    </row>
    <row r="450" spans="1:2">
      <c r="A450">
        <v>448</v>
      </c>
      <c r="B450">
        <v>330</v>
      </c>
    </row>
    <row r="451" spans="1:2">
      <c r="A451">
        <v>449</v>
      </c>
      <c r="B451">
        <v>331</v>
      </c>
    </row>
    <row r="452" spans="1:2">
      <c r="A452">
        <v>450</v>
      </c>
      <c r="B452">
        <v>68</v>
      </c>
    </row>
    <row r="453" spans="1:2">
      <c r="A453">
        <v>451</v>
      </c>
      <c r="B453">
        <v>69</v>
      </c>
    </row>
    <row r="454" spans="1:2">
      <c r="A454">
        <v>452</v>
      </c>
      <c r="B454">
        <v>262</v>
      </c>
    </row>
    <row r="455" spans="1:2">
      <c r="A455">
        <v>453</v>
      </c>
      <c r="B455">
        <v>263</v>
      </c>
    </row>
    <row r="456" spans="1:2">
      <c r="A456">
        <v>454</v>
      </c>
      <c r="B456">
        <v>174</v>
      </c>
    </row>
    <row r="457" spans="1:2">
      <c r="A457">
        <v>455</v>
      </c>
      <c r="B457">
        <v>175</v>
      </c>
    </row>
    <row r="458" spans="1:2">
      <c r="A458">
        <v>456</v>
      </c>
      <c r="B458">
        <v>118</v>
      </c>
    </row>
    <row r="459" spans="1:2">
      <c r="A459">
        <v>457</v>
      </c>
      <c r="B459">
        <v>119</v>
      </c>
    </row>
    <row r="460" spans="1:2">
      <c r="A460">
        <v>458</v>
      </c>
      <c r="B460">
        <v>46</v>
      </c>
    </row>
    <row r="461" spans="1:2">
      <c r="A461">
        <v>459</v>
      </c>
      <c r="B461">
        <v>47</v>
      </c>
    </row>
    <row r="462" spans="1:2">
      <c r="A462">
        <v>460</v>
      </c>
      <c r="B462">
        <v>134</v>
      </c>
    </row>
    <row r="463" spans="1:2">
      <c r="A463">
        <v>461</v>
      </c>
      <c r="B463">
        <v>135</v>
      </c>
    </row>
    <row r="464" spans="1:2">
      <c r="A464">
        <v>462</v>
      </c>
      <c r="B464">
        <v>16</v>
      </c>
    </row>
    <row r="465" spans="1:2">
      <c r="A465">
        <v>463</v>
      </c>
      <c r="B465">
        <v>17</v>
      </c>
    </row>
    <row r="466" spans="1:2">
      <c r="A466">
        <v>464</v>
      </c>
      <c r="B466">
        <v>90</v>
      </c>
    </row>
    <row r="467" spans="1:2">
      <c r="A467">
        <v>465</v>
      </c>
      <c r="B467">
        <v>91</v>
      </c>
    </row>
    <row r="468" spans="1:2">
      <c r="A468">
        <v>466</v>
      </c>
      <c r="B468">
        <v>218</v>
      </c>
    </row>
    <row r="469" spans="1:2">
      <c r="A469">
        <v>467</v>
      </c>
      <c r="B469">
        <v>219</v>
      </c>
    </row>
    <row r="470" spans="1:2">
      <c r="A470">
        <v>468</v>
      </c>
      <c r="B470">
        <v>104</v>
      </c>
    </row>
    <row r="471" spans="1:2">
      <c r="A471">
        <v>469</v>
      </c>
      <c r="B471">
        <v>105</v>
      </c>
    </row>
    <row r="472" spans="1:2">
      <c r="A472">
        <v>470</v>
      </c>
      <c r="B472">
        <v>12</v>
      </c>
    </row>
    <row r="473" spans="1:2">
      <c r="A473">
        <v>471</v>
      </c>
      <c r="B473">
        <v>13</v>
      </c>
    </row>
    <row r="474" spans="1:2">
      <c r="A474">
        <v>472</v>
      </c>
      <c r="B474">
        <v>92</v>
      </c>
    </row>
    <row r="475" spans="1:2">
      <c r="A475">
        <v>473</v>
      </c>
      <c r="B475">
        <v>93</v>
      </c>
    </row>
    <row r="476" spans="1:2">
      <c r="A476">
        <v>474</v>
      </c>
      <c r="B476">
        <v>102</v>
      </c>
    </row>
    <row r="477" spans="1:2">
      <c r="A477">
        <v>475</v>
      </c>
      <c r="B477">
        <v>103</v>
      </c>
    </row>
    <row r="478" spans="1:2">
      <c r="A478">
        <v>476</v>
      </c>
      <c r="B478">
        <v>80</v>
      </c>
    </row>
    <row r="479" spans="1:2">
      <c r="A479">
        <v>477</v>
      </c>
      <c r="B479">
        <v>81</v>
      </c>
    </row>
    <row r="480" spans="1:2">
      <c r="A480">
        <v>478</v>
      </c>
      <c r="B480">
        <v>370</v>
      </c>
    </row>
    <row r="481" spans="1:2">
      <c r="A481">
        <v>479</v>
      </c>
      <c r="B481">
        <v>371</v>
      </c>
    </row>
    <row r="482" spans="1:2">
      <c r="A482">
        <v>480</v>
      </c>
      <c r="B482">
        <v>106</v>
      </c>
    </row>
    <row r="483" spans="1:2">
      <c r="A483">
        <v>481</v>
      </c>
      <c r="B483">
        <v>107</v>
      </c>
    </row>
    <row r="484" spans="1:2">
      <c r="A484">
        <v>482</v>
      </c>
      <c r="B484">
        <v>152</v>
      </c>
    </row>
    <row r="485" spans="1:2">
      <c r="A485">
        <v>483</v>
      </c>
      <c r="B485">
        <v>153</v>
      </c>
    </row>
  </sheetData>
  <sortState ref="A2:D485">
    <sortCondition ref="A2:A485"/>
  </sortState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97"/>
  <sheetViews>
    <sheetView workbookViewId="0">
      <pane ySplit="1" topLeftCell="A2" activePane="bottomLeft" state="frozen"/>
      <selection pane="bottomLeft" activeCell="G6" sqref="G6"/>
    </sheetView>
  </sheetViews>
  <sheetFormatPr defaultRowHeight="12.75"/>
  <cols>
    <col min="1" max="1" width="33.28515625" customWidth="1"/>
    <col min="2" max="2" width="18" customWidth="1"/>
    <col min="3" max="3" width="14.28515625" customWidth="1"/>
    <col min="4" max="4" width="14.85546875" customWidth="1"/>
  </cols>
  <sheetData>
    <row r="1" spans="1:4">
      <c r="A1" t="s">
        <v>41</v>
      </c>
      <c r="B1" t="s">
        <v>42</v>
      </c>
      <c r="C1" t="s">
        <v>43</v>
      </c>
      <c r="D1" t="s">
        <v>48</v>
      </c>
    </row>
    <row r="2" spans="1:4">
      <c r="A2" s="14" t="str">
        <f>CONCATENATE("FwUkl1Settings/",TEXT(RICH1!$G2,"r1ukl1#00"),TEXT(RICH1!$I2,"\.#0"),TEXT(RICH1!$J2,"\_#00\."),"Weight")</f>
        <v>FwUkl1Settings/r1ukl101.0_01.Weight</v>
      </c>
      <c r="B2" s="15" t="s">
        <v>55</v>
      </c>
      <c r="C2">
        <f>RICH1!$N2</f>
        <v>1</v>
      </c>
      <c r="D2">
        <f>RICH1!$O2</f>
        <v>1</v>
      </c>
    </row>
    <row r="3" spans="1:4">
      <c r="A3" s="14" t="str">
        <f>CONCATENATE("FwUkl1Settings/",TEXT(RICH1!$G3,"r1ukl1#00"),TEXT(RICH1!$I3,"\.#0"),TEXT(RICH1!$J3,"\_#00\."),"Weight")</f>
        <v>FwUkl1Settings/r1ukl101.1_07.Weight</v>
      </c>
      <c r="B3" s="15" t="s">
        <v>55</v>
      </c>
      <c r="C3">
        <f>RICH1!$N3</f>
        <v>1</v>
      </c>
      <c r="D3">
        <f>RICH1!$O3</f>
        <v>1</v>
      </c>
    </row>
    <row r="4" spans="1:4">
      <c r="A4" s="14" t="str">
        <f>CONCATENATE("FwUkl1Settings/",TEXT(RICH1!$G4,"r1ukl1#00"),TEXT(RICH1!$I4,"\.#0"),TEXT(RICH1!$J4,"\_#00\."),"Weight")</f>
        <v>FwUkl1Settings/r1ukl101.2_06.Weight</v>
      </c>
      <c r="B4" s="15" t="s">
        <v>55</v>
      </c>
      <c r="C4">
        <f>RICH1!$N4</f>
        <v>1</v>
      </c>
      <c r="D4">
        <f>RICH1!$O4</f>
        <v>1</v>
      </c>
    </row>
    <row r="5" spans="1:4">
      <c r="A5" s="14" t="str">
        <f>CONCATENATE("FwUkl1Settings/",TEXT(RICH1!$G5,"r1ukl1#00"),TEXT(RICH1!$I5,"\.#0"),TEXT(RICH1!$J5,"\_#00\."),"Weight")</f>
        <v>FwUkl1Settings/r1ukl101.2_07.Weight</v>
      </c>
      <c r="B5" s="15" t="s">
        <v>55</v>
      </c>
      <c r="C5">
        <f>RICH1!$N5</f>
        <v>1</v>
      </c>
      <c r="D5">
        <f>RICH1!$O5</f>
        <v>1</v>
      </c>
    </row>
    <row r="6" spans="1:4">
      <c r="A6" s="14" t="str">
        <f>CONCATENATE("FwUkl1Settings/",TEXT(RICH1!$G6,"r1ukl1#00"),TEXT(RICH1!$I6,"\.#0"),TEXT(RICH1!$J6,"\_#00\."),"Weight")</f>
        <v>FwUkl1Settings/r1ukl101.2_08.Weight</v>
      </c>
      <c r="B6" s="15" t="s">
        <v>55</v>
      </c>
      <c r="C6">
        <f>RICH1!$N6</f>
        <v>1</v>
      </c>
      <c r="D6">
        <f>RICH1!$O6</f>
        <v>1</v>
      </c>
    </row>
    <row r="7" spans="1:4">
      <c r="A7" s="14" t="str">
        <f>CONCATENATE("FwUkl1Settings/",TEXT(RICH1!$G7,"r1ukl1#00"),TEXT(RICH1!$I7,"\.#0"),TEXT(RICH1!$J7,"\_#00\."),"Weight")</f>
        <v>FwUkl1Settings/r1ukl101.2_00.Weight</v>
      </c>
      <c r="B7" s="15" t="s">
        <v>55</v>
      </c>
      <c r="C7">
        <f>RICH1!$N7</f>
        <v>1</v>
      </c>
      <c r="D7">
        <f>RICH1!$O7</f>
        <v>1</v>
      </c>
    </row>
    <row r="8" spans="1:4">
      <c r="A8" s="14" t="str">
        <f>CONCATENATE("FwUkl1Settings/",TEXT(RICH1!$G8,"r1ukl1#00"),TEXT(RICH1!$I8,"\.#0"),TEXT(RICH1!$J8,"\_#00\."),"Weight")</f>
        <v>FwUkl1Settings/r1ukl101.2_01.Weight</v>
      </c>
      <c r="B8" s="15" t="s">
        <v>55</v>
      </c>
      <c r="C8">
        <f>RICH1!$N8</f>
        <v>1</v>
      </c>
      <c r="D8">
        <f>RICH1!$O8</f>
        <v>1</v>
      </c>
    </row>
    <row r="9" spans="1:4">
      <c r="A9" s="14" t="str">
        <f>CONCATENATE("FwUkl1Settings/",TEXT(RICH1!$G9,"r1ukl1#00"),TEXT(RICH1!$I9,"\.#0"),TEXT(RICH1!$J9,"\_#00\."),"Weight")</f>
        <v>FwUkl1Settings/r1ukl101.2_02.Weight</v>
      </c>
      <c r="B9" s="15" t="s">
        <v>55</v>
      </c>
      <c r="C9">
        <f>RICH1!$N9</f>
        <v>1</v>
      </c>
      <c r="D9">
        <f>RICH1!$O9</f>
        <v>1</v>
      </c>
    </row>
    <row r="10" spans="1:4">
      <c r="A10" s="14" t="str">
        <f>CONCATENATE("FwUkl1Settings/",TEXT(RICH1!$G10,"r1ukl1#00"),TEXT(RICH1!$I10,"\.#0"),TEXT(RICH1!$J10,"\_#00\."),"Weight")</f>
        <v>FwUkl1Settings/r1ukl101.1_02.Weight</v>
      </c>
      <c r="B10" s="15" t="s">
        <v>55</v>
      </c>
      <c r="C10">
        <f>RICH1!$N10</f>
        <v>1</v>
      </c>
      <c r="D10">
        <f>RICH1!$O10</f>
        <v>1</v>
      </c>
    </row>
    <row r="11" spans="1:4">
      <c r="A11" s="14" t="str">
        <f>CONCATENATE("FwUkl1Settings/",TEXT(RICH1!$G11,"r1ukl1#00"),TEXT(RICH1!$I11,"\.#0"),TEXT(RICH1!$J11,"\_#00\."),"Weight")</f>
        <v>FwUkl1Settings/r1ukl101.1_01.Weight</v>
      </c>
      <c r="B11" s="15" t="s">
        <v>55</v>
      </c>
      <c r="C11">
        <f>RICH1!$N11</f>
        <v>1</v>
      </c>
      <c r="D11">
        <f>RICH1!$O11</f>
        <v>1</v>
      </c>
    </row>
    <row r="12" spans="1:4">
      <c r="A12" s="14" t="str">
        <f>CONCATENATE("FwUkl1Settings/",TEXT(RICH1!$G12,"r1ukl1#00"),TEXT(RICH1!$I12,"\.#0"),TEXT(RICH1!$J12,"\_#00\."),"Weight")</f>
        <v>FwUkl1Settings/r1ukl101.1_00.Weight</v>
      </c>
      <c r="B12" s="15" t="s">
        <v>55</v>
      </c>
      <c r="C12">
        <f>RICH1!$N12</f>
        <v>1</v>
      </c>
      <c r="D12">
        <f>RICH1!$O12</f>
        <v>1</v>
      </c>
    </row>
    <row r="13" spans="1:4">
      <c r="A13" s="14" t="str">
        <f>CONCATENATE("FwUkl1Settings/",TEXT(RICH1!$G13,"r1ukl1#00"),TEXT(RICH1!$I13,"\.#0"),TEXT(RICH1!$J13,"\_#00\."),"Weight")</f>
        <v>FwUkl1Settings/r1ukl101.1_03.Weight</v>
      </c>
      <c r="B13" s="15" t="s">
        <v>55</v>
      </c>
      <c r="C13">
        <f>RICH1!$N13</f>
        <v>1</v>
      </c>
      <c r="D13">
        <f>RICH1!$O13</f>
        <v>1</v>
      </c>
    </row>
    <row r="14" spans="1:4">
      <c r="A14" s="14" t="str">
        <f>CONCATENATE("FwUkl1Settings/",TEXT(RICH1!$G14,"r1ukl1#00"),TEXT(RICH1!$I14,"\.#0"),TEXT(RICH1!$J14,"\_#00\."),"Weight")</f>
        <v>FwUkl1Settings/r1ukl101.1_04.Weight</v>
      </c>
      <c r="B14" s="15" t="s">
        <v>55</v>
      </c>
      <c r="C14">
        <f>RICH1!$N14</f>
        <v>1</v>
      </c>
      <c r="D14">
        <f>RICH1!$O14</f>
        <v>1</v>
      </c>
    </row>
    <row r="15" spans="1:4">
      <c r="A15" s="14" t="str">
        <f>CONCATENATE("FwUkl1Settings/",TEXT(RICH1!$G15,"r1ukl1#00"),TEXT(RICH1!$I15,"\.#0"),TEXT(RICH1!$J15,"\_#00\."),"Weight")</f>
        <v>FwUkl1Settings/r1ukl101.1_05.Weight</v>
      </c>
      <c r="B15" s="15" t="s">
        <v>55</v>
      </c>
      <c r="C15">
        <f>RICH1!$N15</f>
        <v>1</v>
      </c>
      <c r="D15">
        <f>RICH1!$O15</f>
        <v>1</v>
      </c>
    </row>
    <row r="16" spans="1:4">
      <c r="A16" s="14" t="str">
        <f>CONCATENATE("FwUkl1Settings/",TEXT(RICH1!$G16,"r1ukl1#00"),TEXT(RICH1!$I16,"\.#0"),TEXT(RICH1!$J16,"\_#00\."),"Weight")</f>
        <v>FwUkl1Settings/r1ukl104.0_02.Weight</v>
      </c>
      <c r="B16" s="15" t="s">
        <v>55</v>
      </c>
      <c r="C16">
        <f>RICH1!$N16</f>
        <v>1</v>
      </c>
      <c r="D16">
        <f>RICH1!$O16</f>
        <v>1</v>
      </c>
    </row>
    <row r="17" spans="1:4">
      <c r="A17" s="14" t="str">
        <f>CONCATENATE("FwUkl1Settings/",TEXT(RICH1!$G17,"r1ukl1#00"),TEXT(RICH1!$I17,"\.#0"),TEXT(RICH1!$J17,"\_#00\."),"Weight")</f>
        <v>FwUkl1Settings/r1ukl104.0_03.Weight</v>
      </c>
      <c r="B17" s="15" t="s">
        <v>55</v>
      </c>
      <c r="C17">
        <f>RICH1!$N17</f>
        <v>1</v>
      </c>
      <c r="D17">
        <f>RICH1!$O17</f>
        <v>1</v>
      </c>
    </row>
    <row r="18" spans="1:4">
      <c r="A18" s="14" t="str">
        <f>CONCATENATE("FwUkl1Settings/",TEXT(RICH1!$G18,"r1ukl1#00"),TEXT(RICH1!$I18,"\.#0"),TEXT(RICH1!$J18,"\_#00\."),"Weight")</f>
        <v>FwUkl1Settings/r1ukl102.2_06.Weight</v>
      </c>
      <c r="B18" s="15" t="s">
        <v>55</v>
      </c>
      <c r="C18">
        <f>RICH1!$N18</f>
        <v>1</v>
      </c>
      <c r="D18">
        <f>RICH1!$O18</f>
        <v>1</v>
      </c>
    </row>
    <row r="19" spans="1:4">
      <c r="A19" s="14" t="str">
        <f>CONCATENATE("FwUkl1Settings/",TEXT(RICH1!$G19,"r1ukl1#00"),TEXT(RICH1!$I19,"\.#0"),TEXT(RICH1!$J19,"\_#00\."),"Weight")</f>
        <v>FwUkl1Settings/r1ukl102.2_07.Weight</v>
      </c>
      <c r="B19" s="15" t="s">
        <v>55</v>
      </c>
      <c r="C19">
        <f>RICH1!$N19</f>
        <v>1</v>
      </c>
      <c r="D19">
        <f>RICH1!$O19</f>
        <v>1</v>
      </c>
    </row>
    <row r="20" spans="1:4">
      <c r="A20" s="14" t="str">
        <f>CONCATENATE("FwUkl1Settings/",TEXT(RICH1!$G20,"r1ukl1#00"),TEXT(RICH1!$I20,"\.#0"),TEXT(RICH1!$J20,"\_#00\."),"Weight")</f>
        <v>FwUkl1Settings/r1ukl102.2_08.Weight</v>
      </c>
      <c r="B20" s="15" t="s">
        <v>55</v>
      </c>
      <c r="C20">
        <f>RICH1!$N20</f>
        <v>1</v>
      </c>
      <c r="D20">
        <f>RICH1!$O20</f>
        <v>1</v>
      </c>
    </row>
    <row r="21" spans="1:4">
      <c r="A21" s="14" t="str">
        <f>CONCATENATE("FwUkl1Settings/",TEXT(RICH1!$G21,"r1ukl1#00"),TEXT(RICH1!$I21,"\.#0"),TEXT(RICH1!$J21,"\_#00\."),"Weight")</f>
        <v>FwUkl1Settings/r1ukl102.2_00.Weight</v>
      </c>
      <c r="B21" s="15" t="s">
        <v>55</v>
      </c>
      <c r="C21">
        <f>RICH1!$N21</f>
        <v>1</v>
      </c>
      <c r="D21">
        <f>RICH1!$O21</f>
        <v>1</v>
      </c>
    </row>
    <row r="22" spans="1:4">
      <c r="A22" s="14" t="str">
        <f>CONCATENATE("FwUkl1Settings/",TEXT(RICH1!$G22,"r1ukl1#00"),TEXT(RICH1!$I22,"\.#0"),TEXT(RICH1!$J22,"\_#00\."),"Weight")</f>
        <v>FwUkl1Settings/r1ukl102.2_01.Weight</v>
      </c>
      <c r="B22" s="15" t="s">
        <v>55</v>
      </c>
      <c r="C22">
        <f>RICH1!$N22</f>
        <v>1</v>
      </c>
      <c r="D22">
        <f>RICH1!$O22</f>
        <v>1</v>
      </c>
    </row>
    <row r="23" spans="1:4">
      <c r="A23" s="14" t="str">
        <f>CONCATENATE("FwUkl1Settings/",TEXT(RICH1!$G23,"r1ukl1#00"),TEXT(RICH1!$I23,"\.#0"),TEXT(RICH1!$J23,"\_#00\."),"Weight")</f>
        <v>FwUkl1Settings/r1ukl102.2_02.Weight</v>
      </c>
      <c r="B23" s="15" t="s">
        <v>55</v>
      </c>
      <c r="C23">
        <f>RICH1!$N23</f>
        <v>1</v>
      </c>
      <c r="D23">
        <f>RICH1!$O23</f>
        <v>1</v>
      </c>
    </row>
    <row r="24" spans="1:4">
      <c r="A24" s="14" t="str">
        <f>CONCATENATE("FwUkl1Settings/",TEXT(RICH1!$G24,"r1ukl1#00"),TEXT(RICH1!$I24,"\.#0"),TEXT(RICH1!$J24,"\_#00\."),"Weight")</f>
        <v>FwUkl1Settings/r1ukl102.1_02.Weight</v>
      </c>
      <c r="B24" s="15" t="s">
        <v>55</v>
      </c>
      <c r="C24">
        <f>RICH1!$N24</f>
        <v>1</v>
      </c>
      <c r="D24">
        <f>RICH1!$O24</f>
        <v>1</v>
      </c>
    </row>
    <row r="25" spans="1:4">
      <c r="A25" s="14" t="str">
        <f>CONCATENATE("FwUkl1Settings/",TEXT(RICH1!$G25,"r1ukl1#00"),TEXT(RICH1!$I25,"\.#0"),TEXT(RICH1!$J25,"\_#00\."),"Weight")</f>
        <v>FwUkl1Settings/r1ukl102.1_01.Weight</v>
      </c>
      <c r="B25" s="15" t="s">
        <v>55</v>
      </c>
      <c r="C25">
        <f>RICH1!$N25</f>
        <v>1</v>
      </c>
      <c r="D25">
        <f>RICH1!$O25</f>
        <v>1</v>
      </c>
    </row>
    <row r="26" spans="1:4">
      <c r="A26" s="14" t="str">
        <f>CONCATENATE("FwUkl1Settings/",TEXT(RICH1!$G26,"r1ukl1#00"),TEXT(RICH1!$I26,"\.#0"),TEXT(RICH1!$J26,"\_#00\."),"Weight")</f>
        <v>FwUkl1Settings/r1ukl102.1_00.Weight</v>
      </c>
      <c r="B26" s="15" t="s">
        <v>55</v>
      </c>
      <c r="C26">
        <f>RICH1!$N26</f>
        <v>1</v>
      </c>
      <c r="D26">
        <f>RICH1!$O26</f>
        <v>1</v>
      </c>
    </row>
    <row r="27" spans="1:4">
      <c r="A27" s="14" t="str">
        <f>CONCATENATE("FwUkl1Settings/",TEXT(RICH1!$G27,"r1ukl1#00"),TEXT(RICH1!$I27,"\.#0"),TEXT(RICH1!$J27,"\_#00\."),"Weight")</f>
        <v>FwUkl1Settings/r1ukl102.1_03.Weight</v>
      </c>
      <c r="B27" s="15" t="s">
        <v>55</v>
      </c>
      <c r="C27">
        <f>RICH1!$N27</f>
        <v>1</v>
      </c>
      <c r="D27">
        <f>RICH1!$O27</f>
        <v>1</v>
      </c>
    </row>
    <row r="28" spans="1:4">
      <c r="A28" s="14" t="str">
        <f>CONCATENATE("FwUkl1Settings/",TEXT(RICH1!$G28,"r1ukl1#00"),TEXT(RICH1!$I28,"\.#0"),TEXT(RICH1!$J28,"\_#00\."),"Weight")</f>
        <v>FwUkl1Settings/r1ukl102.1_04.Weight</v>
      </c>
      <c r="B28" s="15" t="s">
        <v>55</v>
      </c>
      <c r="C28">
        <f>RICH1!$N28</f>
        <v>1</v>
      </c>
      <c r="D28">
        <f>RICH1!$O28</f>
        <v>1</v>
      </c>
    </row>
    <row r="29" spans="1:4">
      <c r="A29" s="14" t="str">
        <f>CONCATENATE("FwUkl1Settings/",TEXT(RICH1!$G29,"r1ukl1#00"),TEXT(RICH1!$I29,"\.#0"),TEXT(RICH1!$J29,"\_#00\."),"Weight")</f>
        <v>FwUkl1Settings/r1ukl102.1_05.Weight</v>
      </c>
      <c r="B29" s="15" t="s">
        <v>55</v>
      </c>
      <c r="C29">
        <f>RICH1!$N29</f>
        <v>1</v>
      </c>
      <c r="D29">
        <f>RICH1!$O29</f>
        <v>1</v>
      </c>
    </row>
    <row r="30" spans="1:4">
      <c r="A30" s="14" t="str">
        <f>CONCATENATE("FwUkl1Settings/",TEXT(RICH1!$G30,"r1ukl1#00"),TEXT(RICH1!$I30,"\.#0"),TEXT(RICH1!$J30,"\_#00\."),"Weight")</f>
        <v>FwUkl1Settings/r1ukl109.0_00.Weight</v>
      </c>
      <c r="B30" s="15" t="s">
        <v>55</v>
      </c>
      <c r="C30">
        <f>RICH1!$N30</f>
        <v>1</v>
      </c>
      <c r="D30">
        <f>RICH1!$O30</f>
        <v>1</v>
      </c>
    </row>
    <row r="31" spans="1:4">
      <c r="A31" s="14" t="str">
        <f>CONCATENATE("FwUkl1Settings/",TEXT(RICH1!$G31,"r1ukl1#00"),TEXT(RICH1!$I31,"\.#0"),TEXT(RICH1!$J31,"\_#00\."),"Weight")</f>
        <v>FwUkl1Settings/r1ukl109.0_01.Weight</v>
      </c>
      <c r="B31" s="15" t="s">
        <v>55</v>
      </c>
      <c r="C31">
        <f>RICH1!$N31</f>
        <v>1</v>
      </c>
      <c r="D31">
        <f>RICH1!$O31</f>
        <v>1</v>
      </c>
    </row>
    <row r="32" spans="1:4">
      <c r="A32" s="14" t="str">
        <f>CONCATENATE("FwUkl1Settings/",TEXT(RICH1!$G32,"r1ukl1#00"),TEXT(RICH1!$I32,"\.#0"),TEXT(RICH1!$J32,"\_#00\."),"Weight")</f>
        <v>FwUkl1Settings/r1ukl103.2_06.Weight</v>
      </c>
      <c r="B32" s="15" t="s">
        <v>55</v>
      </c>
      <c r="C32">
        <f>RICH1!$N32</f>
        <v>1</v>
      </c>
      <c r="D32">
        <f>RICH1!$O32</f>
        <v>1</v>
      </c>
    </row>
    <row r="33" spans="1:4">
      <c r="A33" s="14" t="str">
        <f>CONCATENATE("FwUkl1Settings/",TEXT(RICH1!$G33,"r1ukl1#00"),TEXT(RICH1!$I33,"\.#0"),TEXT(RICH1!$J33,"\_#00\."),"Weight")</f>
        <v>FwUkl1Settings/r1ukl103.2_07.Weight</v>
      </c>
      <c r="B33" s="15" t="s">
        <v>55</v>
      </c>
      <c r="C33">
        <f>RICH1!$N33</f>
        <v>1</v>
      </c>
      <c r="D33">
        <f>RICH1!$O33</f>
        <v>1</v>
      </c>
    </row>
    <row r="34" spans="1:4">
      <c r="A34" s="14" t="str">
        <f>CONCATENATE("FwUkl1Settings/",TEXT(RICH1!$G34,"r1ukl1#00"),TEXT(RICH1!$I34,"\.#0"),TEXT(RICH1!$J34,"\_#00\."),"Weight")</f>
        <v>FwUkl1Settings/r1ukl103.2_08.Weight</v>
      </c>
      <c r="B34" s="15" t="s">
        <v>55</v>
      </c>
      <c r="C34">
        <f>RICH1!$N34</f>
        <v>1</v>
      </c>
      <c r="D34">
        <f>RICH1!$O34</f>
        <v>1</v>
      </c>
    </row>
    <row r="35" spans="1:4">
      <c r="A35" s="14" t="str">
        <f>CONCATENATE("FwUkl1Settings/",TEXT(RICH1!$G35,"r1ukl1#00"),TEXT(RICH1!$I35,"\.#0"),TEXT(RICH1!$J35,"\_#00\."),"Weight")</f>
        <v>FwUkl1Settings/r1ukl103.2_00.Weight</v>
      </c>
      <c r="B35" s="15" t="s">
        <v>55</v>
      </c>
      <c r="C35">
        <f>RICH1!$N35</f>
        <v>10</v>
      </c>
      <c r="D35">
        <f>RICH1!$O35</f>
        <v>1</v>
      </c>
    </row>
    <row r="36" spans="1:4">
      <c r="A36" s="14" t="str">
        <f>CONCATENATE("FwUkl1Settings/",TEXT(RICH1!$G36,"r1ukl1#00"),TEXT(RICH1!$I36,"\.#0"),TEXT(RICH1!$J36,"\_#00\."),"Weight")</f>
        <v>FwUkl1Settings/r1ukl103.2_01.Weight</v>
      </c>
      <c r="B36" s="15" t="s">
        <v>55</v>
      </c>
      <c r="C36">
        <f>RICH1!$N36</f>
        <v>10</v>
      </c>
      <c r="D36">
        <f>RICH1!$O36</f>
        <v>1</v>
      </c>
    </row>
    <row r="37" spans="1:4">
      <c r="A37" s="14" t="str">
        <f>CONCATENATE("FwUkl1Settings/",TEXT(RICH1!$G37,"r1ukl1#00"),TEXT(RICH1!$I37,"\.#0"),TEXT(RICH1!$J37,"\_#00\."),"Weight")</f>
        <v>FwUkl1Settings/r1ukl103.2_02.Weight</v>
      </c>
      <c r="B37" s="15" t="s">
        <v>55</v>
      </c>
      <c r="C37">
        <f>RICH1!$N37</f>
        <v>10</v>
      </c>
      <c r="D37">
        <f>RICH1!$O37</f>
        <v>1</v>
      </c>
    </row>
    <row r="38" spans="1:4">
      <c r="A38" s="14" t="str">
        <f>CONCATENATE("FwUkl1Settings/",TEXT(RICH1!$G38,"r1ukl1#00"),TEXT(RICH1!$I38,"\.#0"),TEXT(RICH1!$J38,"\_#00\."),"Weight")</f>
        <v>FwUkl1Settings/r1ukl103.1_02.Weight</v>
      </c>
      <c r="B38" s="15" t="s">
        <v>55</v>
      </c>
      <c r="C38">
        <f>RICH1!$N38</f>
        <v>10</v>
      </c>
      <c r="D38">
        <f>RICH1!$O38</f>
        <v>1</v>
      </c>
    </row>
    <row r="39" spans="1:4">
      <c r="A39" s="14" t="str">
        <f>CONCATENATE("FwUkl1Settings/",TEXT(RICH1!$G39,"r1ukl1#00"),TEXT(RICH1!$I39,"\.#0"),TEXT(RICH1!$J39,"\_#00\."),"Weight")</f>
        <v>FwUkl1Settings/r1ukl103.1_01.Weight</v>
      </c>
      <c r="B39" s="15" t="s">
        <v>55</v>
      </c>
      <c r="C39">
        <f>RICH1!$N39</f>
        <v>1</v>
      </c>
      <c r="D39">
        <f>RICH1!$O39</f>
        <v>1</v>
      </c>
    </row>
    <row r="40" spans="1:4">
      <c r="A40" s="14" t="str">
        <f>CONCATENATE("FwUkl1Settings/",TEXT(RICH1!$G40,"r1ukl1#00"),TEXT(RICH1!$I40,"\.#0"),TEXT(RICH1!$J40,"\_#00\."),"Weight")</f>
        <v>FwUkl1Settings/r1ukl103.1_00.Weight</v>
      </c>
      <c r="B40" s="15" t="s">
        <v>55</v>
      </c>
      <c r="C40">
        <f>RICH1!$N40</f>
        <v>1</v>
      </c>
      <c r="D40">
        <f>RICH1!$O40</f>
        <v>1</v>
      </c>
    </row>
    <row r="41" spans="1:4">
      <c r="A41" s="14" t="str">
        <f>CONCATENATE("FwUkl1Settings/",TEXT(RICH1!$G41,"r1ukl1#00"),TEXT(RICH1!$I41,"\.#0"),TEXT(RICH1!$J41,"\_#00\."),"Weight")</f>
        <v>FwUkl1Settings/r1ukl103.1_03.Weight</v>
      </c>
      <c r="B41" s="15" t="s">
        <v>55</v>
      </c>
      <c r="C41">
        <f>RICH1!$N41</f>
        <v>1</v>
      </c>
      <c r="D41">
        <f>RICH1!$O41</f>
        <v>1</v>
      </c>
    </row>
    <row r="42" spans="1:4">
      <c r="A42" s="14" t="str">
        <f>CONCATENATE("FwUkl1Settings/",TEXT(RICH1!$G42,"r1ukl1#00"),TEXT(RICH1!$I42,"\.#0"),TEXT(RICH1!$J42,"\_#00\."),"Weight")</f>
        <v>FwUkl1Settings/r1ukl103.1_04.Weight</v>
      </c>
      <c r="B42" s="15" t="s">
        <v>55</v>
      </c>
      <c r="C42">
        <f>RICH1!$N42</f>
        <v>1</v>
      </c>
      <c r="D42">
        <f>RICH1!$O42</f>
        <v>1</v>
      </c>
    </row>
    <row r="43" spans="1:4">
      <c r="A43" s="14" t="str">
        <f>CONCATENATE("FwUkl1Settings/",TEXT(RICH1!$G43,"r1ukl1#00"),TEXT(RICH1!$I43,"\.#0"),TEXT(RICH1!$J43,"\_#00\."),"Weight")</f>
        <v>FwUkl1Settings/r1ukl103.1_05.Weight</v>
      </c>
      <c r="B43" s="15" t="s">
        <v>55</v>
      </c>
      <c r="C43">
        <f>RICH1!$N43</f>
        <v>1</v>
      </c>
      <c r="D43">
        <f>RICH1!$O43</f>
        <v>1</v>
      </c>
    </row>
    <row r="44" spans="1:4">
      <c r="A44" s="14" t="str">
        <f>CONCATENATE("FwUkl1Settings/",TEXT(RICH1!$G44,"r1ukl1#00"),TEXT(RICH1!$I44,"\.#0"),TEXT(RICH1!$J44,"\_#00\."),"Weight")</f>
        <v>FwUkl1Settings/r1ukl104.0_00.Weight</v>
      </c>
      <c r="B44" s="15" t="s">
        <v>55</v>
      </c>
      <c r="C44">
        <f>RICH1!$N44</f>
        <v>1</v>
      </c>
      <c r="D44">
        <f>RICH1!$O44</f>
        <v>1</v>
      </c>
    </row>
    <row r="45" spans="1:4">
      <c r="A45" s="14" t="str">
        <f>CONCATENATE("FwUkl1Settings/",TEXT(RICH1!$G45,"r1ukl1#00"),TEXT(RICH1!$I45,"\.#0"),TEXT(RICH1!$J45,"\_#00\."),"Weight")</f>
        <v>FwUkl1Settings/r1ukl104.0_01.Weight</v>
      </c>
      <c r="B45" s="15" t="s">
        <v>55</v>
      </c>
      <c r="C45">
        <f>RICH1!$N45</f>
        <v>1</v>
      </c>
      <c r="D45">
        <f>RICH1!$O45</f>
        <v>1</v>
      </c>
    </row>
    <row r="46" spans="1:4">
      <c r="A46" s="14" t="str">
        <f>CONCATENATE("FwUkl1Settings/",TEXT(RICH1!$G46,"r1ukl1#00"),TEXT(RICH1!$I46,"\.#0"),TEXT(RICH1!$J46,"\_#00\."),"Weight")</f>
        <v>FwUkl1Settings/r1ukl104.2_06.Weight</v>
      </c>
      <c r="B46" s="15" t="s">
        <v>55</v>
      </c>
      <c r="C46">
        <f>RICH1!$N46</f>
        <v>1</v>
      </c>
      <c r="D46">
        <f>RICH1!$O46</f>
        <v>1</v>
      </c>
    </row>
    <row r="47" spans="1:4">
      <c r="A47" s="14" t="str">
        <f>CONCATENATE("FwUkl1Settings/",TEXT(RICH1!$G47,"r1ukl1#00"),TEXT(RICH1!$I47,"\.#0"),TEXT(RICH1!$J47,"\_#00\."),"Weight")</f>
        <v>FwUkl1Settings/r1ukl104.2_07.Weight</v>
      </c>
      <c r="B47" s="15" t="s">
        <v>55</v>
      </c>
      <c r="C47">
        <f>RICH1!$N47</f>
        <v>1</v>
      </c>
      <c r="D47">
        <f>RICH1!$O47</f>
        <v>1</v>
      </c>
    </row>
    <row r="48" spans="1:4">
      <c r="A48" s="14" t="str">
        <f>CONCATENATE("FwUkl1Settings/",TEXT(RICH1!$G48,"r1ukl1#00"),TEXT(RICH1!$I48,"\.#0"),TEXT(RICH1!$J48,"\_#00\."),"Weight")</f>
        <v>FwUkl1Settings/r1ukl104.2_08.Weight</v>
      </c>
      <c r="B48" s="15" t="s">
        <v>55</v>
      </c>
      <c r="C48">
        <f>RICH1!$N48</f>
        <v>10</v>
      </c>
      <c r="D48">
        <f>RICH1!$O48</f>
        <v>1</v>
      </c>
    </row>
    <row r="49" spans="1:4">
      <c r="A49" s="14" t="str">
        <f>CONCATENATE("FwUkl1Settings/",TEXT(RICH1!$G49,"r1ukl1#00"),TEXT(RICH1!$I49,"\.#0"),TEXT(RICH1!$J49,"\_#00\."),"Weight")</f>
        <v>FwUkl1Settings/r1ukl104.2_00.Weight</v>
      </c>
      <c r="B49" s="15" t="s">
        <v>55</v>
      </c>
      <c r="C49">
        <f>RICH1!$N49</f>
        <v>10</v>
      </c>
      <c r="D49">
        <f>RICH1!$O49</f>
        <v>1</v>
      </c>
    </row>
    <row r="50" spans="1:4">
      <c r="A50" s="14" t="str">
        <f>CONCATENATE("FwUkl1Settings/",TEXT(RICH1!$G50,"r1ukl1#00"),TEXT(RICH1!$I50,"\.#0"),TEXT(RICH1!$J50,"\_#00\."),"Weight")</f>
        <v>FwUkl1Settings/r1ukl104.2_01.Weight</v>
      </c>
      <c r="B50" s="15" t="s">
        <v>55</v>
      </c>
      <c r="C50">
        <f>RICH1!$N50</f>
        <v>10</v>
      </c>
      <c r="D50">
        <f>RICH1!$O50</f>
        <v>1</v>
      </c>
    </row>
    <row r="51" spans="1:4">
      <c r="A51" s="14" t="str">
        <f>CONCATENATE("FwUkl1Settings/",TEXT(RICH1!$G51,"r1ukl1#00"),TEXT(RICH1!$I51,"\.#0"),TEXT(RICH1!$J51,"\_#00\."),"Weight")</f>
        <v>FwUkl1Settings/r1ukl104.2_02.Weight</v>
      </c>
      <c r="B51" s="15" t="s">
        <v>55</v>
      </c>
      <c r="C51">
        <f>RICH1!$N51</f>
        <v>10</v>
      </c>
      <c r="D51">
        <f>RICH1!$O51</f>
        <v>1</v>
      </c>
    </row>
    <row r="52" spans="1:4">
      <c r="A52" s="14" t="str">
        <f>CONCATENATE("FwUkl1Settings/",TEXT(RICH1!$G52,"r1ukl1#00"),TEXT(RICH1!$I52,"\.#0"),TEXT(RICH1!$J52,"\_#00\."),"Weight")</f>
        <v>FwUkl1Settings/r1ukl104.1_02.Weight</v>
      </c>
      <c r="B52" s="15" t="s">
        <v>55</v>
      </c>
      <c r="C52">
        <f>RICH1!$N52</f>
        <v>10</v>
      </c>
      <c r="D52">
        <f>RICH1!$O52</f>
        <v>1</v>
      </c>
    </row>
    <row r="53" spans="1:4">
      <c r="A53" s="14" t="str">
        <f>CONCATENATE("FwUkl1Settings/",TEXT(RICH1!$G53,"r1ukl1#00"),TEXT(RICH1!$I53,"\.#0"),TEXT(RICH1!$J53,"\_#00\."),"Weight")</f>
        <v>FwUkl1Settings/r1ukl104.1_01.Weight</v>
      </c>
      <c r="B53" s="15" t="s">
        <v>55</v>
      </c>
      <c r="C53">
        <f>RICH1!$N53</f>
        <v>10</v>
      </c>
      <c r="D53">
        <f>RICH1!$O53</f>
        <v>1</v>
      </c>
    </row>
    <row r="54" spans="1:4">
      <c r="A54" s="14" t="str">
        <f>CONCATENATE("FwUkl1Settings/",TEXT(RICH1!$G54,"r1ukl1#00"),TEXT(RICH1!$I54,"\.#0"),TEXT(RICH1!$J54,"\_#00\."),"Weight")</f>
        <v>FwUkl1Settings/r1ukl104.0_04.Weight</v>
      </c>
      <c r="B54" s="15" t="s">
        <v>55</v>
      </c>
      <c r="C54">
        <f>RICH1!$N54</f>
        <v>10</v>
      </c>
      <c r="D54">
        <f>RICH1!$O54</f>
        <v>1</v>
      </c>
    </row>
    <row r="55" spans="1:4">
      <c r="A55" s="14" t="str">
        <f>CONCATENATE("FwUkl1Settings/",TEXT(RICH1!$G55,"r1ukl1#00"),TEXT(RICH1!$I55,"\.#0"),TEXT(RICH1!$J55,"\_#00\."),"Weight")</f>
        <v>FwUkl1Settings/r1ukl104.1_03.Weight</v>
      </c>
      <c r="B55" s="15" t="s">
        <v>55</v>
      </c>
      <c r="C55">
        <f>RICH1!$N55</f>
        <v>1</v>
      </c>
      <c r="D55">
        <f>RICH1!$O55</f>
        <v>1</v>
      </c>
    </row>
    <row r="56" spans="1:4">
      <c r="A56" s="14" t="str">
        <f>CONCATENATE("FwUkl1Settings/",TEXT(RICH1!$G56,"r1ukl1#00"),TEXT(RICH1!$I56,"\.#0"),TEXT(RICH1!$J56,"\_#00\."),"Weight")</f>
        <v>FwUkl1Settings/r1ukl104.1_04.Weight</v>
      </c>
      <c r="B56" s="15" t="s">
        <v>55</v>
      </c>
      <c r="C56">
        <f>RICH1!$N56</f>
        <v>1</v>
      </c>
      <c r="D56">
        <f>RICH1!$O56</f>
        <v>1</v>
      </c>
    </row>
    <row r="57" spans="1:4">
      <c r="A57" s="14" t="str">
        <f>CONCATENATE("FwUkl1Settings/",TEXT(RICH1!$G57,"r1ukl1#00"),TEXT(RICH1!$I57,"\.#0"),TEXT(RICH1!$J57,"\_#00\."),"Weight")</f>
        <v>FwUkl1Settings/r1ukl104.1_05.Weight</v>
      </c>
      <c r="B57" s="15" t="s">
        <v>55</v>
      </c>
      <c r="C57">
        <f>RICH1!$N57</f>
        <v>1</v>
      </c>
      <c r="D57">
        <f>RICH1!$O57</f>
        <v>1</v>
      </c>
    </row>
    <row r="58" spans="1:4">
      <c r="A58" s="14" t="str">
        <f>CONCATENATE("FwUkl1Settings/",TEXT(RICH1!$G58,"r1ukl1#00"),TEXT(RICH1!$I58,"\.#0"),TEXT(RICH1!$J58,"\_#00\."),"Weight")</f>
        <v>FwUkl1Settings/r1ukl108.0_03.Weight</v>
      </c>
      <c r="B58" s="15" t="s">
        <v>55</v>
      </c>
      <c r="C58">
        <f>RICH1!$N58</f>
        <v>1</v>
      </c>
      <c r="D58">
        <f>RICH1!$O58</f>
        <v>1</v>
      </c>
    </row>
    <row r="59" spans="1:4">
      <c r="A59" s="14" t="str">
        <f>CONCATENATE("FwUkl1Settings/",TEXT(RICH1!$G59,"r1ukl1#00"),TEXT(RICH1!$I59,"\.#0"),TEXT(RICH1!$J59,"\_#00\."),"Weight")</f>
        <v>FwUkl1Settings/r1ukl105.0_03.Weight</v>
      </c>
      <c r="B59" s="15" t="s">
        <v>55</v>
      </c>
      <c r="C59">
        <f>RICH1!$N59</f>
        <v>1</v>
      </c>
      <c r="D59">
        <f>RICH1!$O59</f>
        <v>1</v>
      </c>
    </row>
    <row r="60" spans="1:4">
      <c r="A60" s="14" t="str">
        <f>CONCATENATE("FwUkl1Settings/",TEXT(RICH1!$G60,"r1ukl1#00"),TEXT(RICH1!$I60,"\.#0"),TEXT(RICH1!$J60,"\_#00\."),"Weight")</f>
        <v>FwUkl1Settings/r1ukl103.0_00.Weight</v>
      </c>
      <c r="B60" s="15" t="s">
        <v>55</v>
      </c>
      <c r="C60">
        <f>RICH1!$N60</f>
        <v>1</v>
      </c>
      <c r="D60">
        <f>RICH1!$O60</f>
        <v>1</v>
      </c>
    </row>
    <row r="61" spans="1:4">
      <c r="A61" s="14" t="str">
        <f>CONCATENATE("FwUkl1Settings/",TEXT(RICH1!$G61,"r1ukl1#00"),TEXT(RICH1!$I61,"\.#0"),TEXT(RICH1!$J61,"\_#00\."),"Weight")</f>
        <v>FwUkl1Settings/r1ukl103.0_01.Weight</v>
      </c>
      <c r="B61" s="15" t="s">
        <v>55</v>
      </c>
      <c r="C61">
        <f>RICH1!$N61</f>
        <v>10</v>
      </c>
      <c r="D61">
        <f>RICH1!$O61</f>
        <v>1</v>
      </c>
    </row>
    <row r="62" spans="1:4">
      <c r="A62" s="14" t="str">
        <f>CONCATENATE("FwUkl1Settings/",TEXT(RICH1!$G62,"r1ukl1#00"),TEXT(RICH1!$I62,"\.#0"),TEXT(RICH1!$J62,"\_#00\."),"Weight")</f>
        <v>FwUkl1Settings/r1ukl103.0_02.Weight</v>
      </c>
      <c r="B62" s="15" t="s">
        <v>55</v>
      </c>
      <c r="C62">
        <f>RICH1!$N62</f>
        <v>10</v>
      </c>
      <c r="D62">
        <f>RICH1!$O62</f>
        <v>1</v>
      </c>
    </row>
    <row r="63" spans="1:4">
      <c r="A63" s="14" t="str">
        <f>CONCATENATE("FwUkl1Settings/",TEXT(RICH1!$G63,"r1ukl1#00"),TEXT(RICH1!$I63,"\.#0"),TEXT(RICH1!$J63,"\_#00\."),"Weight")</f>
        <v>FwUkl1Settings/r1ukl101.0_00.Weight</v>
      </c>
      <c r="B63" s="15" t="s">
        <v>55</v>
      </c>
      <c r="C63">
        <f>RICH1!$N63</f>
        <v>10</v>
      </c>
      <c r="D63">
        <f>RICH1!$O63</f>
        <v>1</v>
      </c>
    </row>
    <row r="64" spans="1:4">
      <c r="A64" s="14" t="str">
        <f>CONCATENATE("FwUkl1Settings/",TEXT(RICH1!$G64,"r1ukl1#00"),TEXT(RICH1!$I64,"\.#0"),TEXT(RICH1!$J64,"\_#00\."),"Weight")</f>
        <v>FwUkl1Settings/r1ukl101.1_06.Weight</v>
      </c>
      <c r="B64" s="15" t="s">
        <v>55</v>
      </c>
      <c r="C64">
        <f>RICH1!$N64</f>
        <v>10</v>
      </c>
      <c r="D64">
        <f>RICH1!$O64</f>
        <v>1</v>
      </c>
    </row>
    <row r="65" spans="1:4">
      <c r="A65" s="14" t="str">
        <f>CONCATENATE("FwUkl1Settings/",TEXT(RICH1!$G65,"r1ukl1#00"),TEXT(RICH1!$I65,"\.#0"),TEXT(RICH1!$J65,"\_#00\."),"Weight")</f>
        <v>FwUkl1Settings/r1ukl101.0_02.Weight</v>
      </c>
      <c r="B65" s="15" t="s">
        <v>55</v>
      </c>
      <c r="C65">
        <f>RICH1!$N65</f>
        <v>10</v>
      </c>
      <c r="D65">
        <f>RICH1!$O65</f>
        <v>1</v>
      </c>
    </row>
    <row r="66" spans="1:4">
      <c r="A66" s="14" t="str">
        <f>CONCATENATE("FwUkl1Settings/",TEXT(RICH1!$G66,"r1ukl1#00"),TEXT(RICH1!$I66,"\.#0"),TEXT(RICH1!$J66,"\_#00\."),"Weight")</f>
        <v>FwUkl1Settings/r1ukl103.0_03.Weight</v>
      </c>
      <c r="B66" s="15" t="s">
        <v>55</v>
      </c>
      <c r="C66">
        <f>RICH1!$N66</f>
        <v>10</v>
      </c>
      <c r="D66">
        <f>RICH1!$O66</f>
        <v>1</v>
      </c>
    </row>
    <row r="67" spans="1:4">
      <c r="A67" s="14" t="str">
        <f>CONCATENATE("FwUkl1Settings/",TEXT(RICH1!$G67,"r1ukl1#00"),TEXT(RICH1!$I67,"\.#0"),TEXT(RICH1!$J67,"\_#00\."),"Weight")</f>
        <v>FwUkl1Settings/r1ukl103.0_04.Weight</v>
      </c>
      <c r="B67" s="15" t="s">
        <v>55</v>
      </c>
      <c r="C67">
        <f>RICH1!$N67</f>
        <v>10</v>
      </c>
      <c r="D67">
        <f>RICH1!$O67</f>
        <v>1</v>
      </c>
    </row>
    <row r="68" spans="1:4">
      <c r="A68" s="14" t="str">
        <f>CONCATENATE("FwUkl1Settings/",TEXT(RICH1!$G68,"r1ukl1#00"),TEXT(RICH1!$I68,"\.#0"),TEXT(RICH1!$J68,"\_#00\."),"Weight")</f>
        <v>FwUkl1Settings/r1ukl103.0_05.Weight</v>
      </c>
      <c r="B68" s="15" t="s">
        <v>55</v>
      </c>
      <c r="C68">
        <f>RICH1!$N68</f>
        <v>10</v>
      </c>
      <c r="D68">
        <f>RICH1!$O68</f>
        <v>1</v>
      </c>
    </row>
    <row r="69" spans="1:4">
      <c r="A69" s="14" t="str">
        <f>CONCATENATE("FwUkl1Settings/",TEXT(RICH1!$G69,"r1ukl1#00"),TEXT(RICH1!$I69,"\.#0"),TEXT(RICH1!$J69,"\_#00\."),"Weight")</f>
        <v>FwUkl1Settings/r1ukl108.0_00.Weight</v>
      </c>
      <c r="B69" s="15" t="s">
        <v>55</v>
      </c>
      <c r="C69">
        <f>RICH1!$N69</f>
        <v>1</v>
      </c>
      <c r="D69">
        <f>RICH1!$O69</f>
        <v>1</v>
      </c>
    </row>
    <row r="70" spans="1:4">
      <c r="A70" s="14" t="str">
        <f>CONCATENATE("FwUkl1Settings/",TEXT(RICH1!$G70,"r1ukl1#00"),TEXT(RICH1!$I70,"\.#0"),TEXT(RICH1!$J70,"\_#00\."),"Weight")</f>
        <v>FwUkl1Settings/r1ukl108.0_01.Weight</v>
      </c>
      <c r="B70" s="15" t="s">
        <v>55</v>
      </c>
      <c r="C70">
        <f>RICH1!$N70</f>
        <v>1</v>
      </c>
      <c r="D70">
        <f>RICH1!$O70</f>
        <v>1</v>
      </c>
    </row>
    <row r="71" spans="1:4">
      <c r="A71" s="14" t="str">
        <f>CONCATENATE("FwUkl1Settings/",TEXT(RICH1!$G71,"r1ukl1#00"),TEXT(RICH1!$I71,"\.#0"),TEXT(RICH1!$J71,"\_#00\."),"Weight")</f>
        <v>FwUkl1Settings/r1ukl107.1_06.Weight</v>
      </c>
      <c r="B71" s="15" t="s">
        <v>55</v>
      </c>
      <c r="C71">
        <f>RICH1!$N71</f>
        <v>1</v>
      </c>
      <c r="D71">
        <f>RICH1!$O71</f>
        <v>1</v>
      </c>
    </row>
    <row r="72" spans="1:4">
      <c r="A72" s="14" t="str">
        <f>CONCATENATE("FwUkl1Settings/",TEXT(RICH1!$G72,"r1ukl1#00"),TEXT(RICH1!$I72,"\.#0"),TEXT(RICH1!$J72,"\_#00\."),"Weight")</f>
        <v>FwUkl1Settings/r1ukl105.1_06.Weight</v>
      </c>
      <c r="B72" s="15" t="s">
        <v>55</v>
      </c>
      <c r="C72">
        <f>RICH1!$N72</f>
        <v>1</v>
      </c>
      <c r="D72">
        <f>RICH1!$O72</f>
        <v>1</v>
      </c>
    </row>
    <row r="73" spans="1:4">
      <c r="A73" s="14" t="str">
        <f>CONCATENATE("FwUkl1Settings/",TEXT(RICH1!$G73,"r1ukl1#00"),TEXT(RICH1!$I73,"\.#0"),TEXT(RICH1!$J73,"\_#00\."),"Weight")</f>
        <v>FwUkl1Settings/r1ukl105.0_06.Weight</v>
      </c>
      <c r="B73" s="15" t="s">
        <v>55</v>
      </c>
      <c r="C73">
        <f>RICH1!$N73</f>
        <v>1</v>
      </c>
      <c r="D73">
        <f>RICH1!$O73</f>
        <v>1</v>
      </c>
    </row>
    <row r="74" spans="1:4">
      <c r="A74" s="14" t="str">
        <f>CONCATENATE("FwUkl1Settings/",TEXT(RICH1!$G74,"r1ukl1#00"),TEXT(RICH1!$I74,"\.#0"),TEXT(RICH1!$J74,"\_#00\."),"Weight")</f>
        <v>FwUkl1Settings/r1ukl108.0_05.Weight</v>
      </c>
      <c r="B74" s="15" t="s">
        <v>55</v>
      </c>
      <c r="C74">
        <f>RICH1!$N74</f>
        <v>1</v>
      </c>
      <c r="D74">
        <f>RICH1!$O74</f>
        <v>1</v>
      </c>
    </row>
    <row r="75" spans="1:4">
      <c r="A75" s="14" t="str">
        <f>CONCATENATE("FwUkl1Settings/",TEXT(RICH1!$G75,"r1ukl1#00"),TEXT(RICH1!$I75,"\.#0"),TEXT(RICH1!$J75,"\_#00\."),"Weight")</f>
        <v>FwUkl1Settings/r1ukl108.0_06.Weight</v>
      </c>
      <c r="B75" s="15" t="s">
        <v>55</v>
      </c>
      <c r="C75">
        <f>RICH1!$N75</f>
        <v>1</v>
      </c>
      <c r="D75">
        <f>RICH1!$O75</f>
        <v>1</v>
      </c>
    </row>
    <row r="76" spans="1:4">
      <c r="A76" s="14" t="str">
        <f>CONCATENATE("FwUkl1Settings/",TEXT(RICH1!$G76,"r1ukl1#00"),TEXT(RICH1!$I76,"\.#0"),TEXT(RICH1!$J76,"\_#00\."),"Weight")</f>
        <v>FwUkl1Settings/r1ukl108.0_07.Weight</v>
      </c>
      <c r="B76" s="15" t="s">
        <v>55</v>
      </c>
      <c r="C76">
        <f>RICH1!$N76</f>
        <v>10</v>
      </c>
      <c r="D76">
        <f>RICH1!$O76</f>
        <v>1</v>
      </c>
    </row>
    <row r="77" spans="1:4">
      <c r="A77" s="14" t="str">
        <f>CONCATENATE("FwUkl1Settings/",TEXT(RICH1!$G77,"r1ukl1#00"),TEXT(RICH1!$I77,"\.#0"),TEXT(RICH1!$J77,"\_#00\."),"Weight")</f>
        <v>FwUkl1Settings/r1ukl102.0_02.Weight</v>
      </c>
      <c r="B77" s="15" t="s">
        <v>55</v>
      </c>
      <c r="C77">
        <f>RICH1!$N77</f>
        <v>10</v>
      </c>
      <c r="D77">
        <f>RICH1!$O77</f>
        <v>1</v>
      </c>
    </row>
    <row r="78" spans="1:4">
      <c r="A78" s="14" t="str">
        <f>CONCATENATE("FwUkl1Settings/",TEXT(RICH1!$G78,"r1ukl1#00"),TEXT(RICH1!$I78,"\.#0"),TEXT(RICH1!$J78,"\_#00\."),"Weight")</f>
        <v>FwUkl1Settings/r1ukl105.0_00.Weight</v>
      </c>
      <c r="B78" s="15" t="s">
        <v>55</v>
      </c>
      <c r="C78">
        <f>RICH1!$N78</f>
        <v>10</v>
      </c>
      <c r="D78">
        <f>RICH1!$O78</f>
        <v>1</v>
      </c>
    </row>
    <row r="79" spans="1:4">
      <c r="A79" s="14" t="str">
        <f>CONCATENATE("FwUkl1Settings/",TEXT(RICH1!$G79,"r1ukl1#00"),TEXT(RICH1!$I79,"\.#0"),TEXT(RICH1!$J79,"\_#00\."),"Weight")</f>
        <v>FwUkl1Settings/r1ukl105.0_01.Weight</v>
      </c>
      <c r="B79" s="15" t="s">
        <v>55</v>
      </c>
      <c r="C79">
        <f>RICH1!$N79</f>
        <v>10</v>
      </c>
      <c r="D79">
        <f>RICH1!$O79</f>
        <v>1</v>
      </c>
    </row>
    <row r="80" spans="1:4">
      <c r="A80" s="14" t="str">
        <f>CONCATENATE("FwUkl1Settings/",TEXT(RICH1!$G80,"r1ukl1#00"),TEXT(RICH1!$I80,"\.#0"),TEXT(RICH1!$J80,"\_#00\."),"Weight")</f>
        <v>FwUkl1Settings/r1ukl102.0_00.Weight</v>
      </c>
      <c r="B80" s="15" t="s">
        <v>55</v>
      </c>
      <c r="C80">
        <f>RICH1!$N80</f>
        <v>10</v>
      </c>
      <c r="D80">
        <f>RICH1!$O80</f>
        <v>1</v>
      </c>
    </row>
    <row r="81" spans="1:4">
      <c r="A81" s="14" t="str">
        <f>CONCATENATE("FwUkl1Settings/",TEXT(RICH1!$G81,"r1ukl1#00"),TEXT(RICH1!$I81,"\.#0"),TEXT(RICH1!$J81,"\_#00\."),"Weight")</f>
        <v>FwUkl1Settings/r1ukl102.0_01.Weight</v>
      </c>
      <c r="B81" s="15" t="s">
        <v>55</v>
      </c>
      <c r="C81">
        <f>RICH1!$N81</f>
        <v>10</v>
      </c>
      <c r="D81">
        <f>RICH1!$O81</f>
        <v>1</v>
      </c>
    </row>
    <row r="82" spans="1:4">
      <c r="A82" s="14" t="str">
        <f>CONCATENATE("FwUkl1Settings/",TEXT(RICH1!$G82,"r1ukl1#00"),TEXT(RICH1!$I82,"\.#0"),TEXT(RICH1!$J82,"\_#00\."),"Weight")</f>
        <v>FwUkl1Settings/r1ukl108.0_08.Weight</v>
      </c>
      <c r="B82" s="15" t="s">
        <v>55</v>
      </c>
      <c r="C82">
        <f>RICH1!$N82</f>
        <v>10</v>
      </c>
      <c r="D82">
        <f>RICH1!$O82</f>
        <v>1</v>
      </c>
    </row>
    <row r="83" spans="1:4">
      <c r="A83" s="14" t="str">
        <f>CONCATENATE("FwUkl1Settings/",TEXT(RICH1!$G83,"r1ukl1#00"),TEXT(RICH1!$I83,"\.#0"),TEXT(RICH1!$J83,"\_#00\."),"Weight")</f>
        <v>FwUkl1Settings/r1ukl102.0_05.Weight</v>
      </c>
      <c r="B83" s="15" t="s">
        <v>55</v>
      </c>
      <c r="C83">
        <f>RICH1!$N83</f>
        <v>1</v>
      </c>
      <c r="D83">
        <f>RICH1!$O83</f>
        <v>1</v>
      </c>
    </row>
    <row r="84" spans="1:4">
      <c r="A84" s="14" t="str">
        <f>CONCATENATE("FwUkl1Settings/",TEXT(RICH1!$G84,"r1ukl1#00"),TEXT(RICH1!$I84,"\.#0"),TEXT(RICH1!$J84,"\_#00\."),"Weight")</f>
        <v>FwUkl1Settings/r1ukl105.0_04.Weight</v>
      </c>
      <c r="B84" s="15" t="s">
        <v>55</v>
      </c>
      <c r="C84">
        <f>RICH1!$N84</f>
        <v>1</v>
      </c>
      <c r="D84">
        <f>RICH1!$O84</f>
        <v>1</v>
      </c>
    </row>
    <row r="85" spans="1:4">
      <c r="A85" s="14" t="str">
        <f>CONCATENATE("FwUkl1Settings/",TEXT(RICH1!$G85,"r1ukl1#00"),TEXT(RICH1!$I85,"\.#0"),TEXT(RICH1!$J85,"\_#00\."),"Weight")</f>
        <v>FwUkl1Settings/r1ukl105.0_05.Weight</v>
      </c>
      <c r="B85" s="15" t="s">
        <v>55</v>
      </c>
      <c r="C85">
        <f>RICH1!$N85</f>
        <v>1</v>
      </c>
      <c r="D85">
        <f>RICH1!$O85</f>
        <v>1</v>
      </c>
    </row>
    <row r="86" spans="1:4">
      <c r="A86" s="14" t="str">
        <f>CONCATENATE("FwUkl1Settings/",TEXT(RICH1!$G86,"r1ukl1#00"),TEXT(RICH1!$I86,"\.#0"),TEXT(RICH1!$J86,"\_#00\."),"Weight")</f>
        <v>FwUkl1Settings/r1ukl102.0_03.Weight</v>
      </c>
      <c r="B86" s="15" t="s">
        <v>55</v>
      </c>
      <c r="C86">
        <f>RICH1!$N86</f>
        <v>1</v>
      </c>
      <c r="D86">
        <f>RICH1!$O86</f>
        <v>1</v>
      </c>
    </row>
    <row r="87" spans="1:4">
      <c r="A87" s="14" t="str">
        <f>CONCATENATE("FwUkl1Settings/",TEXT(RICH1!$G87,"r1ukl1#00"),TEXT(RICH1!$I87,"\.#0"),TEXT(RICH1!$J87,"\_#00\."),"Weight")</f>
        <v>FwUkl1Settings/r1ukl102.0_04.Weight</v>
      </c>
      <c r="B87" s="15" t="s">
        <v>55</v>
      </c>
      <c r="C87">
        <f>RICH1!$N87</f>
        <v>1</v>
      </c>
      <c r="D87">
        <f>RICH1!$O87</f>
        <v>1</v>
      </c>
    </row>
    <row r="88" spans="1:4">
      <c r="A88" s="14" t="str">
        <f>CONCATENATE("FwUkl1Settings/",TEXT(RICH1!$G88,"r1ukl1#00"),TEXT(RICH1!$I88,"\.#0"),TEXT(RICH1!$J88,"\_#00\."),"Weight")</f>
        <v>FwUkl1Settings/r1ukl105.2_06.Weight</v>
      </c>
      <c r="B88" s="15" t="s">
        <v>55</v>
      </c>
      <c r="C88">
        <f>RICH1!$N88</f>
        <v>1</v>
      </c>
      <c r="D88">
        <f>RICH1!$O88</f>
        <v>1</v>
      </c>
    </row>
    <row r="89" spans="1:4">
      <c r="A89" s="14" t="str">
        <f>CONCATENATE("FwUkl1Settings/",TEXT(RICH1!$G89,"r1ukl1#00"),TEXT(RICH1!$I89,"\.#0"),TEXT(RICH1!$J89,"\_#00\."),"Weight")</f>
        <v>FwUkl1Settings/r1ukl105.2_07.Weight</v>
      </c>
      <c r="B89" s="15" t="s">
        <v>55</v>
      </c>
      <c r="C89">
        <f>RICH1!$N89</f>
        <v>1</v>
      </c>
      <c r="D89">
        <f>RICH1!$O89</f>
        <v>1</v>
      </c>
    </row>
    <row r="90" spans="1:4">
      <c r="A90" s="14" t="str">
        <f>CONCATENATE("FwUkl1Settings/",TEXT(RICH1!$G90,"r1ukl1#00"),TEXT(RICH1!$I90,"\.#0"),TEXT(RICH1!$J90,"\_#00\."),"Weight")</f>
        <v>FwUkl1Settings/r1ukl105.2_08.Weight</v>
      </c>
      <c r="B90" s="15" t="s">
        <v>55</v>
      </c>
      <c r="C90">
        <f>RICH1!$N90</f>
        <v>10</v>
      </c>
      <c r="D90">
        <f>RICH1!$O90</f>
        <v>1</v>
      </c>
    </row>
    <row r="91" spans="1:4">
      <c r="A91" s="14" t="str">
        <f>CONCATENATE("FwUkl1Settings/",TEXT(RICH1!$G91,"r1ukl1#00"),TEXT(RICH1!$I91,"\.#0"),TEXT(RICH1!$J91,"\_#00\."),"Weight")</f>
        <v>FwUkl1Settings/r1ukl105.2_00.Weight</v>
      </c>
      <c r="B91" s="15" t="s">
        <v>55</v>
      </c>
      <c r="C91">
        <f>RICH1!$N91</f>
        <v>10</v>
      </c>
      <c r="D91">
        <f>RICH1!$O91</f>
        <v>1</v>
      </c>
    </row>
    <row r="92" spans="1:4">
      <c r="A92" s="14" t="str">
        <f>CONCATENATE("FwUkl1Settings/",TEXT(RICH1!$G92,"r1ukl1#00"),TEXT(RICH1!$I92,"\.#0"),TEXT(RICH1!$J92,"\_#00\."),"Weight")</f>
        <v>FwUkl1Settings/r1ukl105.2_01.Weight</v>
      </c>
      <c r="B92" s="15" t="s">
        <v>55</v>
      </c>
      <c r="C92">
        <f>RICH1!$N92</f>
        <v>10</v>
      </c>
      <c r="D92">
        <f>RICH1!$O92</f>
        <v>1</v>
      </c>
    </row>
    <row r="93" spans="1:4">
      <c r="A93" s="14" t="str">
        <f>CONCATENATE("FwUkl1Settings/",TEXT(RICH1!$G93,"r1ukl1#00"),TEXT(RICH1!$I93,"\.#0"),TEXT(RICH1!$J93,"\_#00\."),"Weight")</f>
        <v>FwUkl1Settings/r1ukl105.2_02.Weight</v>
      </c>
      <c r="B93" s="15" t="s">
        <v>55</v>
      </c>
      <c r="C93">
        <f>RICH1!$N93</f>
        <v>10</v>
      </c>
      <c r="D93">
        <f>RICH1!$O93</f>
        <v>1</v>
      </c>
    </row>
    <row r="94" spans="1:4">
      <c r="A94" s="14" t="str">
        <f>CONCATENATE("FwUkl1Settings/",TEXT(RICH1!$G94,"r1ukl1#00"),TEXT(RICH1!$I94,"\.#0"),TEXT(RICH1!$J94,"\_#00\."),"Weight")</f>
        <v>FwUkl1Settings/r1ukl105.1_02.Weight</v>
      </c>
      <c r="B94" s="15" t="s">
        <v>55</v>
      </c>
      <c r="C94">
        <f>RICH1!$N94</f>
        <v>10</v>
      </c>
      <c r="D94">
        <f>RICH1!$O94</f>
        <v>1</v>
      </c>
    </row>
    <row r="95" spans="1:4">
      <c r="A95" s="14" t="str">
        <f>CONCATENATE("FwUkl1Settings/",TEXT(RICH1!$G95,"r1ukl1#00"),TEXT(RICH1!$I95,"\.#0"),TEXT(RICH1!$J95,"\_#00\."),"Weight")</f>
        <v>FwUkl1Settings/r1ukl105.1_01.Weight</v>
      </c>
      <c r="B95" s="15" t="s">
        <v>55</v>
      </c>
      <c r="C95">
        <f>RICH1!$N95</f>
        <v>10</v>
      </c>
      <c r="D95">
        <f>RICH1!$O95</f>
        <v>1</v>
      </c>
    </row>
    <row r="96" spans="1:4">
      <c r="A96" s="14" t="str">
        <f>CONCATENATE("FwUkl1Settings/",TEXT(RICH1!$G96,"r1ukl1#00"),TEXT(RICH1!$I96,"\.#0"),TEXT(RICH1!$J96,"\_#00\."),"Weight")</f>
        <v>FwUkl1Settings/r1ukl105.1_00.Weight</v>
      </c>
      <c r="B96" s="15" t="s">
        <v>55</v>
      </c>
      <c r="C96">
        <f>RICH1!$N96</f>
        <v>1</v>
      </c>
      <c r="D96">
        <f>RICH1!$O96</f>
        <v>1</v>
      </c>
    </row>
    <row r="97" spans="1:4">
      <c r="A97" s="14" t="str">
        <f>CONCATENATE("FwUkl1Settings/",TEXT(RICH1!$G97,"r1ukl1#00"),TEXT(RICH1!$I97,"\.#0"),TEXT(RICH1!$J97,"\_#00\."),"Weight")</f>
        <v>FwUkl1Settings/r1ukl105.1_03.Weight</v>
      </c>
      <c r="B97" s="15" t="s">
        <v>55</v>
      </c>
      <c r="C97">
        <f>RICH1!$N97</f>
        <v>1</v>
      </c>
      <c r="D97">
        <f>RICH1!$O97</f>
        <v>1</v>
      </c>
    </row>
    <row r="98" spans="1:4">
      <c r="A98" s="14" t="str">
        <f>CONCATENATE("FwUkl1Settings/",TEXT(RICH1!$G98,"r1ukl1#00"),TEXT(RICH1!$I98,"\.#0"),TEXT(RICH1!$J98,"\_#00\."),"Weight")</f>
        <v>FwUkl1Settings/r1ukl105.1_04.Weight</v>
      </c>
      <c r="B98" s="15" t="s">
        <v>55</v>
      </c>
      <c r="C98">
        <f>RICH1!$N98</f>
        <v>1</v>
      </c>
      <c r="D98">
        <f>RICH1!$O98</f>
        <v>1</v>
      </c>
    </row>
    <row r="99" spans="1:4">
      <c r="A99" s="14" t="str">
        <f>CONCATENATE("FwUkl1Settings/",TEXT(RICH1!$G99,"r1ukl1#00"),TEXT(RICH1!$I99,"\.#0"),TEXT(RICH1!$J99,"\_#00\."),"Weight")</f>
        <v>FwUkl1Settings/r1ukl105.1_05.Weight</v>
      </c>
      <c r="B99" s="15" t="s">
        <v>55</v>
      </c>
      <c r="C99">
        <f>RICH1!$N99</f>
        <v>1</v>
      </c>
      <c r="D99">
        <f>RICH1!$O99</f>
        <v>1</v>
      </c>
    </row>
    <row r="100" spans="1:4">
      <c r="A100" s="14" t="str">
        <f>CONCATENATE("FwUkl1Settings/",TEXT(RICH1!$G100,"r1ukl1#00"),TEXT(RICH1!$I100,"\.#0"),TEXT(RICH1!$J100,"\_#00\."),"Weight")</f>
        <v>FwUkl1Settings/r1ukl107.0_03.Weight</v>
      </c>
      <c r="B100" s="15" t="s">
        <v>55</v>
      </c>
      <c r="C100">
        <f>RICH1!$N100</f>
        <v>1</v>
      </c>
      <c r="D100">
        <f>RICH1!$O100</f>
        <v>1</v>
      </c>
    </row>
    <row r="101" spans="1:4">
      <c r="A101" s="14" t="str">
        <f>CONCATENATE("FwUkl1Settings/",TEXT(RICH1!$G101,"r1ukl1#00"),TEXT(RICH1!$I101,"\.#0"),TEXT(RICH1!$J101,"\_#00\."),"Weight")</f>
        <v>FwUkl1Settings/r1ukl107.0_04.Weight</v>
      </c>
      <c r="B101" s="15" t="s">
        <v>55</v>
      </c>
      <c r="C101">
        <f>RICH1!$N101</f>
        <v>1</v>
      </c>
      <c r="D101">
        <f>RICH1!$O101</f>
        <v>1</v>
      </c>
    </row>
    <row r="102" spans="1:4">
      <c r="A102" s="14" t="str">
        <f>CONCATENATE("FwUkl1Settings/",TEXT(RICH1!$G102,"r1ukl1#00"),TEXT(RICH1!$I102,"\.#0"),TEXT(RICH1!$J102,"\_#00\."),"Weight")</f>
        <v>FwUkl1Settings/r1ukl106.2_06.Weight</v>
      </c>
      <c r="B102" s="15" t="s">
        <v>55</v>
      </c>
      <c r="C102">
        <f>RICH1!$N102</f>
        <v>1</v>
      </c>
      <c r="D102">
        <f>RICH1!$O102</f>
        <v>1</v>
      </c>
    </row>
    <row r="103" spans="1:4">
      <c r="A103" s="14" t="str">
        <f>CONCATENATE("FwUkl1Settings/",TEXT(RICH1!$G103,"r1ukl1#00"),TEXT(RICH1!$I103,"\.#0"),TEXT(RICH1!$J103,"\_#00\."),"Weight")</f>
        <v>FwUkl1Settings/r1ukl106.2_07.Weight</v>
      </c>
      <c r="B103" s="15" t="s">
        <v>55</v>
      </c>
      <c r="C103">
        <f>RICH1!$N103</f>
        <v>1</v>
      </c>
      <c r="D103">
        <f>RICH1!$O103</f>
        <v>1</v>
      </c>
    </row>
    <row r="104" spans="1:4">
      <c r="A104" s="14" t="str">
        <f>CONCATENATE("FwUkl1Settings/",TEXT(RICH1!$G104,"r1ukl1#00"),TEXT(RICH1!$I104,"\.#0"),TEXT(RICH1!$J104,"\_#00\."),"Weight")</f>
        <v>FwUkl1Settings/r1ukl106.2_08.Weight</v>
      </c>
      <c r="B104" s="15" t="s">
        <v>55</v>
      </c>
      <c r="C104">
        <f>RICH1!$N104</f>
        <v>1</v>
      </c>
      <c r="D104">
        <f>RICH1!$O104</f>
        <v>1</v>
      </c>
    </row>
    <row r="105" spans="1:4">
      <c r="A105" s="14" t="str">
        <f>CONCATENATE("FwUkl1Settings/",TEXT(RICH1!$G105,"r1ukl1#00"),TEXT(RICH1!$I105,"\.#0"),TEXT(RICH1!$J105,"\_#00\."),"Weight")</f>
        <v>FwUkl1Settings/r1ukl106.2_00.Weight</v>
      </c>
      <c r="B105" s="15" t="s">
        <v>55</v>
      </c>
      <c r="C105">
        <f>RICH1!$N105</f>
        <v>1</v>
      </c>
      <c r="D105">
        <f>RICH1!$O105</f>
        <v>1</v>
      </c>
    </row>
    <row r="106" spans="1:4">
      <c r="A106" s="14" t="str">
        <f>CONCATENATE("FwUkl1Settings/",TEXT(RICH1!$G106,"r1ukl1#00"),TEXT(RICH1!$I106,"\.#0"),TEXT(RICH1!$J106,"\_#00\."),"Weight")</f>
        <v>FwUkl1Settings/r1ukl106.2_01.Weight</v>
      </c>
      <c r="B106" s="15" t="s">
        <v>55</v>
      </c>
      <c r="C106">
        <f>RICH1!$N106</f>
        <v>1</v>
      </c>
      <c r="D106">
        <f>RICH1!$O106</f>
        <v>1</v>
      </c>
    </row>
    <row r="107" spans="1:4">
      <c r="A107" s="14" t="str">
        <f>CONCATENATE("FwUkl1Settings/",TEXT(RICH1!$G107,"r1ukl1#00"),TEXT(RICH1!$I107,"\.#0"),TEXT(RICH1!$J107,"\_#00\."),"Weight")</f>
        <v>FwUkl1Settings/r1ukl106.2_02.Weight</v>
      </c>
      <c r="B107" s="15" t="s">
        <v>55</v>
      </c>
      <c r="C107">
        <f>RICH1!$N107</f>
        <v>1</v>
      </c>
      <c r="D107">
        <f>RICH1!$O107</f>
        <v>1</v>
      </c>
    </row>
    <row r="108" spans="1:4">
      <c r="A108" s="14" t="str">
        <f>CONCATENATE("FwUkl1Settings/",TEXT(RICH1!$G108,"r1ukl1#00"),TEXT(RICH1!$I108,"\.#0"),TEXT(RICH1!$J108,"\_#00\."),"Weight")</f>
        <v>FwUkl1Settings/r1ukl106.1_02.Weight</v>
      </c>
      <c r="B108" s="15" t="s">
        <v>55</v>
      </c>
      <c r="C108">
        <f>RICH1!$N108</f>
        <v>1</v>
      </c>
      <c r="D108">
        <f>RICH1!$O108</f>
        <v>1</v>
      </c>
    </row>
    <row r="109" spans="1:4">
      <c r="A109" s="14" t="str">
        <f>CONCATENATE("FwUkl1Settings/",TEXT(RICH1!$G109,"r1ukl1#00"),TEXT(RICH1!$I109,"\.#0"),TEXT(RICH1!$J109,"\_#00\."),"Weight")</f>
        <v>FwUkl1Settings/r1ukl106.1_01.Weight</v>
      </c>
      <c r="B109" s="15" t="s">
        <v>55</v>
      </c>
      <c r="C109">
        <f>RICH1!$N109</f>
        <v>1</v>
      </c>
      <c r="D109">
        <f>RICH1!$O109</f>
        <v>1</v>
      </c>
    </row>
    <row r="110" spans="1:4">
      <c r="A110" s="14" t="str">
        <f>CONCATENATE("FwUkl1Settings/",TEXT(RICH1!$G110,"r1ukl1#00"),TEXT(RICH1!$I110,"\.#0"),TEXT(RICH1!$J110,"\_#00\."),"Weight")</f>
        <v>FwUkl1Settings/r1ukl106.1_00.Weight</v>
      </c>
      <c r="B110" s="15" t="s">
        <v>55</v>
      </c>
      <c r="C110">
        <f>RICH1!$N110</f>
        <v>1</v>
      </c>
      <c r="D110">
        <f>RICH1!$O110</f>
        <v>1</v>
      </c>
    </row>
    <row r="111" spans="1:4">
      <c r="A111" s="14" t="str">
        <f>CONCATENATE("FwUkl1Settings/",TEXT(RICH1!$G111,"r1ukl1#00"),TEXT(RICH1!$I111,"\.#0"),TEXT(RICH1!$J111,"\_#00\."),"Weight")</f>
        <v>FwUkl1Settings/r1ukl106.1_03.Weight</v>
      </c>
      <c r="B111" s="15" t="s">
        <v>55</v>
      </c>
      <c r="C111">
        <f>RICH1!$N111</f>
        <v>1</v>
      </c>
      <c r="D111">
        <f>RICH1!$O111</f>
        <v>1</v>
      </c>
    </row>
    <row r="112" spans="1:4">
      <c r="A112" s="14" t="str">
        <f>CONCATENATE("FwUkl1Settings/",TEXT(RICH1!$G112,"r1ukl1#00"),TEXT(RICH1!$I112,"\.#0"),TEXT(RICH1!$J112,"\_#00\."),"Weight")</f>
        <v>FwUkl1Settings/r1ukl106.1_04.Weight</v>
      </c>
      <c r="B112" s="15" t="s">
        <v>55</v>
      </c>
      <c r="C112">
        <f>RICH1!$N112</f>
        <v>1</v>
      </c>
      <c r="D112">
        <f>RICH1!$O112</f>
        <v>1</v>
      </c>
    </row>
    <row r="113" spans="1:4">
      <c r="A113" s="14" t="str">
        <f>CONCATENATE("FwUkl1Settings/",TEXT(RICH1!$G113,"r1ukl1#00"),TEXT(RICH1!$I113,"\.#0"),TEXT(RICH1!$J113,"\_#00\."),"Weight")</f>
        <v>FwUkl1Settings/r1ukl106.1_05.Weight</v>
      </c>
      <c r="B113" s="15" t="s">
        <v>55</v>
      </c>
      <c r="C113">
        <f>RICH1!$N113</f>
        <v>1</v>
      </c>
      <c r="D113">
        <f>RICH1!$O113</f>
        <v>1</v>
      </c>
    </row>
    <row r="114" spans="1:4">
      <c r="A114" s="14" t="str">
        <f>CONCATENATE("FwUkl1Settings/",TEXT(RICH1!$G114,"r1ukl1#00"),TEXT(RICH1!$I114,"\.#0"),TEXT(RICH1!$J114,"\_#00\."),"Weight")</f>
        <v>FwUkl1Settings/r1ukl109.0_06.Weight</v>
      </c>
      <c r="B114" s="15" t="s">
        <v>55</v>
      </c>
      <c r="C114">
        <f>RICH1!$N114</f>
        <v>1</v>
      </c>
      <c r="D114">
        <f>RICH1!$O114</f>
        <v>1</v>
      </c>
    </row>
    <row r="115" spans="1:4">
      <c r="A115" s="14" t="str">
        <f>CONCATENATE("FwUkl1Settings/",TEXT(RICH1!$G115,"r1ukl1#00"),TEXT(RICH1!$I115,"\.#0"),TEXT(RICH1!$J115,"\_#00\."),"Weight")</f>
        <v>FwUkl1Settings/r1ukl109.0_07.Weight</v>
      </c>
      <c r="B115" s="15" t="s">
        <v>55</v>
      </c>
      <c r="C115">
        <f>RICH1!$N115</f>
        <v>1</v>
      </c>
      <c r="D115">
        <f>RICH1!$O115</f>
        <v>1</v>
      </c>
    </row>
    <row r="116" spans="1:4">
      <c r="A116" s="14" t="str">
        <f>CONCATENATE("FwUkl1Settings/",TEXT(RICH1!$G116,"r1ukl1#00"),TEXT(RICH1!$I116,"\.#0"),TEXT(RICH1!$J116,"\_#00\."),"Weight")</f>
        <v>FwUkl1Settings/r1ukl107.2_06.Weight</v>
      </c>
      <c r="B116" s="15" t="s">
        <v>55</v>
      </c>
      <c r="C116">
        <f>RICH1!$N116</f>
        <v>1</v>
      </c>
      <c r="D116">
        <f>RICH1!$O116</f>
        <v>1</v>
      </c>
    </row>
    <row r="117" spans="1:4">
      <c r="A117" s="14" t="str">
        <f>CONCATENATE("FwUkl1Settings/",TEXT(RICH1!$G117,"r1ukl1#00"),TEXT(RICH1!$I117,"\.#0"),TEXT(RICH1!$J117,"\_#00\."),"Weight")</f>
        <v>FwUkl1Settings/r1ukl107.2_07.Weight</v>
      </c>
      <c r="B117" s="15" t="s">
        <v>55</v>
      </c>
      <c r="C117">
        <f>RICH1!$N117</f>
        <v>1</v>
      </c>
      <c r="D117">
        <f>RICH1!$O117</f>
        <v>1</v>
      </c>
    </row>
    <row r="118" spans="1:4">
      <c r="A118" s="14" t="str">
        <f>CONCATENATE("FwUkl1Settings/",TEXT(RICH1!$G118,"r1ukl1#00"),TEXT(RICH1!$I118,"\.#0"),TEXT(RICH1!$J118,"\_#00\."),"Weight")</f>
        <v>FwUkl1Settings/r1ukl107.2_08.Weight</v>
      </c>
      <c r="B118" s="15" t="s">
        <v>55</v>
      </c>
      <c r="C118">
        <f>RICH1!$N118</f>
        <v>1</v>
      </c>
      <c r="D118">
        <f>RICH1!$O118</f>
        <v>1</v>
      </c>
    </row>
    <row r="119" spans="1:4">
      <c r="A119" s="14" t="str">
        <f>CONCATENATE("FwUkl1Settings/",TEXT(RICH1!$G119,"r1ukl1#00"),TEXT(RICH1!$I119,"\.#0"),TEXT(RICH1!$J119,"\_#00\."),"Weight")</f>
        <v>FwUkl1Settings/r1ukl107.2_00.Weight</v>
      </c>
      <c r="B119" s="15" t="s">
        <v>55</v>
      </c>
      <c r="C119">
        <f>RICH1!$N119</f>
        <v>1</v>
      </c>
      <c r="D119">
        <f>RICH1!$O119</f>
        <v>1</v>
      </c>
    </row>
    <row r="120" spans="1:4">
      <c r="A120" s="14" t="str">
        <f>CONCATENATE("FwUkl1Settings/",TEXT(RICH1!$G120,"r1ukl1#00"),TEXT(RICH1!$I120,"\.#0"),TEXT(RICH1!$J120,"\_#00\."),"Weight")</f>
        <v>FwUkl1Settings/r1ukl107.2_01.Weight</v>
      </c>
      <c r="B120" s="15" t="s">
        <v>55</v>
      </c>
      <c r="C120">
        <f>RICH1!$N120</f>
        <v>1</v>
      </c>
      <c r="D120">
        <f>RICH1!$O120</f>
        <v>1</v>
      </c>
    </row>
    <row r="121" spans="1:4">
      <c r="A121" s="14" t="str">
        <f>CONCATENATE("FwUkl1Settings/",TEXT(RICH1!$G121,"r1ukl1#00"),TEXT(RICH1!$I121,"\.#0"),TEXT(RICH1!$J121,"\_#00\."),"Weight")</f>
        <v>FwUkl1Settings/r1ukl107.2_02.Weight</v>
      </c>
      <c r="B121" s="15" t="s">
        <v>55</v>
      </c>
      <c r="C121">
        <f>RICH1!$N121</f>
        <v>1</v>
      </c>
      <c r="D121">
        <f>RICH1!$O121</f>
        <v>1</v>
      </c>
    </row>
    <row r="122" spans="1:4">
      <c r="A122" s="14" t="str">
        <f>CONCATENATE("FwUkl1Settings/",TEXT(RICH1!$G122,"r1ukl1#00"),TEXT(RICH1!$I122,"\.#0"),TEXT(RICH1!$J122,"\_#00\."),"Weight")</f>
        <v>FwUkl1Settings/r1ukl107.1_02.Weight</v>
      </c>
      <c r="B122" s="15" t="s">
        <v>55</v>
      </c>
      <c r="C122">
        <f>RICH1!$N122</f>
        <v>1</v>
      </c>
      <c r="D122">
        <f>RICH1!$O122</f>
        <v>1</v>
      </c>
    </row>
    <row r="123" spans="1:4">
      <c r="A123" s="14" t="str">
        <f>CONCATENATE("FwUkl1Settings/",TEXT(RICH1!$G123,"r1ukl1#00"),TEXT(RICH1!$I123,"\.#0"),TEXT(RICH1!$J123,"\_#00\."),"Weight")</f>
        <v>FwUkl1Settings/r1ukl107.1_01.Weight</v>
      </c>
      <c r="B123" s="15" t="s">
        <v>55</v>
      </c>
      <c r="C123">
        <f>RICH1!$N123</f>
        <v>1</v>
      </c>
      <c r="D123">
        <f>RICH1!$O123</f>
        <v>1</v>
      </c>
    </row>
    <row r="124" spans="1:4">
      <c r="A124" s="14" t="str">
        <f>CONCATENATE("FwUkl1Settings/",TEXT(RICH1!$G124,"r1ukl1#00"),TEXT(RICH1!$I124,"\.#0"),TEXT(RICH1!$J124,"\_#00\."),"Weight")</f>
        <v>FwUkl1Settings/r1ukl107.1_00.Weight</v>
      </c>
      <c r="B124" s="15" t="s">
        <v>55</v>
      </c>
      <c r="C124">
        <f>RICH1!$N124</f>
        <v>1</v>
      </c>
      <c r="D124">
        <f>RICH1!$O124</f>
        <v>1</v>
      </c>
    </row>
    <row r="125" spans="1:4">
      <c r="A125" s="14" t="str">
        <f>CONCATENATE("FwUkl1Settings/",TEXT(RICH1!$G125,"r1ukl1#00"),TEXT(RICH1!$I125,"\.#0"),TEXT(RICH1!$J125,"\_#00\."),"Weight")</f>
        <v>FwUkl1Settings/r1ukl107.1_03.Weight</v>
      </c>
      <c r="B125" s="15" t="s">
        <v>55</v>
      </c>
      <c r="C125">
        <f>RICH1!$N125</f>
        <v>1</v>
      </c>
      <c r="D125">
        <f>RICH1!$O125</f>
        <v>1</v>
      </c>
    </row>
    <row r="126" spans="1:4">
      <c r="A126" s="14" t="str">
        <f>CONCATENATE("FwUkl1Settings/",TEXT(RICH1!$G126,"r1ukl1#00"),TEXT(RICH1!$I126,"\.#0"),TEXT(RICH1!$J126,"\_#00\."),"Weight")</f>
        <v>FwUkl1Settings/r1ukl107.1_04.Weight</v>
      </c>
      <c r="B126" s="15" t="s">
        <v>55</v>
      </c>
      <c r="C126">
        <f>RICH1!$N126</f>
        <v>1</v>
      </c>
      <c r="D126">
        <f>RICH1!$O126</f>
        <v>1</v>
      </c>
    </row>
    <row r="127" spans="1:4">
      <c r="A127" s="14" t="str">
        <f>CONCATENATE("FwUkl1Settings/",TEXT(RICH1!$G127,"r1ukl1#00"),TEXT(RICH1!$I127,"\.#0"),TEXT(RICH1!$J127,"\_#00\."),"Weight")</f>
        <v>FwUkl1Settings/r1ukl107.1_05.Weight</v>
      </c>
      <c r="B127" s="15" t="s">
        <v>55</v>
      </c>
      <c r="C127">
        <f>RICH1!$N127</f>
        <v>1</v>
      </c>
      <c r="D127">
        <f>RICH1!$O127</f>
        <v>1</v>
      </c>
    </row>
    <row r="128" spans="1:4">
      <c r="A128" s="14" t="str">
        <f>CONCATENATE("FwUkl1Settings/",TEXT(RICH1!$G128,"r1ukl1#00"),TEXT(RICH1!$I128,"\.#0"),TEXT(RICH1!$J128,"\_#00\."),"Weight")</f>
        <v>FwUkl1Settings/r1ukl109.0_08.Weight</v>
      </c>
      <c r="B128" s="15" t="s">
        <v>55</v>
      </c>
      <c r="C128">
        <f>RICH1!$N128</f>
        <v>1</v>
      </c>
      <c r="D128">
        <f>RICH1!$O128</f>
        <v>1</v>
      </c>
    </row>
    <row r="129" spans="1:4">
      <c r="A129" s="14" t="str">
        <f>CONCATENATE("FwUkl1Settings/",TEXT(RICH1!$G129,"r1ukl1#00"),TEXT(RICH1!$I129,"\.#0"),TEXT(RICH1!$J129,"\_#00\."),"Weight")</f>
        <v>FwUkl1Settings/r1ukl109.1_06.Weight</v>
      </c>
      <c r="B129" s="15" t="s">
        <v>55</v>
      </c>
      <c r="C129">
        <f>RICH1!$N129</f>
        <v>1</v>
      </c>
      <c r="D129">
        <f>RICH1!$O129</f>
        <v>1</v>
      </c>
    </row>
    <row r="130" spans="1:4">
      <c r="A130" s="14" t="str">
        <f>CONCATENATE("FwUkl1Settings/",TEXT(RICH1!$G130,"r1ukl1#00"),TEXT(RICH1!$I130,"\.#0"),TEXT(RICH1!$J130,"\_#00\."),"Weight")</f>
        <v>FwUkl1Settings/r1ukl108.2_06.Weight</v>
      </c>
      <c r="B130" s="15" t="s">
        <v>55</v>
      </c>
      <c r="C130">
        <f>RICH1!$N130</f>
        <v>1</v>
      </c>
      <c r="D130">
        <f>RICH1!$O130</f>
        <v>1</v>
      </c>
    </row>
    <row r="131" spans="1:4">
      <c r="A131" s="14" t="str">
        <f>CONCATENATE("FwUkl1Settings/",TEXT(RICH1!$G131,"r1ukl1#00"),TEXT(RICH1!$I131,"\.#0"),TEXT(RICH1!$J131,"\_#00\."),"Weight")</f>
        <v>FwUkl1Settings/r1ukl108.2_07.Weight</v>
      </c>
      <c r="B131" s="15" t="s">
        <v>55</v>
      </c>
      <c r="C131">
        <f>RICH1!$N131</f>
        <v>1</v>
      </c>
      <c r="D131">
        <f>RICH1!$O131</f>
        <v>1</v>
      </c>
    </row>
    <row r="132" spans="1:4">
      <c r="A132" s="14" t="str">
        <f>CONCATENATE("FwUkl1Settings/",TEXT(RICH1!$G132,"r1ukl1#00"),TEXT(RICH1!$I132,"\.#0"),TEXT(RICH1!$J132,"\_#00\."),"Weight")</f>
        <v>FwUkl1Settings/r1ukl108.2_08.Weight</v>
      </c>
      <c r="B132" s="15" t="s">
        <v>55</v>
      </c>
      <c r="C132">
        <f>RICH1!$N132</f>
        <v>1</v>
      </c>
      <c r="D132">
        <f>RICH1!$O132</f>
        <v>1</v>
      </c>
    </row>
    <row r="133" spans="1:4">
      <c r="A133" s="14" t="str">
        <f>CONCATENATE("FwUkl1Settings/",TEXT(RICH1!$G133,"r1ukl1#00"),TEXT(RICH1!$I133,"\.#0"),TEXT(RICH1!$J133,"\_#00\."),"Weight")</f>
        <v>FwUkl1Settings/r1ukl108.2_00.Weight</v>
      </c>
      <c r="B133" s="15" t="s">
        <v>55</v>
      </c>
      <c r="C133">
        <f>RICH1!$N133</f>
        <v>10</v>
      </c>
      <c r="D133">
        <f>RICH1!$O133</f>
        <v>1</v>
      </c>
    </row>
    <row r="134" spans="1:4">
      <c r="A134" s="14" t="str">
        <f>CONCATENATE("FwUkl1Settings/",TEXT(RICH1!$G134,"r1ukl1#00"),TEXT(RICH1!$I134,"\.#0"),TEXT(RICH1!$J134,"\_#00\."),"Weight")</f>
        <v>FwUkl1Settings/r1ukl108.2_01.Weight</v>
      </c>
      <c r="B134" s="15" t="s">
        <v>55</v>
      </c>
      <c r="C134">
        <f>RICH1!$N134</f>
        <v>10</v>
      </c>
      <c r="D134">
        <f>RICH1!$O134</f>
        <v>1</v>
      </c>
    </row>
    <row r="135" spans="1:4">
      <c r="A135" s="14" t="str">
        <f>CONCATENATE("FwUkl1Settings/",TEXT(RICH1!$G135,"r1ukl1#00"),TEXT(RICH1!$I135,"\.#0"),TEXT(RICH1!$J135,"\_#00\."),"Weight")</f>
        <v>FwUkl1Settings/r1ukl108.2_02.Weight</v>
      </c>
      <c r="B135" s="15" t="s">
        <v>55</v>
      </c>
      <c r="C135">
        <f>RICH1!$N135</f>
        <v>10</v>
      </c>
      <c r="D135">
        <f>RICH1!$O135</f>
        <v>1</v>
      </c>
    </row>
    <row r="136" spans="1:4">
      <c r="A136" s="14" t="str">
        <f>CONCATENATE("FwUkl1Settings/",TEXT(RICH1!$G136,"r1ukl1#00"),TEXT(RICH1!$I136,"\.#0"),TEXT(RICH1!$J136,"\_#00\."),"Weight")</f>
        <v>FwUkl1Settings/r1ukl108.1_02.Weight</v>
      </c>
      <c r="B136" s="15" t="s">
        <v>55</v>
      </c>
      <c r="C136">
        <f>RICH1!$N136</f>
        <v>10</v>
      </c>
      <c r="D136">
        <f>RICH1!$O136</f>
        <v>1</v>
      </c>
    </row>
    <row r="137" spans="1:4">
      <c r="A137" s="14" t="str">
        <f>CONCATENATE("FwUkl1Settings/",TEXT(RICH1!$G137,"r1ukl1#00"),TEXT(RICH1!$I137,"\.#0"),TEXT(RICH1!$J137,"\_#00\."),"Weight")</f>
        <v>FwUkl1Settings/r1ukl108.1_01.Weight</v>
      </c>
      <c r="B137" s="15" t="s">
        <v>55</v>
      </c>
      <c r="C137">
        <f>RICH1!$N137</f>
        <v>1</v>
      </c>
      <c r="D137">
        <f>RICH1!$O137</f>
        <v>1</v>
      </c>
    </row>
    <row r="138" spans="1:4">
      <c r="A138" s="14" t="str">
        <f>CONCATENATE("FwUkl1Settings/",TEXT(RICH1!$G138,"r1ukl1#00"),TEXT(RICH1!$I138,"\.#0"),TEXT(RICH1!$J138,"\_#00\."),"Weight")</f>
        <v>FwUkl1Settings/r1ukl108.1_00.Weight</v>
      </c>
      <c r="B138" s="15" t="s">
        <v>55</v>
      </c>
      <c r="C138">
        <f>RICH1!$N138</f>
        <v>1</v>
      </c>
      <c r="D138">
        <f>RICH1!$O138</f>
        <v>1</v>
      </c>
    </row>
    <row r="139" spans="1:4">
      <c r="A139" s="14" t="str">
        <f>CONCATENATE("FwUkl1Settings/",TEXT(RICH1!$G139,"r1ukl1#00"),TEXT(RICH1!$I139,"\.#0"),TEXT(RICH1!$J139,"\_#00\."),"Weight")</f>
        <v>FwUkl1Settings/r1ukl108.1_03.Weight</v>
      </c>
      <c r="B139" s="15" t="s">
        <v>55</v>
      </c>
      <c r="C139">
        <f>RICH1!$N139</f>
        <v>1</v>
      </c>
      <c r="D139">
        <f>RICH1!$O139</f>
        <v>1</v>
      </c>
    </row>
    <row r="140" spans="1:4">
      <c r="A140" s="14" t="str">
        <f>CONCATENATE("FwUkl1Settings/",TEXT(RICH1!$G140,"r1ukl1#00"),TEXT(RICH1!$I140,"\.#0"),TEXT(RICH1!$J140,"\_#00\."),"Weight")</f>
        <v>FwUkl1Settings/r1ukl108.1_04.Weight</v>
      </c>
      <c r="B140" s="15" t="s">
        <v>55</v>
      </c>
      <c r="C140">
        <f>RICH1!$N140</f>
        <v>1</v>
      </c>
      <c r="D140">
        <f>RICH1!$O140</f>
        <v>1</v>
      </c>
    </row>
    <row r="141" spans="1:4">
      <c r="A141" s="14" t="str">
        <f>CONCATENATE("FwUkl1Settings/",TEXT(RICH1!$G141,"r1ukl1#00"),TEXT(RICH1!$I141,"\.#0"),TEXT(RICH1!$J141,"\_#00\."),"Weight")</f>
        <v>FwUkl1Settings/r1ukl108.1_05.Weight</v>
      </c>
      <c r="B141" s="15" t="s">
        <v>55</v>
      </c>
      <c r="C141">
        <f>RICH1!$N141</f>
        <v>1</v>
      </c>
      <c r="D141">
        <f>RICH1!$O141</f>
        <v>1</v>
      </c>
    </row>
    <row r="142" spans="1:4">
      <c r="A142" s="14" t="str">
        <f>CONCATENATE("FwUkl1Settings/",TEXT(RICH1!$G142,"r1ukl1#00"),TEXT(RICH1!$I142,"\.#0"),TEXT(RICH1!$J142,"\_#00\."),"Weight")</f>
        <v>FwUkl1Settings/r1ukl110.0_00.Weight</v>
      </c>
      <c r="B142" s="15" t="s">
        <v>55</v>
      </c>
      <c r="C142">
        <f>RICH1!$N142</f>
        <v>1</v>
      </c>
      <c r="D142">
        <f>RICH1!$O142</f>
        <v>1</v>
      </c>
    </row>
    <row r="143" spans="1:4">
      <c r="A143" s="14" t="str">
        <f>CONCATENATE("FwUkl1Settings/",TEXT(RICH1!$G143,"r1ukl1#00"),TEXT(RICH1!$I143,"\.#0"),TEXT(RICH1!$J143,"\_#00\."),"Weight")</f>
        <v>FwUkl1Settings/r1ukl110.0_01.Weight</v>
      </c>
      <c r="B143" s="15" t="s">
        <v>55</v>
      </c>
      <c r="C143">
        <f>RICH1!$N143</f>
        <v>1</v>
      </c>
      <c r="D143">
        <f>RICH1!$O143</f>
        <v>1</v>
      </c>
    </row>
    <row r="144" spans="1:4">
      <c r="A144" s="14" t="str">
        <f>CONCATENATE("FwUkl1Settings/",TEXT(RICH1!$G144,"r1ukl1#00"),TEXT(RICH1!$I144,"\.#0"),TEXT(RICH1!$J144,"\_#00\."),"Weight")</f>
        <v>FwUkl1Settings/r1ukl109.2_06.Weight</v>
      </c>
      <c r="B144" s="15" t="s">
        <v>55</v>
      </c>
      <c r="C144">
        <f>RICH1!$N144</f>
        <v>1</v>
      </c>
      <c r="D144">
        <f>RICH1!$O144</f>
        <v>1</v>
      </c>
    </row>
    <row r="145" spans="1:4">
      <c r="A145" s="14" t="str">
        <f>CONCATENATE("FwUkl1Settings/",TEXT(RICH1!$G145,"r1ukl1#00"),TEXT(RICH1!$I145,"\.#0"),TEXT(RICH1!$J145,"\_#00\."),"Weight")</f>
        <v>FwUkl1Settings/r1ukl109.2_07.Weight</v>
      </c>
      <c r="B145" s="15" t="s">
        <v>55</v>
      </c>
      <c r="C145">
        <f>RICH1!$N145</f>
        <v>1</v>
      </c>
      <c r="D145">
        <f>RICH1!$O145</f>
        <v>1</v>
      </c>
    </row>
    <row r="146" spans="1:4">
      <c r="A146" s="14" t="str">
        <f>CONCATENATE("FwUkl1Settings/",TEXT(RICH1!$G146,"r1ukl1#00"),TEXT(RICH1!$I146,"\.#0"),TEXT(RICH1!$J146,"\_#00\."),"Weight")</f>
        <v>FwUkl1Settings/r1ukl109.2_08.Weight</v>
      </c>
      <c r="B146" s="15" t="s">
        <v>55</v>
      </c>
      <c r="C146">
        <f>RICH1!$N146</f>
        <v>10</v>
      </c>
      <c r="D146">
        <f>RICH1!$O146</f>
        <v>1</v>
      </c>
    </row>
    <row r="147" spans="1:4">
      <c r="A147" s="14" t="str">
        <f>CONCATENATE("FwUkl1Settings/",TEXT(RICH1!$G147,"r1ukl1#00"),TEXT(RICH1!$I147,"\.#0"),TEXT(RICH1!$J147,"\_#00\."),"Weight")</f>
        <v>FwUkl1Settings/r1ukl109.2_00.Weight</v>
      </c>
      <c r="B147" s="15" t="s">
        <v>55</v>
      </c>
      <c r="C147">
        <f>RICH1!$N147</f>
        <v>10</v>
      </c>
      <c r="D147">
        <f>RICH1!$O147</f>
        <v>1</v>
      </c>
    </row>
    <row r="148" spans="1:4">
      <c r="A148" s="14" t="str">
        <f>CONCATENATE("FwUkl1Settings/",TEXT(RICH1!$G148,"r1ukl1#00"),TEXT(RICH1!$I148,"\.#0"),TEXT(RICH1!$J148,"\_#00\."),"Weight")</f>
        <v>FwUkl1Settings/r1ukl109.2_01.Weight</v>
      </c>
      <c r="B148" s="15" t="s">
        <v>55</v>
      </c>
      <c r="C148">
        <f>RICH1!$N148</f>
        <v>10</v>
      </c>
      <c r="D148">
        <f>RICH1!$O148</f>
        <v>1</v>
      </c>
    </row>
    <row r="149" spans="1:4">
      <c r="A149" s="14" t="str">
        <f>CONCATENATE("FwUkl1Settings/",TEXT(RICH1!$G149,"r1ukl1#00"),TEXT(RICH1!$I149,"\.#0"),TEXT(RICH1!$J149,"\_#00\."),"Weight")</f>
        <v>FwUkl1Settings/r1ukl109.2_02.Weight</v>
      </c>
      <c r="B149" s="15" t="s">
        <v>55</v>
      </c>
      <c r="C149">
        <f>RICH1!$N149</f>
        <v>10</v>
      </c>
      <c r="D149">
        <f>RICH1!$O149</f>
        <v>1</v>
      </c>
    </row>
    <row r="150" spans="1:4">
      <c r="A150" s="14" t="str">
        <f>CONCATENATE("FwUkl1Settings/",TEXT(RICH1!$G150,"r1ukl1#00"),TEXT(RICH1!$I150,"\.#0"),TEXT(RICH1!$J150,"\_#00\."),"Weight")</f>
        <v>FwUkl1Settings/r1ukl109.1_02.Weight</v>
      </c>
      <c r="B150" s="15" t="s">
        <v>55</v>
      </c>
      <c r="C150">
        <f>RICH1!$N150</f>
        <v>10</v>
      </c>
      <c r="D150">
        <f>RICH1!$O150</f>
        <v>1</v>
      </c>
    </row>
    <row r="151" spans="1:4">
      <c r="A151" s="14" t="str">
        <f>CONCATENATE("FwUkl1Settings/",TEXT(RICH1!$G151,"r1ukl1#00"),TEXT(RICH1!$I151,"\.#0"),TEXT(RICH1!$J151,"\_#00\."),"Weight")</f>
        <v>FwUkl1Settings/r1ukl109.1_01.Weight</v>
      </c>
      <c r="B151" s="15" t="s">
        <v>55</v>
      </c>
      <c r="C151">
        <f>RICH1!$N151</f>
        <v>10</v>
      </c>
      <c r="D151">
        <f>RICH1!$O151</f>
        <v>1</v>
      </c>
    </row>
    <row r="152" spans="1:4">
      <c r="A152" s="14" t="str">
        <f>CONCATENATE("FwUkl1Settings/",TEXT(RICH1!$G152,"r1ukl1#00"),TEXT(RICH1!$I152,"\.#0"),TEXT(RICH1!$J152,"\_#00\."),"Weight")</f>
        <v>FwUkl1Settings/r1ukl109.1_00.Weight</v>
      </c>
      <c r="B152" s="15" t="s">
        <v>55</v>
      </c>
      <c r="C152">
        <f>RICH1!$N152</f>
        <v>10</v>
      </c>
      <c r="D152">
        <f>RICH1!$O152</f>
        <v>1</v>
      </c>
    </row>
    <row r="153" spans="1:4">
      <c r="A153" s="14" t="str">
        <f>CONCATENATE("FwUkl1Settings/",TEXT(RICH1!$G153,"r1ukl1#00"),TEXT(RICH1!$I153,"\.#0"),TEXT(RICH1!$J153,"\_#00\."),"Weight")</f>
        <v>FwUkl1Settings/r1ukl109.1_03.Weight</v>
      </c>
      <c r="B153" s="15" t="s">
        <v>55</v>
      </c>
      <c r="C153">
        <f>RICH1!$N153</f>
        <v>1</v>
      </c>
      <c r="D153">
        <f>RICH1!$O153</f>
        <v>1</v>
      </c>
    </row>
    <row r="154" spans="1:4">
      <c r="A154" s="14" t="str">
        <f>CONCATENATE("FwUkl1Settings/",TEXT(RICH1!$G154,"r1ukl1#00"),TEXT(RICH1!$I154,"\.#0"),TEXT(RICH1!$J154,"\_#00\."),"Weight")</f>
        <v>FwUkl1Settings/r1ukl109.1_04.Weight</v>
      </c>
      <c r="B154" s="15" t="s">
        <v>55</v>
      </c>
      <c r="C154">
        <f>RICH1!$N154</f>
        <v>1</v>
      </c>
      <c r="D154">
        <f>RICH1!$O154</f>
        <v>1</v>
      </c>
    </row>
    <row r="155" spans="1:4">
      <c r="A155" s="14" t="str">
        <f>CONCATENATE("FwUkl1Settings/",TEXT(RICH1!$G155,"r1ukl1#00"),TEXT(RICH1!$I155,"\.#0"),TEXT(RICH1!$J155,"\_#00\."),"Weight")</f>
        <v>FwUkl1Settings/r1ukl109.1_05.Weight</v>
      </c>
      <c r="B155" s="15" t="s">
        <v>55</v>
      </c>
      <c r="C155">
        <f>RICH1!$N155</f>
        <v>1</v>
      </c>
      <c r="D155">
        <f>RICH1!$O155</f>
        <v>1</v>
      </c>
    </row>
    <row r="156" spans="1:4">
      <c r="A156" s="14" t="str">
        <f>CONCATENATE("FwUkl1Settings/",TEXT(RICH1!$G156,"r1ukl1#00"),TEXT(RICH1!$I156,"\.#0"),TEXT(RICH1!$J156,"\_#00\."),"Weight")</f>
        <v>FwUkl1Settings/r1ukl109.0_04.Weight</v>
      </c>
      <c r="B156" s="15" t="s">
        <v>55</v>
      </c>
      <c r="C156">
        <f>RICH1!$N156</f>
        <v>1</v>
      </c>
      <c r="D156">
        <f>RICH1!$O156</f>
        <v>1</v>
      </c>
    </row>
    <row r="157" spans="1:4">
      <c r="A157" s="14" t="str">
        <f>CONCATENATE("FwUkl1Settings/",TEXT(RICH1!$G157,"r1ukl1#00"),TEXT(RICH1!$I157,"\.#0"),TEXT(RICH1!$J157,"\_#00\."),"Weight")</f>
        <v>FwUkl1Settings/r1ukl109.0_05.Weight</v>
      </c>
      <c r="B157" s="15" t="s">
        <v>55</v>
      </c>
      <c r="C157">
        <f>RICH1!$N157</f>
        <v>1</v>
      </c>
      <c r="D157">
        <f>RICH1!$O157</f>
        <v>1</v>
      </c>
    </row>
    <row r="158" spans="1:4">
      <c r="A158" s="14" t="str">
        <f>CONCATENATE("FwUkl1Settings/",TEXT(RICH1!$G158,"r1ukl1#00"),TEXT(RICH1!$I158,"\.#0"),TEXT(RICH1!$J158,"\_#00\."),"Weight")</f>
        <v>FwUkl1Settings/r1ukl106.0_02.Weight</v>
      </c>
      <c r="B158" s="15" t="s">
        <v>55</v>
      </c>
      <c r="C158">
        <f>RICH1!$N158</f>
        <v>1</v>
      </c>
      <c r="D158">
        <f>RICH1!$O158</f>
        <v>1</v>
      </c>
    </row>
    <row r="159" spans="1:4">
      <c r="A159" s="14" t="str">
        <f>CONCATENATE("FwUkl1Settings/",TEXT(RICH1!$G159,"r1ukl1#00"),TEXT(RICH1!$I159,"\.#0"),TEXT(RICH1!$J159,"\_#00\."),"Weight")</f>
        <v>FwUkl1Settings/r1ukl106.0_03.Weight</v>
      </c>
      <c r="B159" s="15" t="s">
        <v>55</v>
      </c>
      <c r="C159">
        <f>RICH1!$N159</f>
        <v>10</v>
      </c>
      <c r="D159">
        <f>RICH1!$O159</f>
        <v>1</v>
      </c>
    </row>
    <row r="160" spans="1:4">
      <c r="A160" s="14" t="str">
        <f>CONCATENATE("FwUkl1Settings/",TEXT(RICH1!$G160,"r1ukl1#00"),TEXT(RICH1!$I160,"\.#0"),TEXT(RICH1!$J160,"\_#00\."),"Weight")</f>
        <v>FwUkl1Settings/r1ukl106.0_04.Weight</v>
      </c>
      <c r="B160" s="15" t="s">
        <v>55</v>
      </c>
      <c r="C160">
        <f>RICH1!$N160</f>
        <v>10</v>
      </c>
      <c r="D160">
        <f>RICH1!$O160</f>
        <v>1</v>
      </c>
    </row>
    <row r="161" spans="1:4">
      <c r="A161" s="14" t="str">
        <f>CONCATENATE("FwUkl1Settings/",TEXT(RICH1!$G161,"r1ukl1#00"),TEXT(RICH1!$I161,"\.#0"),TEXT(RICH1!$J161,"\_#00\."),"Weight")</f>
        <v>FwUkl1Settings/r1ukl106.0_05.Weight</v>
      </c>
      <c r="B161" s="15" t="s">
        <v>55</v>
      </c>
      <c r="C161">
        <f>RICH1!$N161</f>
        <v>10</v>
      </c>
      <c r="D161">
        <f>RICH1!$O161</f>
        <v>1</v>
      </c>
    </row>
    <row r="162" spans="1:4">
      <c r="A162" s="14" t="str">
        <f>CONCATENATE("FwUkl1Settings/",TEXT(RICH1!$G162,"r1ukl1#00"),TEXT(RICH1!$I162,"\.#0"),TEXT(RICH1!$J162,"\_#00\."),"Weight")</f>
        <v>FwUkl1Settings/r1ukl110.0_05.Weight</v>
      </c>
      <c r="B162" s="15" t="s">
        <v>55</v>
      </c>
      <c r="C162">
        <f>RICH1!$N162</f>
        <v>10</v>
      </c>
      <c r="D162">
        <f>RICH1!$O162</f>
        <v>1</v>
      </c>
    </row>
    <row r="163" spans="1:4">
      <c r="A163" s="14" t="str">
        <f>CONCATENATE("FwUkl1Settings/",TEXT(RICH1!$G163,"r1ukl1#00"),TEXT(RICH1!$I163,"\.#0"),TEXT(RICH1!$J163,"\_#00\."),"Weight")</f>
        <v>FwUkl1Settings/r1ukl110.0_04.Weight</v>
      </c>
      <c r="B163" s="15" t="s">
        <v>55</v>
      </c>
      <c r="C163">
        <f>RICH1!$N163</f>
        <v>10</v>
      </c>
      <c r="D163">
        <f>RICH1!$O163</f>
        <v>1</v>
      </c>
    </row>
    <row r="164" spans="1:4">
      <c r="A164" s="14" t="str">
        <f>CONCATENATE("FwUkl1Settings/",TEXT(RICH1!$G164,"r1ukl1#00"),TEXT(RICH1!$I164,"\.#0"),TEXT(RICH1!$J164,"\_#00\."),"Weight")</f>
        <v>FwUkl1Settings/r1ukl106.0_06.Weight</v>
      </c>
      <c r="B164" s="15" t="s">
        <v>55</v>
      </c>
      <c r="C164">
        <f>RICH1!$N164</f>
        <v>10</v>
      </c>
      <c r="D164">
        <f>RICH1!$O164</f>
        <v>1</v>
      </c>
    </row>
    <row r="165" spans="1:4">
      <c r="A165" s="14" t="str">
        <f>CONCATENATE("FwUkl1Settings/",TEXT(RICH1!$G165,"r1ukl1#00"),TEXT(RICH1!$I165,"\.#0"),TEXT(RICH1!$J165,"\_#00\."),"Weight")</f>
        <v>FwUkl1Settings/r1ukl106.0_00.Weight</v>
      </c>
      <c r="B165" s="15" t="s">
        <v>55</v>
      </c>
      <c r="C165">
        <f>RICH1!$N165</f>
        <v>10</v>
      </c>
      <c r="D165">
        <f>RICH1!$O165</f>
        <v>1</v>
      </c>
    </row>
    <row r="166" spans="1:4">
      <c r="A166" s="14" t="str">
        <f>CONCATENATE("FwUkl1Settings/",TEXT(RICH1!$G166,"r1ukl1#00"),TEXT(RICH1!$I166,"\.#0"),TEXT(RICH1!$J166,"\_#00\."),"Weight")</f>
        <v>FwUkl1Settings/r1ukl106.0_01.Weight</v>
      </c>
      <c r="B166" s="15" t="s">
        <v>55</v>
      </c>
      <c r="C166">
        <f>RICH1!$N166</f>
        <v>10</v>
      </c>
      <c r="D166">
        <f>RICH1!$O166</f>
        <v>1</v>
      </c>
    </row>
    <row r="167" spans="1:4">
      <c r="A167" s="14" t="str">
        <f>CONCATENATE("FwUkl1Settings/",TEXT(RICH1!$G167,"r1ukl1#00"),TEXT(RICH1!$I167,"\.#0"),TEXT(RICH1!$J167,"\_#00\."),"Weight")</f>
        <v>FwUkl1Settings/r1ukl107.0_00.Weight</v>
      </c>
      <c r="B167" s="15" t="s">
        <v>55</v>
      </c>
      <c r="C167">
        <f>RICH1!$N167</f>
        <v>1</v>
      </c>
      <c r="D167">
        <f>RICH1!$O167</f>
        <v>1</v>
      </c>
    </row>
    <row r="168" spans="1:4">
      <c r="A168" s="14" t="str">
        <f>CONCATENATE("FwUkl1Settings/",TEXT(RICH1!$G168,"r1ukl1#00"),TEXT(RICH1!$I168,"\.#0"),TEXT(RICH1!$J168,"\_#00\."),"Weight")</f>
        <v>FwUkl1Settings/r1ukl107.0_01.Weight</v>
      </c>
      <c r="B168" s="15" t="s">
        <v>55</v>
      </c>
      <c r="C168">
        <f>RICH1!$N168</f>
        <v>1</v>
      </c>
      <c r="D168">
        <f>RICH1!$O168</f>
        <v>1</v>
      </c>
    </row>
    <row r="169" spans="1:4">
      <c r="A169" s="14" t="str">
        <f>CONCATENATE("FwUkl1Settings/",TEXT(RICH1!$G169,"r1ukl1#00"),TEXT(RICH1!$I169,"\.#0"),TEXT(RICH1!$J169,"\_#00\."),"Weight")</f>
        <v>FwUkl1Settings/r1ukl107.0_02.Weight</v>
      </c>
      <c r="B169" s="15" t="s">
        <v>55</v>
      </c>
      <c r="C169">
        <f>RICH1!$N169</f>
        <v>1</v>
      </c>
      <c r="D169">
        <f>RICH1!$O169</f>
        <v>1</v>
      </c>
    </row>
    <row r="170" spans="1:4">
      <c r="A170" s="14" t="str">
        <f>CONCATENATE("FwUkl1Settings/",TEXT(RICH1!$G170,"r1ukl1#00"),TEXT(RICH1!$I170,"\.#0"),TEXT(RICH1!$J170,"\_#00\."),"Weight")</f>
        <v>FwUkl1Settings/r1ukl111.0_03.Weight</v>
      </c>
      <c r="B170" s="15" t="s">
        <v>55</v>
      </c>
      <c r="C170">
        <f>RICH1!$N170</f>
        <v>1</v>
      </c>
      <c r="D170">
        <f>RICH1!$O170</f>
        <v>1</v>
      </c>
    </row>
    <row r="171" spans="1:4">
      <c r="A171" s="14" t="str">
        <f>CONCATENATE("FwUkl1Settings/",TEXT(RICH1!$G171,"r1ukl1#00"),TEXT(RICH1!$I171,"\.#0"),TEXT(RICH1!$J171,"\_#00\."),"Weight")</f>
        <v>FwUkl1Settings/r1ukl111.0_04.Weight</v>
      </c>
      <c r="B171" s="15" t="s">
        <v>55</v>
      </c>
      <c r="C171">
        <f>RICH1!$N171</f>
        <v>1</v>
      </c>
      <c r="D171">
        <f>RICH1!$O171</f>
        <v>1</v>
      </c>
    </row>
    <row r="172" spans="1:4">
      <c r="A172" s="14" t="str">
        <f>CONCATENATE("FwUkl1Settings/",TEXT(RICH1!$G172,"r1ukl1#00"),TEXT(RICH1!$I172,"\.#0"),TEXT(RICH1!$J172,"\_#00\."),"Weight")</f>
        <v>FwUkl1Settings/r1ukl107.0_05.Weight</v>
      </c>
      <c r="B172" s="15" t="s">
        <v>55</v>
      </c>
      <c r="C172">
        <f>RICH1!$N172</f>
        <v>1</v>
      </c>
      <c r="D172">
        <f>RICH1!$O172</f>
        <v>1</v>
      </c>
    </row>
    <row r="173" spans="1:4">
      <c r="A173" s="14" t="str">
        <f>CONCATENATE("FwUkl1Settings/",TEXT(RICH1!$G173,"r1ukl1#00"),TEXT(RICH1!$I173,"\.#0"),TEXT(RICH1!$J173,"\_#00\."),"Weight")</f>
        <v>FwUkl1Settings/r1ukl107.0_06.Weight</v>
      </c>
      <c r="B173" s="15" t="s">
        <v>55</v>
      </c>
      <c r="C173">
        <f>RICH1!$N173</f>
        <v>1</v>
      </c>
      <c r="D173">
        <f>RICH1!$O173</f>
        <v>1</v>
      </c>
    </row>
    <row r="174" spans="1:4">
      <c r="A174" s="14" t="str">
        <f>CONCATENATE("FwUkl1Settings/",TEXT(RICH1!$G174,"r1ukl1#00"),TEXT(RICH1!$I174,"\.#0"),TEXT(RICH1!$J174,"\_#00\."),"Weight")</f>
        <v>FwUkl1Settings/r1ukl107.0_07.Weight</v>
      </c>
      <c r="B174" s="15" t="s">
        <v>55</v>
      </c>
      <c r="C174">
        <f>RICH1!$N174</f>
        <v>10</v>
      </c>
      <c r="D174">
        <f>RICH1!$O174</f>
        <v>1</v>
      </c>
    </row>
    <row r="175" spans="1:4">
      <c r="A175" s="14" t="str">
        <f>CONCATENATE("FwUkl1Settings/",TEXT(RICH1!$G175,"r1ukl1#00"),TEXT(RICH1!$I175,"\.#0"),TEXT(RICH1!$J175,"\_#00\."),"Weight")</f>
        <v>FwUkl1Settings/r1ukl111.1_01.Weight</v>
      </c>
      <c r="B175" s="15" t="s">
        <v>55</v>
      </c>
      <c r="C175">
        <f>RICH1!$N175</f>
        <v>10</v>
      </c>
      <c r="D175">
        <f>RICH1!$O175</f>
        <v>1</v>
      </c>
    </row>
    <row r="176" spans="1:4">
      <c r="A176" s="14" t="str">
        <f>CONCATENATE("FwUkl1Settings/",TEXT(RICH1!$G176,"r1ukl1#00"),TEXT(RICH1!$I176,"\.#0"),TEXT(RICH1!$J176,"\_#00\."),"Weight")</f>
        <v>FwUkl1Settings/r1ukl111.0_00.Weight</v>
      </c>
      <c r="B176" s="15" t="s">
        <v>55</v>
      </c>
      <c r="C176">
        <f>RICH1!$N176</f>
        <v>10</v>
      </c>
      <c r="D176">
        <f>RICH1!$O176</f>
        <v>1</v>
      </c>
    </row>
    <row r="177" spans="1:4">
      <c r="A177" s="14" t="str">
        <f>CONCATENATE("FwUkl1Settings/",TEXT(RICH1!$G177,"r1ukl1#00"),TEXT(RICH1!$I177,"\.#0"),TEXT(RICH1!$J177,"\_#00\."),"Weight")</f>
        <v>FwUkl1Settings/r1ukl111.2_02.Weight</v>
      </c>
      <c r="B177" s="15" t="s">
        <v>55</v>
      </c>
      <c r="C177">
        <f>RICH1!$N177</f>
        <v>10</v>
      </c>
      <c r="D177">
        <f>RICH1!$O177</f>
        <v>1</v>
      </c>
    </row>
    <row r="178" spans="1:4">
      <c r="A178" s="14" t="str">
        <f>CONCATENATE("FwUkl1Settings/",TEXT(RICH1!$G178,"r1ukl1#00"),TEXT(RICH1!$I178,"\.#0"),TEXT(RICH1!$J178,"\_#00\."),"Weight")</f>
        <v>FwUkl1Settings/r1ukl111.1_02.Weight</v>
      </c>
      <c r="B178" s="15" t="s">
        <v>55</v>
      </c>
      <c r="C178">
        <f>RICH1!$N178</f>
        <v>10</v>
      </c>
      <c r="D178">
        <f>RICH1!$O178</f>
        <v>1</v>
      </c>
    </row>
    <row r="179" spans="1:4">
      <c r="A179" s="14" t="str">
        <f>CONCATENATE("FwUkl1Settings/",TEXT(RICH1!$G179,"r1ukl1#00"),TEXT(RICH1!$I179,"\.#0"),TEXT(RICH1!$J179,"\_#00\."),"Weight")</f>
        <v>FwUkl1Settings/r1ukl107.0_08.Weight</v>
      </c>
      <c r="B179" s="15" t="s">
        <v>55</v>
      </c>
      <c r="C179">
        <f>RICH1!$N179</f>
        <v>10</v>
      </c>
      <c r="D179">
        <f>RICH1!$O179</f>
        <v>1</v>
      </c>
    </row>
    <row r="180" spans="1:4">
      <c r="A180" s="14" t="str">
        <f>CONCATENATE("FwUkl1Settings/",TEXT(RICH1!$G180,"r1ukl1#00"),TEXT(RICH1!$I180,"\.#0"),TEXT(RICH1!$J180,"\_#00\."),"Weight")</f>
        <v>FwUkl1Settings/r1ukl111.1_00.Weight</v>
      </c>
      <c r="B180" s="15" t="s">
        <v>55</v>
      </c>
      <c r="C180">
        <f>RICH1!$N180</f>
        <v>10</v>
      </c>
      <c r="D180">
        <f>RICH1!$O180</f>
        <v>1</v>
      </c>
    </row>
    <row r="181" spans="1:4">
      <c r="A181" s="14" t="str">
        <f>CONCATENATE("FwUkl1Settings/",TEXT(RICH1!$G181,"r1ukl1#00"),TEXT(RICH1!$I181,"\.#0"),TEXT(RICH1!$J181,"\_#00\."),"Weight")</f>
        <v>FwUkl1Settings/r1ukl107.1_07.Weight</v>
      </c>
      <c r="B181" s="15" t="s">
        <v>55</v>
      </c>
      <c r="C181">
        <f>RICH1!$N181</f>
        <v>1</v>
      </c>
      <c r="D181">
        <f>RICH1!$O181</f>
        <v>1</v>
      </c>
    </row>
    <row r="182" spans="1:4">
      <c r="A182" s="14" t="str">
        <f>CONCATENATE("FwUkl1Settings/",TEXT(RICH1!$G182,"r1ukl1#00"),TEXT(RICH1!$I182,"\.#0"),TEXT(RICH1!$J182,"\_#00\."),"Weight")</f>
        <v>FwUkl1Settings/r1ukl111.0_01.Weight</v>
      </c>
      <c r="B182" s="15" t="s">
        <v>55</v>
      </c>
      <c r="C182">
        <f>RICH1!$N182</f>
        <v>1</v>
      </c>
      <c r="D182">
        <f>RICH1!$O182</f>
        <v>1</v>
      </c>
    </row>
    <row r="183" spans="1:4">
      <c r="A183" s="14" t="str">
        <f>CONCATENATE("FwUkl1Settings/",TEXT(RICH1!$G183,"r1ukl1#00"),TEXT(RICH1!$I183,"\.#0"),TEXT(RICH1!$J183,"\_#00\."),"Weight")</f>
        <v>FwUkl1Settings/r1ukl111.0_02.Weight</v>
      </c>
      <c r="B183" s="15" t="s">
        <v>55</v>
      </c>
      <c r="C183">
        <f>RICH1!$N183</f>
        <v>1</v>
      </c>
      <c r="D183">
        <f>RICH1!$O183</f>
        <v>1</v>
      </c>
    </row>
    <row r="184" spans="1:4">
      <c r="A184" s="14" t="str">
        <f>CONCATENATE("FwUkl1Settings/",TEXT(RICH1!$G184,"r1ukl1#00"),TEXT(RICH1!$I184,"\.#0"),TEXT(RICH1!$J184,"\_#00\."),"Weight")</f>
        <v>FwUkl1Settings/r1ukl110.0_02.Weight</v>
      </c>
      <c r="B184" s="15" t="s">
        <v>55</v>
      </c>
      <c r="C184">
        <f>RICH1!$N184</f>
        <v>1</v>
      </c>
      <c r="D184">
        <f>RICH1!$O184</f>
        <v>1</v>
      </c>
    </row>
    <row r="185" spans="1:4">
      <c r="A185" s="14" t="str">
        <f>CONCATENATE("FwUkl1Settings/",TEXT(RICH1!$G185,"r1ukl1#00"),TEXT(RICH1!$I185,"\.#0"),TEXT(RICH1!$J185,"\_#00\."),"Weight")</f>
        <v>FwUkl1Settings/r1ukl110.0_03.Weight</v>
      </c>
      <c r="B185" s="15" t="s">
        <v>55</v>
      </c>
      <c r="C185">
        <f>RICH1!$N185</f>
        <v>1</v>
      </c>
      <c r="D185">
        <f>RICH1!$O185</f>
        <v>1</v>
      </c>
    </row>
    <row r="186" spans="1:4">
      <c r="A186" s="14" t="str">
        <f>CONCATENATE("FwUkl1Settings/",TEXT(RICH1!$G186,"r1ukl1#00"),TEXT(RICH1!$I186,"\.#0"),TEXT(RICH1!$J186,"\_#00\."),"Weight")</f>
        <v>FwUkl1Settings/r1ukl110.2_06.Weight</v>
      </c>
      <c r="B186" s="15" t="s">
        <v>55</v>
      </c>
      <c r="C186">
        <f>RICH1!$N186</f>
        <v>1</v>
      </c>
      <c r="D186">
        <f>RICH1!$O186</f>
        <v>1</v>
      </c>
    </row>
    <row r="187" spans="1:4">
      <c r="A187" s="14" t="str">
        <f>CONCATENATE("FwUkl1Settings/",TEXT(RICH1!$G187,"r1ukl1#00"),TEXT(RICH1!$I187,"\.#0"),TEXT(RICH1!$J187,"\_#00\."),"Weight")</f>
        <v>FwUkl1Settings/r1ukl110.2_07.Weight</v>
      </c>
      <c r="B187" s="15" t="s">
        <v>55</v>
      </c>
      <c r="C187">
        <f>RICH1!$N187</f>
        <v>1</v>
      </c>
      <c r="D187">
        <f>RICH1!$O187</f>
        <v>1</v>
      </c>
    </row>
    <row r="188" spans="1:4">
      <c r="A188" s="14" t="str">
        <f>CONCATENATE("FwUkl1Settings/",TEXT(RICH1!$G188,"r1ukl1#00"),TEXT(RICH1!$I188,"\.#0"),TEXT(RICH1!$J188,"\_#00\."),"Weight")</f>
        <v>FwUkl1Settings/r1ukl110.2_08.Weight</v>
      </c>
      <c r="B188" s="15" t="s">
        <v>55</v>
      </c>
      <c r="C188">
        <f>RICH1!$N188</f>
        <v>10</v>
      </c>
      <c r="D188">
        <f>RICH1!$O188</f>
        <v>1</v>
      </c>
    </row>
    <row r="189" spans="1:4">
      <c r="A189" s="14" t="str">
        <f>CONCATENATE("FwUkl1Settings/",TEXT(RICH1!$G189,"r1ukl1#00"),TEXT(RICH1!$I189,"\.#0"),TEXT(RICH1!$J189,"\_#00\."),"Weight")</f>
        <v>FwUkl1Settings/r1ukl110.2_00.Weight</v>
      </c>
      <c r="B189" s="15" t="s">
        <v>55</v>
      </c>
      <c r="C189">
        <f>RICH1!$N189</f>
        <v>10</v>
      </c>
      <c r="D189">
        <f>RICH1!$O189</f>
        <v>1</v>
      </c>
    </row>
    <row r="190" spans="1:4">
      <c r="A190" s="14" t="str">
        <f>CONCATENATE("FwUkl1Settings/",TEXT(RICH1!$G190,"r1ukl1#00"),TEXT(RICH1!$I190,"\.#0"),TEXT(RICH1!$J190,"\_#00\."),"Weight")</f>
        <v>FwUkl1Settings/r1ukl110.2_01.Weight</v>
      </c>
      <c r="B190" s="15" t="s">
        <v>55</v>
      </c>
      <c r="C190">
        <f>RICH1!$N190</f>
        <v>10</v>
      </c>
      <c r="D190">
        <f>RICH1!$O190</f>
        <v>1</v>
      </c>
    </row>
    <row r="191" spans="1:4">
      <c r="A191" s="14" t="str">
        <f>CONCATENATE("FwUkl1Settings/",TEXT(RICH1!$G191,"r1ukl1#00"),TEXT(RICH1!$I191,"\.#0"),TEXT(RICH1!$J191,"\_#00\."),"Weight")</f>
        <v>FwUkl1Settings/r1ukl110.2_02.Weight</v>
      </c>
      <c r="B191" s="15" t="s">
        <v>55</v>
      </c>
      <c r="C191">
        <f>RICH1!$N191</f>
        <v>10</v>
      </c>
      <c r="D191">
        <f>RICH1!$O191</f>
        <v>1</v>
      </c>
    </row>
    <row r="192" spans="1:4">
      <c r="A192" s="14" t="str">
        <f>CONCATENATE("FwUkl1Settings/",TEXT(RICH1!$G192,"r1ukl1#00"),TEXT(RICH1!$I192,"\.#0"),TEXT(RICH1!$J192,"\_#00\."),"Weight")</f>
        <v>FwUkl1Settings/r1ukl110.1_02.Weight</v>
      </c>
      <c r="B192" s="15" t="s">
        <v>55</v>
      </c>
      <c r="C192">
        <f>RICH1!$N192</f>
        <v>10</v>
      </c>
      <c r="D192">
        <f>RICH1!$O192</f>
        <v>1</v>
      </c>
    </row>
    <row r="193" spans="1:4">
      <c r="A193" s="14" t="str">
        <f>CONCATENATE("FwUkl1Settings/",TEXT(RICH1!$G193,"r1ukl1#00"),TEXT(RICH1!$I193,"\.#0"),TEXT(RICH1!$J193,"\_#00\."),"Weight")</f>
        <v>FwUkl1Settings/r1ukl110.1_01.Weight</v>
      </c>
      <c r="B193" s="15" t="s">
        <v>55</v>
      </c>
      <c r="C193">
        <f>RICH1!$N193</f>
        <v>10</v>
      </c>
      <c r="D193">
        <f>RICH1!$O193</f>
        <v>1</v>
      </c>
    </row>
    <row r="194" spans="1:4">
      <c r="A194" s="14" t="str">
        <f>CONCATENATE("FwUkl1Settings/",TEXT(RICH1!$G194,"r1ukl1#00"),TEXT(RICH1!$I194,"\.#0"),TEXT(RICH1!$J194,"\_#00\."),"Weight")</f>
        <v>FwUkl1Settings/r1ukl110.1_00.Weight</v>
      </c>
      <c r="B194" s="15" t="s">
        <v>55</v>
      </c>
      <c r="C194">
        <f>RICH1!$N194</f>
        <v>1</v>
      </c>
      <c r="D194">
        <f>RICH1!$O194</f>
        <v>1</v>
      </c>
    </row>
    <row r="195" spans="1:4">
      <c r="A195" s="14" t="str">
        <f>CONCATENATE("FwUkl1Settings/",TEXT(RICH1!$G195,"r1ukl1#00"),TEXT(RICH1!$I195,"\.#0"),TEXT(RICH1!$J195,"\_#00\."),"Weight")</f>
        <v>FwUkl1Settings/r1ukl110.1_03.Weight</v>
      </c>
      <c r="B195" s="15" t="s">
        <v>55</v>
      </c>
      <c r="C195">
        <f>RICH1!$N195</f>
        <v>1</v>
      </c>
      <c r="D195">
        <f>RICH1!$O195</f>
        <v>1</v>
      </c>
    </row>
    <row r="196" spans="1:4">
      <c r="A196" s="14" t="str">
        <f>CONCATENATE("FwUkl1Settings/",TEXT(RICH1!$G196,"r1ukl1#00"),TEXT(RICH1!$I196,"\.#0"),TEXT(RICH1!$J196,"\_#00\."),"Weight")</f>
        <v>FwUkl1Settings/r1ukl110.1_04.Weight</v>
      </c>
      <c r="B196" s="15" t="s">
        <v>55</v>
      </c>
      <c r="C196">
        <f>RICH1!$N196</f>
        <v>1</v>
      </c>
      <c r="D196">
        <f>RICH1!$O196</f>
        <v>1</v>
      </c>
    </row>
    <row r="197" spans="1:4">
      <c r="A197" s="14" t="str">
        <f>CONCATENATE("FwUkl1Settings/",TEXT(RICH1!$G197,"r1ukl1#00"),TEXT(RICH1!$I197,"\.#0"),TEXT(RICH1!$J197,"\_#00\."),"Weight")</f>
        <v>FwUkl1Settings/r1ukl110.1_05.Weight</v>
      </c>
      <c r="B197" s="15" t="s">
        <v>55</v>
      </c>
      <c r="C197">
        <f>RICH1!$N197</f>
        <v>1</v>
      </c>
      <c r="D197">
        <f>RICH1!$O197</f>
        <v>1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D289"/>
  <sheetViews>
    <sheetView workbookViewId="0">
      <pane ySplit="1" topLeftCell="A2" activePane="bottomLeft" state="frozen"/>
      <selection pane="bottomLeft" activeCell="H4" sqref="H4"/>
    </sheetView>
  </sheetViews>
  <sheetFormatPr defaultRowHeight="12.75"/>
  <cols>
    <col min="1" max="1" width="33.28515625" customWidth="1"/>
    <col min="2" max="2" width="14.140625" customWidth="1"/>
    <col min="3" max="3" width="14.28515625" customWidth="1"/>
    <col min="4" max="4" width="14.85546875" customWidth="1"/>
  </cols>
  <sheetData>
    <row r="1" spans="1:4">
      <c r="A1" t="s">
        <v>41</v>
      </c>
      <c r="B1" t="s">
        <v>42</v>
      </c>
      <c r="C1" t="s">
        <v>43</v>
      </c>
      <c r="D1" t="s">
        <v>48</v>
      </c>
    </row>
    <row r="2" spans="1:4">
      <c r="A2" s="14" t="str">
        <f>CONCATENATE("FwUkl1Settings/",TEXT(RICH2!$G2,"r2ukl1#00"),TEXT(RICH2!$I2,"\.#0"),TEXT(RICH2!$J2,"\_#00\."),"Weight")</f>
        <v>FwUkl1Settings/r2ukl102.0_03.Weight</v>
      </c>
      <c r="B2" s="15" t="s">
        <v>55</v>
      </c>
      <c r="C2">
        <f>RICH2!$N2</f>
        <v>1</v>
      </c>
      <c r="D2">
        <f>RICH2!$O2</f>
        <v>0</v>
      </c>
    </row>
    <row r="3" spans="1:4">
      <c r="A3" s="14" t="str">
        <f>CONCATENATE("FwUkl1Settings/",TEXT(RICH2!$G3,"r2ukl1#00"),TEXT(RICH2!$I3,"\.#0"),TEXT(RICH2!$J3,"\_#00\."),"Weight")</f>
        <v>FwUkl1Settings/r2ukl102.0_04.Weight</v>
      </c>
      <c r="B3" s="15" t="s">
        <v>55</v>
      </c>
      <c r="C3">
        <f>RICH2!$N3</f>
        <v>1</v>
      </c>
      <c r="D3">
        <f>RICH2!$O3</f>
        <v>1</v>
      </c>
    </row>
    <row r="4" spans="1:4">
      <c r="A4" s="14" t="str">
        <f>CONCATENATE("FwUkl1Settings/",TEXT(RICH2!$G4,"r2ukl1#00"),TEXT(RICH2!$I4,"\.#0"),TEXT(RICH2!$J4,"\_#00\."),"Weight")</f>
        <v>FwUkl1Settings/r2ukl102.0_05.Weight</v>
      </c>
      <c r="B4" s="15" t="s">
        <v>55</v>
      </c>
      <c r="C4">
        <f>RICH2!$N4</f>
        <v>1</v>
      </c>
      <c r="D4">
        <f>RICH2!$O4</f>
        <v>1</v>
      </c>
    </row>
    <row r="5" spans="1:4">
      <c r="A5" s="14" t="str">
        <f>CONCATENATE("FwUkl1Settings/",TEXT(RICH2!$G5,"r2ukl1#00"),TEXT(RICH2!$I5,"\.#0"),TEXT(RICH2!$J5,"\_#00\."),"Weight")</f>
        <v>FwUkl1Settings/r2ukl102.1_06.Weight</v>
      </c>
      <c r="B5" s="15" t="s">
        <v>55</v>
      </c>
      <c r="C5">
        <f>RICH2!$N5</f>
        <v>1</v>
      </c>
      <c r="D5">
        <f>RICH2!$O5</f>
        <v>1</v>
      </c>
    </row>
    <row r="6" spans="1:4">
      <c r="A6" s="14" t="str">
        <f>CONCATENATE("FwUkl1Settings/",TEXT(RICH2!$G6,"r2ukl1#00"),TEXT(RICH2!$I6,"\.#0"),TEXT(RICH2!$J6,"\_#00\."),"Weight")</f>
        <v>FwUkl1Settings/r2ukl101.0_03.Weight</v>
      </c>
      <c r="B6" s="15" t="s">
        <v>55</v>
      </c>
      <c r="C6">
        <f>RICH2!$N6</f>
        <v>1</v>
      </c>
      <c r="D6">
        <f>RICH2!$O6</f>
        <v>1</v>
      </c>
    </row>
    <row r="7" spans="1:4">
      <c r="A7" s="14" t="str">
        <f>CONCATENATE("FwUkl1Settings/",TEXT(RICH2!$G7,"r2ukl1#00"),TEXT(RICH2!$I7,"\.#0"),TEXT(RICH2!$J7,"\_#00\."),"Weight")</f>
        <v>FwUkl1Settings/r2ukl101.0_04.Weight</v>
      </c>
      <c r="B7" s="15" t="s">
        <v>55</v>
      </c>
      <c r="C7">
        <f>RICH2!$N7</f>
        <v>10</v>
      </c>
      <c r="D7">
        <f>RICH2!$O7</f>
        <v>1</v>
      </c>
    </row>
    <row r="8" spans="1:4">
      <c r="A8" s="14" t="str">
        <f>CONCATENATE("FwUkl1Settings/",TEXT(RICH2!$G8,"r2ukl1#00"),TEXT(RICH2!$I8,"\.#0"),TEXT(RICH2!$J8,"\_#00\."),"Weight")</f>
        <v>FwUkl1Settings/r2ukl101.0_05.Weight</v>
      </c>
      <c r="B8" s="15" t="s">
        <v>55</v>
      </c>
      <c r="C8">
        <f>RICH2!$N8</f>
        <v>10</v>
      </c>
      <c r="D8">
        <f>RICH2!$O8</f>
        <v>1</v>
      </c>
    </row>
    <row r="9" spans="1:4">
      <c r="A9" s="14" t="str">
        <f>CONCATENATE("FwUkl1Settings/",TEXT(RICH2!$G9,"r2ukl1#00"),TEXT(RICH2!$I9,"\.#0"),TEXT(RICH2!$J9,"\_#00\."),"Weight")</f>
        <v>FwUkl1Settings/r2ukl101.1_06.Weight</v>
      </c>
      <c r="B9" s="15" t="s">
        <v>55</v>
      </c>
      <c r="C9">
        <f>RICH2!$N9</f>
        <v>10</v>
      </c>
      <c r="D9">
        <f>RICH2!$O9</f>
        <v>1</v>
      </c>
    </row>
    <row r="10" spans="1:4">
      <c r="A10" s="14" t="str">
        <f>CONCATENATE("FwUkl1Settings/",TEXT(RICH2!$G10,"r2ukl1#00"),TEXT(RICH2!$I10,"\.#0"),TEXT(RICH2!$J10,"\_#00\."),"Weight")</f>
        <v>FwUkl1Settings/r2ukl101.1_07.Weight</v>
      </c>
      <c r="B10" s="15" t="s">
        <v>55</v>
      </c>
      <c r="C10">
        <f>RICH2!$N10</f>
        <v>10</v>
      </c>
      <c r="D10">
        <f>RICH2!$O10</f>
        <v>1</v>
      </c>
    </row>
    <row r="11" spans="1:4">
      <c r="A11" s="14" t="str">
        <f>CONCATENATE("FwUkl1Settings/",TEXT(RICH2!$G11,"r2ukl1#00"),TEXT(RICH2!$I11,"\.#0"),TEXT(RICH2!$J11,"\_#00\."),"Weight")</f>
        <v>FwUkl1Settings/r2ukl101.1_08.Weight</v>
      </c>
      <c r="B11" s="15" t="s">
        <v>55</v>
      </c>
      <c r="C11">
        <f>RICH2!$N11</f>
        <v>10</v>
      </c>
      <c r="D11">
        <f>RICH2!$O11</f>
        <v>1</v>
      </c>
    </row>
    <row r="12" spans="1:4">
      <c r="A12" s="14" t="str">
        <f>CONCATENATE("FwUkl1Settings/",TEXT(RICH2!$G12,"r2ukl1#00"),TEXT(RICH2!$I12,"\.#0"),TEXT(RICH2!$J12,"\_#00\."),"Weight")</f>
        <v>FwUkl1Settings/r2ukl101.0_08.Weight</v>
      </c>
      <c r="B12" s="15" t="s">
        <v>55</v>
      </c>
      <c r="C12">
        <f>RICH2!$N12</f>
        <v>10</v>
      </c>
      <c r="D12">
        <f>RICH2!$O12</f>
        <v>1</v>
      </c>
    </row>
    <row r="13" spans="1:4">
      <c r="A13" s="14" t="str">
        <f>CONCATENATE("FwUkl1Settings/",TEXT(RICH2!$G13,"r2ukl1#00"),TEXT(RICH2!$I13,"\.#0"),TEXT(RICH2!$J13,"\_#00\."),"Weight")</f>
        <v>FwUkl1Settings/r2ukl101.0_07.Weight</v>
      </c>
      <c r="B13" s="15" t="s">
        <v>55</v>
      </c>
      <c r="C13">
        <f>RICH2!$N13</f>
        <v>1</v>
      </c>
      <c r="D13">
        <f>RICH2!$O13</f>
        <v>1</v>
      </c>
    </row>
    <row r="14" spans="1:4">
      <c r="A14" s="14" t="str">
        <f>CONCATENATE("FwUkl1Settings/",TEXT(RICH2!$G14,"r2ukl1#00"),TEXT(RICH2!$I14,"\.#0"),TEXT(RICH2!$J14,"\_#00\."),"Weight")</f>
        <v>FwUkl1Settings/r2ukl101.0_06.Weight</v>
      </c>
      <c r="B14" s="15" t="s">
        <v>55</v>
      </c>
      <c r="C14">
        <f>RICH2!$N14</f>
        <v>1</v>
      </c>
      <c r="D14">
        <f>RICH2!$O14</f>
        <v>1</v>
      </c>
    </row>
    <row r="15" spans="1:4">
      <c r="A15" s="14" t="str">
        <f>CONCATENATE("FwUkl1Settings/",TEXT(RICH2!$G15,"r2ukl1#00"),TEXT(RICH2!$I15,"\.#0"),TEXT(RICH2!$J15,"\_#00\."),"Weight")</f>
        <v>FwUkl1Settings/r2ukl101.0_00.Weight</v>
      </c>
      <c r="B15" s="15" t="s">
        <v>55</v>
      </c>
      <c r="C15">
        <f>RICH2!$N15</f>
        <v>1</v>
      </c>
      <c r="D15">
        <f>RICH2!$O15</f>
        <v>1</v>
      </c>
    </row>
    <row r="16" spans="1:4">
      <c r="A16" s="14" t="str">
        <f>CONCATENATE("FwUkl1Settings/",TEXT(RICH2!$G16,"r2ukl1#00"),TEXT(RICH2!$I16,"\.#0"),TEXT(RICH2!$J16,"\_#00\."),"Weight")</f>
        <v>FwUkl1Settings/r2ukl101.0_01.Weight</v>
      </c>
      <c r="B16" s="15" t="s">
        <v>55</v>
      </c>
      <c r="C16">
        <f>RICH2!$N16</f>
        <v>1</v>
      </c>
      <c r="D16">
        <f>RICH2!$O16</f>
        <v>1</v>
      </c>
    </row>
    <row r="17" spans="1:4">
      <c r="A17" s="14" t="str">
        <f>CONCATENATE("FwUkl1Settings/",TEXT(RICH2!$G17,"r2ukl1#00"),TEXT(RICH2!$I17,"\.#0"),TEXT(RICH2!$J17,"\_#00\."),"Weight")</f>
        <v>FwUkl1Settings/r2ukl101.0_02.Weight</v>
      </c>
      <c r="B17" s="15" t="s">
        <v>55</v>
      </c>
      <c r="C17">
        <f>RICH2!$N17</f>
        <v>1</v>
      </c>
      <c r="D17">
        <f>RICH2!$O17</f>
        <v>0</v>
      </c>
    </row>
    <row r="18" spans="1:4">
      <c r="A18" s="14" t="str">
        <f>CONCATENATE("FwUkl1Settings/",TEXT(RICH2!$G18,"r2ukl1#00"),TEXT(RICH2!$I18,"\.#0"),TEXT(RICH2!$J18,"\_#00\."),"Weight")</f>
        <v>FwUkl1Settings/r2ukl104.0_05.Weight</v>
      </c>
      <c r="B18" s="15" t="s">
        <v>55</v>
      </c>
      <c r="C18">
        <f>RICH2!$N18</f>
        <v>1</v>
      </c>
      <c r="D18">
        <f>RICH2!$O18</f>
        <v>0</v>
      </c>
    </row>
    <row r="19" spans="1:4">
      <c r="A19" s="14" t="str">
        <f>CONCATENATE("FwUkl1Settings/",TEXT(RICH2!$G19,"r2ukl1#00"),TEXT(RICH2!$I19,"\.#0"),TEXT(RICH2!$J19,"\_#00\."),"Weight")</f>
        <v>FwUkl1Settings/r2ukl104.1_06.Weight</v>
      </c>
      <c r="B19" s="15" t="s">
        <v>55</v>
      </c>
      <c r="C19">
        <f>RICH2!$N19</f>
        <v>1</v>
      </c>
      <c r="D19">
        <f>RICH2!$O19</f>
        <v>1</v>
      </c>
    </row>
    <row r="20" spans="1:4">
      <c r="A20" s="14" t="str">
        <f>CONCATENATE("FwUkl1Settings/",TEXT(RICH2!$G20,"r2ukl1#00"),TEXT(RICH2!$I20,"\.#0"),TEXT(RICH2!$J20,"\_#00\."),"Weight")</f>
        <v>FwUkl1Settings/r2ukl104.1_07.Weight</v>
      </c>
      <c r="B20" s="15" t="s">
        <v>55</v>
      </c>
      <c r="C20">
        <f>RICH2!$N20</f>
        <v>1</v>
      </c>
      <c r="D20">
        <f>RICH2!$O20</f>
        <v>1</v>
      </c>
    </row>
    <row r="21" spans="1:4">
      <c r="A21" s="14" t="str">
        <f>CONCATENATE("FwUkl1Settings/",TEXT(RICH2!$G21,"r2ukl1#00"),TEXT(RICH2!$I21,"\.#0"),TEXT(RICH2!$J21,"\_#00\."),"Weight")</f>
        <v>FwUkl1Settings/r2ukl104.1_08.Weight</v>
      </c>
      <c r="B21" s="15" t="s">
        <v>55</v>
      </c>
      <c r="C21">
        <f>RICH2!$N21</f>
        <v>1</v>
      </c>
      <c r="D21">
        <f>RICH2!$O21</f>
        <v>1</v>
      </c>
    </row>
    <row r="22" spans="1:4">
      <c r="A22" s="14" t="str">
        <f>CONCATENATE("FwUkl1Settings/",TEXT(RICH2!$G22,"r2ukl1#00"),TEXT(RICH2!$I22,"\.#0"),TEXT(RICH2!$J22,"\_#00\."),"Weight")</f>
        <v>FwUkl1Settings/r2ukl102.1_07.Weight</v>
      </c>
      <c r="B22" s="15" t="s">
        <v>55</v>
      </c>
      <c r="C22">
        <f>RICH2!$N22</f>
        <v>1</v>
      </c>
      <c r="D22">
        <f>RICH2!$O22</f>
        <v>1</v>
      </c>
    </row>
    <row r="23" spans="1:4">
      <c r="A23" s="14" t="str">
        <f>CONCATENATE("FwUkl1Settings/",TEXT(RICH2!$G23,"r2ukl1#00"),TEXT(RICH2!$I23,"\.#0"),TEXT(RICH2!$J23,"\_#00\."),"Weight")</f>
        <v>FwUkl1Settings/r2ukl102.1_08.Weight</v>
      </c>
      <c r="B23" s="15" t="s">
        <v>55</v>
      </c>
      <c r="C23">
        <f>RICH2!$N23</f>
        <v>10</v>
      </c>
      <c r="D23">
        <f>RICH2!$O23</f>
        <v>1</v>
      </c>
    </row>
    <row r="24" spans="1:4">
      <c r="A24" s="14" t="str">
        <f>CONCATENATE("FwUkl1Settings/",TEXT(RICH2!$G24,"r2ukl1#00"),TEXT(RICH2!$I24,"\.#0"),TEXT(RICH2!$J24,"\_#00\."),"Weight")</f>
        <v>FwUkl1Settings/r2ukl102.0_08.Weight</v>
      </c>
      <c r="B24" s="15" t="s">
        <v>55</v>
      </c>
      <c r="C24">
        <f>RICH2!$N24</f>
        <v>10</v>
      </c>
      <c r="D24">
        <f>RICH2!$O24</f>
        <v>1</v>
      </c>
    </row>
    <row r="25" spans="1:4">
      <c r="A25" s="14" t="str">
        <f>CONCATENATE("FwUkl1Settings/",TEXT(RICH2!$G25,"r2ukl1#00"),TEXT(RICH2!$I25,"\.#0"),TEXT(RICH2!$J25,"\_#00\."),"Weight")</f>
        <v>FwUkl1Settings/r2ukl102.0_07.Weight</v>
      </c>
      <c r="B25" s="15" t="s">
        <v>55</v>
      </c>
      <c r="C25">
        <f>RICH2!$N25</f>
        <v>10</v>
      </c>
      <c r="D25">
        <f>RICH2!$O25</f>
        <v>1</v>
      </c>
    </row>
    <row r="26" spans="1:4">
      <c r="A26" s="14" t="str">
        <f>CONCATENATE("FwUkl1Settings/",TEXT(RICH2!$G26,"r2ukl1#00"),TEXT(RICH2!$I26,"\.#0"),TEXT(RICH2!$J26,"\_#00\."),"Weight")</f>
        <v>FwUkl1Settings/r2ukl109.0_08.Weight</v>
      </c>
      <c r="B26" s="15" t="s">
        <v>55</v>
      </c>
      <c r="C26">
        <f>RICH2!$N26</f>
        <v>10</v>
      </c>
      <c r="D26">
        <f>RICH2!$O26</f>
        <v>1</v>
      </c>
    </row>
    <row r="27" spans="1:4">
      <c r="A27" s="14" t="str">
        <f>CONCATENATE("FwUkl1Settings/",TEXT(RICH2!$G27,"r2ukl1#00"),TEXT(RICH2!$I27,"\.#0"),TEXT(RICH2!$J27,"\_#00\."),"Weight")</f>
        <v>FwUkl1Settings/r2ukl109.0_07.Weight</v>
      </c>
      <c r="B27" s="15" t="s">
        <v>55</v>
      </c>
      <c r="C27">
        <f>RICH2!$N27</f>
        <v>10</v>
      </c>
      <c r="D27">
        <f>RICH2!$O27</f>
        <v>1</v>
      </c>
    </row>
    <row r="28" spans="1:4">
      <c r="A28" s="14" t="str">
        <f>CONCATENATE("FwUkl1Settings/",TEXT(RICH2!$G28,"r2ukl1#00"),TEXT(RICH2!$I28,"\.#0"),TEXT(RICH2!$J28,"\_#00\."),"Weight")</f>
        <v>FwUkl1Settings/r2ukl102.0_01.Weight</v>
      </c>
      <c r="B28" s="15" t="s">
        <v>55</v>
      </c>
      <c r="C28">
        <f>RICH2!$N28</f>
        <v>10</v>
      </c>
      <c r="D28">
        <f>RICH2!$O28</f>
        <v>1</v>
      </c>
    </row>
    <row r="29" spans="1:4">
      <c r="A29" s="14" t="str">
        <f>CONCATENATE("FwUkl1Settings/",TEXT(RICH2!$G29,"r2ukl1#00"),TEXT(RICH2!$I29,"\.#0"),TEXT(RICH2!$J29,"\_#00\."),"Weight")</f>
        <v>FwUkl1Settings/r2ukl103.0_03.Weight</v>
      </c>
      <c r="B29" s="15" t="s">
        <v>55</v>
      </c>
      <c r="C29">
        <f>RICH2!$N29</f>
        <v>10</v>
      </c>
      <c r="D29">
        <f>RICH2!$O29</f>
        <v>1</v>
      </c>
    </row>
    <row r="30" spans="1:4">
      <c r="A30" s="14" t="str">
        <f>CONCATENATE("FwUkl1Settings/",TEXT(RICH2!$G30,"r2ukl1#00"),TEXT(RICH2!$I30,"\.#0"),TEXT(RICH2!$J30,"\_#00\."),"Weight")</f>
        <v>FwUkl1Settings/r2ukl103.0_04.Weight</v>
      </c>
      <c r="B30" s="15" t="s">
        <v>55</v>
      </c>
      <c r="C30">
        <f>RICH2!$N30</f>
        <v>1</v>
      </c>
      <c r="D30">
        <f>RICH2!$O30</f>
        <v>1</v>
      </c>
    </row>
    <row r="31" spans="1:4">
      <c r="A31" s="14" t="str">
        <f>CONCATENATE("FwUkl1Settings/",TEXT(RICH2!$G31,"r2ukl1#00"),TEXT(RICH2!$I31,"\.#0"),TEXT(RICH2!$J31,"\_#00\."),"Weight")</f>
        <v>FwUkl1Settings/r2ukl103.0_05.Weight</v>
      </c>
      <c r="B31" s="15" t="s">
        <v>55</v>
      </c>
      <c r="C31">
        <f>RICH2!$N31</f>
        <v>1</v>
      </c>
      <c r="D31">
        <f>RICH2!$O31</f>
        <v>1</v>
      </c>
    </row>
    <row r="32" spans="1:4">
      <c r="A32" s="14" t="str">
        <f>CONCATENATE("FwUkl1Settings/",TEXT(RICH2!$G32,"r2ukl1#00"),TEXT(RICH2!$I32,"\.#0"),TEXT(RICH2!$J32,"\_#00\."),"Weight")</f>
        <v>FwUkl1Settings/r2ukl104.0_03.Weight</v>
      </c>
      <c r="B32" s="15" t="s">
        <v>55</v>
      </c>
      <c r="C32">
        <f>RICH2!$N32</f>
        <v>1</v>
      </c>
      <c r="D32">
        <f>RICH2!$O32</f>
        <v>1</v>
      </c>
    </row>
    <row r="33" spans="1:4">
      <c r="A33" s="14" t="str">
        <f>CONCATENATE("FwUkl1Settings/",TEXT(RICH2!$G33,"r2ukl1#00"),TEXT(RICH2!$I33,"\.#0"),TEXT(RICH2!$J33,"\_#00\."),"Weight")</f>
        <v>FwUkl1Settings/r2ukl104.0_04.Weight</v>
      </c>
      <c r="B33" s="15" t="s">
        <v>55</v>
      </c>
      <c r="C33">
        <f>RICH2!$N33</f>
        <v>1</v>
      </c>
      <c r="D33">
        <f>RICH2!$O33</f>
        <v>1</v>
      </c>
    </row>
    <row r="34" spans="1:4">
      <c r="A34" s="14" t="str">
        <f>CONCATENATE("FwUkl1Settings/",TEXT(RICH2!$G34,"r2ukl1#00"),TEXT(RICH2!$I34,"\.#0"),TEXT(RICH2!$J34,"\_#00\."),"Weight")</f>
        <v>FwUkl1Settings/r2ukl104.0_08.Weight</v>
      </c>
      <c r="B34" s="15" t="s">
        <v>55</v>
      </c>
      <c r="C34">
        <f>RICH2!$N34</f>
        <v>1</v>
      </c>
      <c r="D34">
        <f>RICH2!$O34</f>
        <v>0</v>
      </c>
    </row>
    <row r="35" spans="1:4">
      <c r="A35" s="14" t="str">
        <f>CONCATENATE("FwUkl1Settings/",TEXT(RICH2!$G35,"r2ukl1#00"),TEXT(RICH2!$I35,"\.#0"),TEXT(RICH2!$J35,"\_#00\."),"Weight")</f>
        <v>FwUkl1Settings/r2ukl105.0_03.Weight</v>
      </c>
      <c r="B35" s="15" t="s">
        <v>55</v>
      </c>
      <c r="C35">
        <f>RICH2!$N35</f>
        <v>1</v>
      </c>
      <c r="D35">
        <f>RICH2!$O35</f>
        <v>1</v>
      </c>
    </row>
    <row r="36" spans="1:4">
      <c r="A36" s="14" t="str">
        <f>CONCATENATE("FwUkl1Settings/",TEXT(RICH2!$G36,"r2ukl1#00"),TEXT(RICH2!$I36,"\.#0"),TEXT(RICH2!$J36,"\_#00\."),"Weight")</f>
        <v>FwUkl1Settings/r2ukl105.0_04.Weight</v>
      </c>
      <c r="B36" s="15" t="s">
        <v>55</v>
      </c>
      <c r="C36">
        <f>RICH2!$N36</f>
        <v>1</v>
      </c>
      <c r="D36">
        <f>RICH2!$O36</f>
        <v>1</v>
      </c>
    </row>
    <row r="37" spans="1:4">
      <c r="A37" s="14" t="str">
        <f>CONCATENATE("FwUkl1Settings/",TEXT(RICH2!$G37,"r2ukl1#00"),TEXT(RICH2!$I37,"\.#0"),TEXT(RICH2!$J37,"\_#00\."),"Weight")</f>
        <v>FwUkl1Settings/r2ukl105.0_05.Weight</v>
      </c>
      <c r="B37" s="15" t="s">
        <v>55</v>
      </c>
      <c r="C37">
        <f>RICH2!$N37</f>
        <v>1</v>
      </c>
      <c r="D37">
        <f>RICH2!$O37</f>
        <v>1</v>
      </c>
    </row>
    <row r="38" spans="1:4">
      <c r="A38" s="14" t="str">
        <f>CONCATENATE("FwUkl1Settings/",TEXT(RICH2!$G38,"r2ukl1#00"),TEXT(RICH2!$I38,"\.#0"),TEXT(RICH2!$J38,"\_#00\."),"Weight")</f>
        <v>FwUkl1Settings/r2ukl101.2_06.Weight</v>
      </c>
      <c r="B38" s="15" t="s">
        <v>55</v>
      </c>
      <c r="C38">
        <f>RICH2!$N38</f>
        <v>10</v>
      </c>
      <c r="D38">
        <f>RICH2!$O38</f>
        <v>1</v>
      </c>
    </row>
    <row r="39" spans="1:4">
      <c r="A39" s="14" t="str">
        <f>CONCATENATE("FwUkl1Settings/",TEXT(RICH2!$G39,"r2ukl1#00"),TEXT(RICH2!$I39,"\.#0"),TEXT(RICH2!$J39,"\_#00\."),"Weight")</f>
        <v>FwUkl1Settings/r2ukl101.2_07.Weight</v>
      </c>
      <c r="B39" s="15" t="s">
        <v>55</v>
      </c>
      <c r="C39">
        <f>RICH2!$N39</f>
        <v>10</v>
      </c>
      <c r="D39">
        <f>RICH2!$O39</f>
        <v>1</v>
      </c>
    </row>
    <row r="40" spans="1:4">
      <c r="A40" s="14" t="str">
        <f>CONCATENATE("FwUkl1Settings/",TEXT(RICH2!$G40,"r2ukl1#00"),TEXT(RICH2!$I40,"\.#0"),TEXT(RICH2!$J40,"\_#00\."),"Weight")</f>
        <v>FwUkl1Settings/r2ukl101.2_08.Weight</v>
      </c>
      <c r="B40" s="15" t="s">
        <v>55</v>
      </c>
      <c r="C40">
        <f>RICH2!$N40</f>
        <v>10</v>
      </c>
      <c r="D40">
        <f>RICH2!$O40</f>
        <v>1</v>
      </c>
    </row>
    <row r="41" spans="1:4">
      <c r="A41" s="14" t="str">
        <f>CONCATENATE("FwUkl1Settings/",TEXT(RICH2!$G41,"r2ukl1#00"),TEXT(RICH2!$I41,"\.#0"),TEXT(RICH2!$J41,"\_#00\."),"Weight")</f>
        <v>FwUkl1Settings/r2ukl101.2_00.Weight</v>
      </c>
      <c r="B41" s="15" t="s">
        <v>55</v>
      </c>
      <c r="C41">
        <f>RICH2!$N41</f>
        <v>10</v>
      </c>
      <c r="D41">
        <f>RICH2!$O41</f>
        <v>1</v>
      </c>
    </row>
    <row r="42" spans="1:4">
      <c r="A42" s="14" t="str">
        <f>CONCATENATE("FwUkl1Settings/",TEXT(RICH2!$G42,"r2ukl1#00"),TEXT(RICH2!$I42,"\.#0"),TEXT(RICH2!$J42,"\_#00\."),"Weight")</f>
        <v>FwUkl1Settings/r2ukl101.2_01.Weight</v>
      </c>
      <c r="B42" s="15" t="s">
        <v>55</v>
      </c>
      <c r="C42">
        <f>RICH2!$N42</f>
        <v>10</v>
      </c>
      <c r="D42">
        <f>RICH2!$O42</f>
        <v>1</v>
      </c>
    </row>
    <row r="43" spans="1:4">
      <c r="A43" s="14" t="str">
        <f>CONCATENATE("FwUkl1Settings/",TEXT(RICH2!$G43,"r2ukl1#00"),TEXT(RICH2!$I43,"\.#0"),TEXT(RICH2!$J43,"\_#00\."),"Weight")</f>
        <v>FwUkl1Settings/r2ukl101.2_02.Weight</v>
      </c>
      <c r="B43" s="15" t="s">
        <v>55</v>
      </c>
      <c r="C43">
        <f>RICH2!$N43</f>
        <v>10</v>
      </c>
      <c r="D43">
        <f>RICH2!$O43</f>
        <v>1</v>
      </c>
    </row>
    <row r="44" spans="1:4">
      <c r="A44" s="14" t="str">
        <f>CONCATENATE("FwUkl1Settings/",TEXT(RICH2!$G44,"r2ukl1#00"),TEXT(RICH2!$I44,"\.#0"),TEXT(RICH2!$J44,"\_#00\."),"Weight")</f>
        <v>FwUkl1Settings/r2ukl101.1_02.Weight</v>
      </c>
      <c r="B44" s="15" t="s">
        <v>55</v>
      </c>
      <c r="C44">
        <f>RICH2!$N44</f>
        <v>10</v>
      </c>
      <c r="D44">
        <f>RICH2!$O44</f>
        <v>1</v>
      </c>
    </row>
    <row r="45" spans="1:4">
      <c r="A45" s="14" t="str">
        <f>CONCATENATE("FwUkl1Settings/",TEXT(RICH2!$G45,"r2ukl1#00"),TEXT(RICH2!$I45,"\.#0"),TEXT(RICH2!$J45,"\_#00\."),"Weight")</f>
        <v>FwUkl1Settings/r2ukl101.1_01.Weight</v>
      </c>
      <c r="B45" s="15" t="s">
        <v>55</v>
      </c>
      <c r="C45">
        <f>RICH2!$N45</f>
        <v>10</v>
      </c>
      <c r="D45">
        <f>RICH2!$O45</f>
        <v>1</v>
      </c>
    </row>
    <row r="46" spans="1:4">
      <c r="A46" s="14" t="str">
        <f>CONCATENATE("FwUkl1Settings/",TEXT(RICH2!$G46,"r2ukl1#00"),TEXT(RICH2!$I46,"\.#0"),TEXT(RICH2!$J46,"\_#00\."),"Weight")</f>
        <v>FwUkl1Settings/r2ukl101.1_00.Weight</v>
      </c>
      <c r="B46" s="15" t="s">
        <v>55</v>
      </c>
      <c r="C46">
        <f>RICH2!$N46</f>
        <v>1</v>
      </c>
      <c r="D46">
        <f>RICH2!$O46</f>
        <v>1</v>
      </c>
    </row>
    <row r="47" spans="1:4">
      <c r="A47" s="14" t="str">
        <f>CONCATENATE("FwUkl1Settings/",TEXT(RICH2!$G47,"r2ukl1#00"),TEXT(RICH2!$I47,"\.#0"),TEXT(RICH2!$J47,"\_#00\."),"Weight")</f>
        <v>FwUkl1Settings/r2ukl101.1_03.Weight</v>
      </c>
      <c r="B47" s="15" t="s">
        <v>55</v>
      </c>
      <c r="C47">
        <f>RICH2!$N47</f>
        <v>1</v>
      </c>
      <c r="D47">
        <f>RICH2!$O47</f>
        <v>1</v>
      </c>
    </row>
    <row r="48" spans="1:4">
      <c r="A48" s="14" t="str">
        <f>CONCATENATE("FwUkl1Settings/",TEXT(RICH2!$G48,"r2ukl1#00"),TEXT(RICH2!$I48,"\.#0"),TEXT(RICH2!$J48,"\_#00\."),"Weight")</f>
        <v>FwUkl1Settings/r2ukl101.1_04.Weight</v>
      </c>
      <c r="B48" s="15" t="s">
        <v>55</v>
      </c>
      <c r="C48">
        <f>RICH2!$N48</f>
        <v>1</v>
      </c>
      <c r="D48">
        <f>RICH2!$O48</f>
        <v>1</v>
      </c>
    </row>
    <row r="49" spans="1:4">
      <c r="A49" s="14" t="str">
        <f>CONCATENATE("FwUkl1Settings/",TEXT(RICH2!$G49,"r2ukl1#00"),TEXT(RICH2!$I49,"\.#0"),TEXT(RICH2!$J49,"\_#00\."),"Weight")</f>
        <v>FwUkl1Settings/r2ukl101.1_05.Weight</v>
      </c>
      <c r="B49" s="15" t="s">
        <v>55</v>
      </c>
      <c r="C49">
        <f>RICH2!$N49</f>
        <v>1</v>
      </c>
      <c r="D49">
        <f>RICH2!$O49</f>
        <v>0</v>
      </c>
    </row>
    <row r="50" spans="1:4">
      <c r="A50" s="14" t="str">
        <f>CONCATENATE("FwUkl1Settings/",TEXT(RICH2!$G50,"r2ukl1#00"),TEXT(RICH2!$I50,"\.#0"),TEXT(RICH2!$J50,"\_#00\."),"Weight")</f>
        <v>FwUkl1Settings/r2ukl105.1_06.Weight</v>
      </c>
      <c r="B50" s="15" t="s">
        <v>55</v>
      </c>
      <c r="C50">
        <f>RICH2!$N50</f>
        <v>1</v>
      </c>
      <c r="D50">
        <f>RICH2!$O50</f>
        <v>0</v>
      </c>
    </row>
    <row r="51" spans="1:4">
      <c r="A51" s="14" t="str">
        <f>CONCATENATE("FwUkl1Settings/",TEXT(RICH2!$G51,"r2ukl1#00"),TEXT(RICH2!$I51,"\.#0"),TEXT(RICH2!$J51,"\_#00\."),"Weight")</f>
        <v>FwUkl1Settings/r2ukl105.1_07.Weight</v>
      </c>
      <c r="B51" s="15" t="s">
        <v>55</v>
      </c>
      <c r="C51">
        <f>RICH2!$N51</f>
        <v>1</v>
      </c>
      <c r="D51">
        <f>RICH2!$O51</f>
        <v>1</v>
      </c>
    </row>
    <row r="52" spans="1:4">
      <c r="A52" s="14" t="str">
        <f>CONCATENATE("FwUkl1Settings/",TEXT(RICH2!$G52,"r2ukl1#00"),TEXT(RICH2!$I52,"\.#0"),TEXT(RICH2!$J52,"\_#00\."),"Weight")</f>
        <v>FwUkl1Settings/r2ukl105.1_08.Weight</v>
      </c>
      <c r="B52" s="15" t="s">
        <v>55</v>
      </c>
      <c r="C52">
        <f>RICH2!$N52</f>
        <v>1</v>
      </c>
      <c r="D52">
        <f>RICH2!$O52</f>
        <v>1</v>
      </c>
    </row>
    <row r="53" spans="1:4">
      <c r="A53" s="14" t="str">
        <f>CONCATENATE("FwUkl1Settings/",TEXT(RICH2!$G53,"r2ukl1#00"),TEXT(RICH2!$I53,"\.#0"),TEXT(RICH2!$J53,"\_#00\."),"Weight")</f>
        <v>FwUkl1Settings/r2ukl105.0_08.Weight</v>
      </c>
      <c r="B53" s="15" t="s">
        <v>55</v>
      </c>
      <c r="C53">
        <f>RICH2!$N53</f>
        <v>1</v>
      </c>
      <c r="D53">
        <f>RICH2!$O53</f>
        <v>1</v>
      </c>
    </row>
    <row r="54" spans="1:4">
      <c r="A54" s="14" t="str">
        <f>CONCATENATE("FwUkl1Settings/",TEXT(RICH2!$G54,"r2ukl1#00"),TEXT(RICH2!$I54,"\.#0"),TEXT(RICH2!$J54,"\_#00\."),"Weight")</f>
        <v>FwUkl1Settings/r2ukl102.2_06.Weight</v>
      </c>
      <c r="B54" s="15" t="s">
        <v>55</v>
      </c>
      <c r="C54">
        <f>RICH2!$N54</f>
        <v>10</v>
      </c>
      <c r="D54">
        <f>RICH2!$O54</f>
        <v>1</v>
      </c>
    </row>
    <row r="55" spans="1:4">
      <c r="A55" s="14" t="str">
        <f>CONCATENATE("FwUkl1Settings/",TEXT(RICH2!$G55,"r2ukl1#00"),TEXT(RICH2!$I55,"\.#0"),TEXT(RICH2!$J55,"\_#00\."),"Weight")</f>
        <v>FwUkl1Settings/r2ukl102.2_07.Weight</v>
      </c>
      <c r="B55" s="15" t="s">
        <v>55</v>
      </c>
      <c r="C55">
        <f>RICH2!$N55</f>
        <v>10</v>
      </c>
      <c r="D55">
        <f>RICH2!$O55</f>
        <v>1</v>
      </c>
    </row>
    <row r="56" spans="1:4">
      <c r="A56" s="14" t="str">
        <f>CONCATENATE("FwUkl1Settings/",TEXT(RICH2!$G56,"r2ukl1#00"),TEXT(RICH2!$I56,"\.#0"),TEXT(RICH2!$J56,"\_#00\."),"Weight")</f>
        <v>FwUkl1Settings/r2ukl102.2_08.Weight</v>
      </c>
      <c r="B56" s="15" t="s">
        <v>55</v>
      </c>
      <c r="C56">
        <f>RICH2!$N56</f>
        <v>10</v>
      </c>
      <c r="D56">
        <f>RICH2!$O56</f>
        <v>1</v>
      </c>
    </row>
    <row r="57" spans="1:4">
      <c r="A57" s="14" t="str">
        <f>CONCATENATE("FwUkl1Settings/",TEXT(RICH2!$G57,"r2ukl1#00"),TEXT(RICH2!$I57,"\.#0"),TEXT(RICH2!$J57,"\_#00\."),"Weight")</f>
        <v>FwUkl1Settings/r2ukl102.2_00.Weight</v>
      </c>
      <c r="B57" s="15" t="s">
        <v>55</v>
      </c>
      <c r="C57">
        <f>RICH2!$N57</f>
        <v>10</v>
      </c>
      <c r="D57">
        <f>RICH2!$O57</f>
        <v>1</v>
      </c>
    </row>
    <row r="58" spans="1:4">
      <c r="A58" s="14" t="str">
        <f>CONCATENATE("FwUkl1Settings/",TEXT(RICH2!$G58,"r2ukl1#00"),TEXT(RICH2!$I58,"\.#0"),TEXT(RICH2!$J58,"\_#00\."),"Weight")</f>
        <v>FwUkl1Settings/r2ukl102.2_01.Weight</v>
      </c>
      <c r="B58" s="15" t="s">
        <v>55</v>
      </c>
      <c r="C58">
        <f>RICH2!$N58</f>
        <v>10</v>
      </c>
      <c r="D58">
        <f>RICH2!$O58</f>
        <v>1</v>
      </c>
    </row>
    <row r="59" spans="1:4">
      <c r="A59" s="14" t="str">
        <f>CONCATENATE("FwUkl1Settings/",TEXT(RICH2!$G59,"r2ukl1#00"),TEXT(RICH2!$I59,"\.#0"),TEXT(RICH2!$J59,"\_#00\."),"Weight")</f>
        <v>FwUkl1Settings/r2ukl102.2_02.Weight</v>
      </c>
      <c r="B59" s="15" t="s">
        <v>55</v>
      </c>
      <c r="C59">
        <f>RICH2!$N59</f>
        <v>10</v>
      </c>
      <c r="D59">
        <f>RICH2!$O59</f>
        <v>1</v>
      </c>
    </row>
    <row r="60" spans="1:4">
      <c r="A60" s="14" t="str">
        <f>CONCATENATE("FwUkl1Settings/",TEXT(RICH2!$G60,"r2ukl1#00"),TEXT(RICH2!$I60,"\.#0"),TEXT(RICH2!$J60,"\_#00\."),"Weight")</f>
        <v>FwUkl1Settings/r2ukl102.1_02.Weight</v>
      </c>
      <c r="B60" s="15" t="s">
        <v>55</v>
      </c>
      <c r="C60">
        <f>RICH2!$N60</f>
        <v>10</v>
      </c>
      <c r="D60">
        <f>RICH2!$O60</f>
        <v>1</v>
      </c>
    </row>
    <row r="61" spans="1:4">
      <c r="A61" s="14" t="str">
        <f>CONCATENATE("FwUkl1Settings/",TEXT(RICH2!$G61,"r2ukl1#00"),TEXT(RICH2!$I61,"\.#0"),TEXT(RICH2!$J61,"\_#00\."),"Weight")</f>
        <v>FwUkl1Settings/r2ukl102.1_01.Weight</v>
      </c>
      <c r="B61" s="15" t="s">
        <v>55</v>
      </c>
      <c r="C61">
        <f>RICH2!$N61</f>
        <v>10</v>
      </c>
      <c r="D61">
        <f>RICH2!$O61</f>
        <v>1</v>
      </c>
    </row>
    <row r="62" spans="1:4">
      <c r="A62" s="14" t="str">
        <f>CONCATENATE("FwUkl1Settings/",TEXT(RICH2!$G62,"r2ukl1#00"),TEXT(RICH2!$I62,"\.#0"),TEXT(RICH2!$J62,"\_#00\."),"Weight")</f>
        <v>FwUkl1Settings/r2ukl102.1_00.Weight</v>
      </c>
      <c r="B62" s="15" t="s">
        <v>55</v>
      </c>
      <c r="C62">
        <f>RICH2!$N62</f>
        <v>10</v>
      </c>
      <c r="D62">
        <f>RICH2!$O62</f>
        <v>1</v>
      </c>
    </row>
    <row r="63" spans="1:4">
      <c r="A63" s="14" t="str">
        <f>CONCATENATE("FwUkl1Settings/",TEXT(RICH2!$G63,"r2ukl1#00"),TEXT(RICH2!$I63,"\.#0"),TEXT(RICH2!$J63,"\_#00\."),"Weight")</f>
        <v>FwUkl1Settings/r2ukl102.1_03.Weight</v>
      </c>
      <c r="B63" s="15" t="s">
        <v>55</v>
      </c>
      <c r="C63">
        <f>RICH2!$N63</f>
        <v>1</v>
      </c>
      <c r="D63">
        <f>RICH2!$O63</f>
        <v>1</v>
      </c>
    </row>
    <row r="64" spans="1:4">
      <c r="A64" s="14" t="str">
        <f>CONCATENATE("FwUkl1Settings/",TEXT(RICH2!$G64,"r2ukl1#00"),TEXT(RICH2!$I64,"\.#0"),TEXT(RICH2!$J64,"\_#00\."),"Weight")</f>
        <v>FwUkl1Settings/r2ukl102.1_04.Weight</v>
      </c>
      <c r="B64" s="15" t="s">
        <v>55</v>
      </c>
      <c r="C64">
        <f>RICH2!$N64</f>
        <v>1</v>
      </c>
      <c r="D64">
        <f>RICH2!$O64</f>
        <v>1</v>
      </c>
    </row>
    <row r="65" spans="1:4">
      <c r="A65" s="14" t="str">
        <f>CONCATENATE("FwUkl1Settings/",TEXT(RICH2!$G65,"r2ukl1#00"),TEXT(RICH2!$I65,"\.#0"),TEXT(RICH2!$J65,"\_#00\."),"Weight")</f>
        <v>FwUkl1Settings/r2ukl102.1_05.Weight</v>
      </c>
      <c r="B65" s="15" t="s">
        <v>55</v>
      </c>
      <c r="C65">
        <f>RICH2!$N65</f>
        <v>1</v>
      </c>
      <c r="D65">
        <f>RICH2!$O65</f>
        <v>0</v>
      </c>
    </row>
    <row r="66" spans="1:4">
      <c r="A66" s="14" t="str">
        <f>CONCATENATE("FwUkl1Settings/",TEXT(RICH2!$G66,"r2ukl1#00"),TEXT(RICH2!$I66,"\.#0"),TEXT(RICH2!$J66,"\_#00\."),"Weight")</f>
        <v>FwUkl1Settings/r2ukl105.0_07.Weight</v>
      </c>
      <c r="B66" s="15" t="s">
        <v>55</v>
      </c>
      <c r="C66">
        <f>RICH2!$N66</f>
        <v>1</v>
      </c>
      <c r="D66">
        <f>RICH2!$O66</f>
        <v>1</v>
      </c>
    </row>
    <row r="67" spans="1:4">
      <c r="A67" s="14" t="str">
        <f>CONCATENATE("FwUkl1Settings/",TEXT(RICH2!$G67,"r2ukl1#00"),TEXT(RICH2!$I67,"\.#0"),TEXT(RICH2!$J67,"\_#00\."),"Weight")</f>
        <v>FwUkl1Settings/r2ukl105.0_06.Weight</v>
      </c>
      <c r="B67" s="15" t="s">
        <v>55</v>
      </c>
      <c r="C67">
        <f>RICH2!$N67</f>
        <v>1</v>
      </c>
      <c r="D67">
        <f>RICH2!$O67</f>
        <v>1</v>
      </c>
    </row>
    <row r="68" spans="1:4">
      <c r="A68" s="14" t="str">
        <f>CONCATENATE("FwUkl1Settings/",TEXT(RICH2!$G68,"r2ukl1#00"),TEXT(RICH2!$I68,"\.#0"),TEXT(RICH2!$J68,"\_#00\."),"Weight")</f>
        <v>FwUkl1Settings/r2ukl105.0_00.Weight</v>
      </c>
      <c r="B68" s="15" t="s">
        <v>55</v>
      </c>
      <c r="C68">
        <f>RICH2!$N68</f>
        <v>1</v>
      </c>
      <c r="D68">
        <f>RICH2!$O68</f>
        <v>1</v>
      </c>
    </row>
    <row r="69" spans="1:4">
      <c r="A69" s="14" t="str">
        <f>CONCATENATE("FwUkl1Settings/",TEXT(RICH2!$G69,"r2ukl1#00"),TEXT(RICH2!$I69,"\.#0"),TEXT(RICH2!$J69,"\_#00\."),"Weight")</f>
        <v>FwUkl1Settings/r2ukl105.0_01.Weight</v>
      </c>
      <c r="B69" s="15" t="s">
        <v>55</v>
      </c>
      <c r="C69">
        <f>RICH2!$N69</f>
        <v>10</v>
      </c>
      <c r="D69">
        <f>RICH2!$O69</f>
        <v>1</v>
      </c>
    </row>
    <row r="70" spans="1:4">
      <c r="A70" s="14" t="str">
        <f>CONCATENATE("FwUkl1Settings/",TEXT(RICH2!$G70,"r2ukl1#00"),TEXT(RICH2!$I70,"\.#0"),TEXT(RICH2!$J70,"\_#00\."),"Weight")</f>
        <v>FwUkl1Settings/r2ukl103.2_06.Weight</v>
      </c>
      <c r="B70" s="15" t="s">
        <v>55</v>
      </c>
      <c r="C70">
        <f>RICH2!$N70</f>
        <v>10</v>
      </c>
      <c r="D70">
        <f>RICH2!$O70</f>
        <v>1</v>
      </c>
    </row>
    <row r="71" spans="1:4">
      <c r="A71" s="14" t="str">
        <f>CONCATENATE("FwUkl1Settings/",TEXT(RICH2!$G71,"r2ukl1#00"),TEXT(RICH2!$I71,"\.#0"),TEXT(RICH2!$J71,"\_#00\."),"Weight")</f>
        <v>FwUkl1Settings/r2ukl103.2_07.Weight</v>
      </c>
      <c r="B71" s="15" t="s">
        <v>55</v>
      </c>
      <c r="C71">
        <f>RICH2!$N71</f>
        <v>10</v>
      </c>
      <c r="D71">
        <f>RICH2!$O71</f>
        <v>1</v>
      </c>
    </row>
    <row r="72" spans="1:4">
      <c r="A72" s="14" t="str">
        <f>CONCATENATE("FwUkl1Settings/",TEXT(RICH2!$G72,"r2ukl1#00"),TEXT(RICH2!$I72,"\.#0"),TEXT(RICH2!$J72,"\_#00\."),"Weight")</f>
        <v>FwUkl1Settings/r2ukl103.2_08.Weight</v>
      </c>
      <c r="B72" s="15" t="s">
        <v>55</v>
      </c>
      <c r="C72">
        <f>RICH2!$N72</f>
        <v>10</v>
      </c>
      <c r="D72">
        <f>RICH2!$O72</f>
        <v>1</v>
      </c>
    </row>
    <row r="73" spans="1:4">
      <c r="A73" s="14" t="str">
        <f>CONCATENATE("FwUkl1Settings/",TEXT(RICH2!$G73,"r2ukl1#00"),TEXT(RICH2!$I73,"\.#0"),TEXT(RICH2!$J73,"\_#00\."),"Weight")</f>
        <v>FwUkl1Settings/r2ukl103.2_00.Weight</v>
      </c>
      <c r="B73" s="15" t="s">
        <v>55</v>
      </c>
      <c r="C73">
        <f>RICH2!$N73</f>
        <v>10</v>
      </c>
      <c r="D73">
        <f>RICH2!$O73</f>
        <v>1</v>
      </c>
    </row>
    <row r="74" spans="1:4">
      <c r="A74" s="14" t="str">
        <f>CONCATENATE("FwUkl1Settings/",TEXT(RICH2!$G74,"r2ukl1#00"),TEXT(RICH2!$I74,"\.#0"),TEXT(RICH2!$J74,"\_#00\."),"Weight")</f>
        <v>FwUkl1Settings/r2ukl103.2_01.Weight</v>
      </c>
      <c r="B74" s="15" t="s">
        <v>55</v>
      </c>
      <c r="C74">
        <f>RICH2!$N74</f>
        <v>10</v>
      </c>
      <c r="D74">
        <f>RICH2!$O74</f>
        <v>1</v>
      </c>
    </row>
    <row r="75" spans="1:4">
      <c r="A75" s="14" t="str">
        <f>CONCATENATE("FwUkl1Settings/",TEXT(RICH2!$G75,"r2ukl1#00"),TEXT(RICH2!$I75,"\.#0"),TEXT(RICH2!$J75,"\_#00\."),"Weight")</f>
        <v>FwUkl1Settings/r2ukl103.2_02.Weight</v>
      </c>
      <c r="B75" s="15" t="s">
        <v>55</v>
      </c>
      <c r="C75">
        <f>RICH2!$N75</f>
        <v>10</v>
      </c>
      <c r="D75">
        <f>RICH2!$O75</f>
        <v>1</v>
      </c>
    </row>
    <row r="76" spans="1:4">
      <c r="A76" s="14" t="str">
        <f>CONCATENATE("FwUkl1Settings/",TEXT(RICH2!$G76,"r2ukl1#00"),TEXT(RICH2!$I76,"\.#0"),TEXT(RICH2!$J76,"\_#00\."),"Weight")</f>
        <v>FwUkl1Settings/r2ukl103.1_02.Weight</v>
      </c>
      <c r="B76" s="15" t="s">
        <v>55</v>
      </c>
      <c r="C76">
        <f>RICH2!$N76</f>
        <v>10</v>
      </c>
      <c r="D76">
        <f>RICH2!$O76</f>
        <v>1</v>
      </c>
    </row>
    <row r="77" spans="1:4">
      <c r="A77" s="14" t="str">
        <f>CONCATENATE("FwUkl1Settings/",TEXT(RICH2!$G77,"r2ukl1#00"),TEXT(RICH2!$I77,"\.#0"),TEXT(RICH2!$J77,"\_#00\."),"Weight")</f>
        <v>FwUkl1Settings/r2ukl103.1_01.Weight</v>
      </c>
      <c r="B77" s="15" t="s">
        <v>55</v>
      </c>
      <c r="C77">
        <f>RICH2!$N77</f>
        <v>10</v>
      </c>
      <c r="D77">
        <f>RICH2!$O77</f>
        <v>1</v>
      </c>
    </row>
    <row r="78" spans="1:4">
      <c r="A78" s="14" t="str">
        <f>CONCATENATE("FwUkl1Settings/",TEXT(RICH2!$G78,"r2ukl1#00"),TEXT(RICH2!$I78,"\.#0"),TEXT(RICH2!$J78,"\_#00\."),"Weight")</f>
        <v>FwUkl1Settings/r2ukl103.1_00.Weight</v>
      </c>
      <c r="B78" s="15" t="s">
        <v>55</v>
      </c>
      <c r="C78">
        <f>RICH2!$N78</f>
        <v>10</v>
      </c>
      <c r="D78">
        <f>RICH2!$O78</f>
        <v>1</v>
      </c>
    </row>
    <row r="79" spans="1:4">
      <c r="A79" s="14" t="str">
        <f>CONCATENATE("FwUkl1Settings/",TEXT(RICH2!$G79,"r2ukl1#00"),TEXT(RICH2!$I79,"\.#0"),TEXT(RICH2!$J79,"\_#00\."),"Weight")</f>
        <v>FwUkl1Settings/r2ukl103.1_03.Weight</v>
      </c>
      <c r="B79" s="15" t="s">
        <v>55</v>
      </c>
      <c r="C79">
        <f>RICH2!$N79</f>
        <v>1</v>
      </c>
      <c r="D79">
        <f>RICH2!$O79</f>
        <v>1</v>
      </c>
    </row>
    <row r="80" spans="1:4">
      <c r="A80" s="14" t="str">
        <f>CONCATENATE("FwUkl1Settings/",TEXT(RICH2!$G80,"r2ukl1#00"),TEXT(RICH2!$I80,"\.#0"),TEXT(RICH2!$J80,"\_#00\."),"Weight")</f>
        <v>FwUkl1Settings/r2ukl103.1_04.Weight</v>
      </c>
      <c r="B80" s="15" t="s">
        <v>55</v>
      </c>
      <c r="C80">
        <f>RICH2!$N80</f>
        <v>1</v>
      </c>
      <c r="D80">
        <f>RICH2!$O80</f>
        <v>1</v>
      </c>
    </row>
    <row r="81" spans="1:4">
      <c r="A81" s="14" t="str">
        <f>CONCATENATE("FwUkl1Settings/",TEXT(RICH2!$G81,"r2ukl1#00"),TEXT(RICH2!$I81,"\.#0"),TEXT(RICH2!$J81,"\_#00\."),"Weight")</f>
        <v>FwUkl1Settings/r2ukl103.1_05.Weight</v>
      </c>
      <c r="B81" s="15" t="s">
        <v>55</v>
      </c>
      <c r="C81">
        <f>RICH2!$N81</f>
        <v>1</v>
      </c>
      <c r="D81">
        <f>RICH2!$O81</f>
        <v>0</v>
      </c>
    </row>
    <row r="82" spans="1:4">
      <c r="A82" s="14" t="str">
        <f>CONCATENATE("FwUkl1Settings/",TEXT(RICH2!$G82,"r2ukl1#00"),TEXT(RICH2!$I82,"\.#0"),TEXT(RICH2!$J82,"\_#00\."),"Weight")</f>
        <v>FwUkl1Settings/r2ukl105.0_02.Weight</v>
      </c>
      <c r="B82" s="15" t="s">
        <v>55</v>
      </c>
      <c r="C82">
        <f>RICH2!$N82</f>
        <v>1</v>
      </c>
      <c r="D82">
        <f>RICH2!$O82</f>
        <v>1</v>
      </c>
    </row>
    <row r="83" spans="1:4">
      <c r="A83" s="14" t="str">
        <f>CONCATENATE("FwUkl1Settings/",TEXT(RICH2!$G83,"r2ukl1#00"),TEXT(RICH2!$I83,"\.#0"),TEXT(RICH2!$J83,"\_#00\."),"Weight")</f>
        <v>FwUkl1Settings/r2ukl106.0_03.Weight</v>
      </c>
      <c r="B83" s="15" t="s">
        <v>55</v>
      </c>
      <c r="C83">
        <f>RICH2!$N83</f>
        <v>1</v>
      </c>
      <c r="D83">
        <f>RICH2!$O83</f>
        <v>1</v>
      </c>
    </row>
    <row r="84" spans="1:4">
      <c r="A84" s="14" t="str">
        <f>CONCATENATE("FwUkl1Settings/",TEXT(RICH2!$G84,"r2ukl1#00"),TEXT(RICH2!$I84,"\.#0"),TEXT(RICH2!$J84,"\_#00\."),"Weight")</f>
        <v>FwUkl1Settings/r2ukl106.0_04.Weight</v>
      </c>
      <c r="B84" s="15" t="s">
        <v>55</v>
      </c>
      <c r="C84">
        <f>RICH2!$N84</f>
        <v>1</v>
      </c>
      <c r="D84">
        <f>RICH2!$O84</f>
        <v>1</v>
      </c>
    </row>
    <row r="85" spans="1:4">
      <c r="A85" s="14" t="str">
        <f>CONCATENATE("FwUkl1Settings/",TEXT(RICH2!$G85,"r2ukl1#00"),TEXT(RICH2!$I85,"\.#0"),TEXT(RICH2!$J85,"\_#00\."),"Weight")</f>
        <v>FwUkl1Settings/r2ukl106.0_05.Weight</v>
      </c>
      <c r="B85" s="15" t="s">
        <v>55</v>
      </c>
      <c r="C85">
        <f>RICH2!$N85</f>
        <v>1</v>
      </c>
      <c r="D85">
        <f>RICH2!$O85</f>
        <v>1</v>
      </c>
    </row>
    <row r="86" spans="1:4">
      <c r="A86" s="14" t="str">
        <f>CONCATENATE("FwUkl1Settings/",TEXT(RICH2!$G86,"r2ukl1#00"),TEXT(RICH2!$I86,"\.#0"),TEXT(RICH2!$J86,"\_#00\."),"Weight")</f>
        <v>FwUkl1Settings/r2ukl104.2_06.Weight</v>
      </c>
      <c r="B86" s="15" t="s">
        <v>55</v>
      </c>
      <c r="C86">
        <f>RICH2!$N86</f>
        <v>10</v>
      </c>
      <c r="D86">
        <f>RICH2!$O86</f>
        <v>1</v>
      </c>
    </row>
    <row r="87" spans="1:4">
      <c r="A87" s="14" t="str">
        <f>CONCATENATE("FwUkl1Settings/",TEXT(RICH2!$G87,"r2ukl1#00"),TEXT(RICH2!$I87,"\.#0"),TEXT(RICH2!$J87,"\_#00\."),"Weight")</f>
        <v>FwUkl1Settings/r2ukl104.2_07.Weight</v>
      </c>
      <c r="B87" s="15" t="s">
        <v>55</v>
      </c>
      <c r="C87">
        <f>RICH2!$N87</f>
        <v>10</v>
      </c>
      <c r="D87">
        <f>RICH2!$O87</f>
        <v>1</v>
      </c>
    </row>
    <row r="88" spans="1:4">
      <c r="A88" s="14" t="str">
        <f>CONCATENATE("FwUkl1Settings/",TEXT(RICH2!$G88,"r2ukl1#00"),TEXT(RICH2!$I88,"\.#0"),TEXT(RICH2!$J88,"\_#00\."),"Weight")</f>
        <v>FwUkl1Settings/r2ukl104.2_08.Weight</v>
      </c>
      <c r="B88" s="15" t="s">
        <v>55</v>
      </c>
      <c r="C88">
        <f>RICH2!$N88</f>
        <v>10</v>
      </c>
      <c r="D88">
        <f>RICH2!$O88</f>
        <v>1</v>
      </c>
    </row>
    <row r="89" spans="1:4">
      <c r="A89" s="14" t="str">
        <f>CONCATENATE("FwUkl1Settings/",TEXT(RICH2!$G89,"r2ukl1#00"),TEXT(RICH2!$I89,"\.#0"),TEXT(RICH2!$J89,"\_#00\."),"Weight")</f>
        <v>FwUkl1Settings/r2ukl104.2_00.Weight</v>
      </c>
      <c r="B89" s="15" t="s">
        <v>55</v>
      </c>
      <c r="C89">
        <f>RICH2!$N89</f>
        <v>10</v>
      </c>
      <c r="D89">
        <f>RICH2!$O89</f>
        <v>1</v>
      </c>
    </row>
    <row r="90" spans="1:4">
      <c r="A90" s="14" t="str">
        <f>CONCATENATE("FwUkl1Settings/",TEXT(RICH2!$G90,"r2ukl1#00"),TEXT(RICH2!$I90,"\.#0"),TEXT(RICH2!$J90,"\_#00\."),"Weight")</f>
        <v>FwUkl1Settings/r2ukl104.2_01.Weight</v>
      </c>
      <c r="B90" s="15" t="s">
        <v>55</v>
      </c>
      <c r="C90">
        <f>RICH2!$N90</f>
        <v>10</v>
      </c>
      <c r="D90">
        <f>RICH2!$O90</f>
        <v>1</v>
      </c>
    </row>
    <row r="91" spans="1:4">
      <c r="A91" s="14" t="str">
        <f>CONCATENATE("FwUkl1Settings/",TEXT(RICH2!$G91,"r2ukl1#00"),TEXT(RICH2!$I91,"\.#0"),TEXT(RICH2!$J91,"\_#00\."),"Weight")</f>
        <v>FwUkl1Settings/r2ukl104.2_02.Weight</v>
      </c>
      <c r="B91" s="15" t="s">
        <v>55</v>
      </c>
      <c r="C91">
        <f>RICH2!$N91</f>
        <v>10</v>
      </c>
      <c r="D91">
        <f>RICH2!$O91</f>
        <v>1</v>
      </c>
    </row>
    <row r="92" spans="1:4">
      <c r="A92" s="14" t="str">
        <f>CONCATENATE("FwUkl1Settings/",TEXT(RICH2!$G92,"r2ukl1#00"),TEXT(RICH2!$I92,"\.#0"),TEXT(RICH2!$J92,"\_#00\."),"Weight")</f>
        <v>FwUkl1Settings/r2ukl104.1_02.Weight</v>
      </c>
      <c r="B92" s="15" t="s">
        <v>55</v>
      </c>
      <c r="C92">
        <f>RICH2!$N92</f>
        <v>10</v>
      </c>
      <c r="D92">
        <f>RICH2!$O92</f>
        <v>1</v>
      </c>
    </row>
    <row r="93" spans="1:4">
      <c r="A93" s="14" t="str">
        <f>CONCATENATE("FwUkl1Settings/",TEXT(RICH2!$G93,"r2ukl1#00"),TEXT(RICH2!$I93,"\.#0"),TEXT(RICH2!$J93,"\_#00\."),"Weight")</f>
        <v>FwUkl1Settings/r2ukl104.1_01.Weight</v>
      </c>
      <c r="B93" s="15" t="s">
        <v>55</v>
      </c>
      <c r="C93">
        <f>RICH2!$N93</f>
        <v>10</v>
      </c>
      <c r="D93">
        <f>RICH2!$O93</f>
        <v>1</v>
      </c>
    </row>
    <row r="94" spans="1:4">
      <c r="A94" s="14" t="str">
        <f>CONCATENATE("FwUkl1Settings/",TEXT(RICH2!$G94,"r2ukl1#00"),TEXT(RICH2!$I94,"\.#0"),TEXT(RICH2!$J94,"\_#00\."),"Weight")</f>
        <v>FwUkl1Settings/r2ukl104.1_00.Weight</v>
      </c>
      <c r="B94" s="15" t="s">
        <v>55</v>
      </c>
      <c r="C94">
        <f>RICH2!$N94</f>
        <v>10</v>
      </c>
      <c r="D94">
        <f>RICH2!$O94</f>
        <v>1</v>
      </c>
    </row>
    <row r="95" spans="1:4">
      <c r="A95" s="14" t="str">
        <f>CONCATENATE("FwUkl1Settings/",TEXT(RICH2!$G95,"r2ukl1#00"),TEXT(RICH2!$I95,"\.#0"),TEXT(RICH2!$J95,"\_#00\."),"Weight")</f>
        <v>FwUkl1Settings/r2ukl104.1_03.Weight</v>
      </c>
      <c r="B95" s="15" t="s">
        <v>55</v>
      </c>
      <c r="C95">
        <f>RICH2!$N95</f>
        <v>1</v>
      </c>
      <c r="D95">
        <f>RICH2!$O95</f>
        <v>1</v>
      </c>
    </row>
    <row r="96" spans="1:4">
      <c r="A96" s="14" t="str">
        <f>CONCATENATE("FwUkl1Settings/",TEXT(RICH2!$G96,"r2ukl1#00"),TEXT(RICH2!$I96,"\.#0"),TEXT(RICH2!$J96,"\_#00\."),"Weight")</f>
        <v>FwUkl1Settings/r2ukl104.1_04.Weight</v>
      </c>
      <c r="B96" s="15" t="s">
        <v>55</v>
      </c>
      <c r="C96">
        <f>RICH2!$N96</f>
        <v>1</v>
      </c>
      <c r="D96">
        <f>RICH2!$O96</f>
        <v>1</v>
      </c>
    </row>
    <row r="97" spans="1:4">
      <c r="A97" s="14" t="str">
        <f>CONCATENATE("FwUkl1Settings/",TEXT(RICH2!$G97,"r2ukl1#00"),TEXT(RICH2!$I97,"\.#0"),TEXT(RICH2!$J97,"\_#00\."),"Weight")</f>
        <v>FwUkl1Settings/r2ukl104.1_05.Weight</v>
      </c>
      <c r="B97" s="15" t="s">
        <v>55</v>
      </c>
      <c r="C97">
        <f>RICH2!$N97</f>
        <v>1</v>
      </c>
      <c r="D97">
        <f>RICH2!$O97</f>
        <v>1</v>
      </c>
    </row>
    <row r="98" spans="1:4">
      <c r="A98" s="14" t="str">
        <f>CONCATENATE("FwUkl1Settings/",TEXT(RICH2!$G98,"r2ukl1#00"),TEXT(RICH2!$I98,"\.#0"),TEXT(RICH2!$J98,"\_#00\."),"Weight")</f>
        <v>FwUkl1Settings/r2ukl106.1_06.Weight</v>
      </c>
      <c r="B98" s="15" t="s">
        <v>55</v>
      </c>
      <c r="C98">
        <f>RICH2!$N98</f>
        <v>1</v>
      </c>
      <c r="D98">
        <f>RICH2!$O98</f>
        <v>1</v>
      </c>
    </row>
    <row r="99" spans="1:4">
      <c r="A99" s="14" t="str">
        <f>CONCATENATE("FwUkl1Settings/",TEXT(RICH2!$G99,"r2ukl1#00"),TEXT(RICH2!$I99,"\.#0"),TEXT(RICH2!$J99,"\_#00\."),"Weight")</f>
        <v>FwUkl1Settings/r2ukl106.1_07.Weight</v>
      </c>
      <c r="B99" s="15" t="s">
        <v>55</v>
      </c>
      <c r="C99">
        <f>RICH2!$N99</f>
        <v>1</v>
      </c>
      <c r="D99">
        <f>RICH2!$O99</f>
        <v>1</v>
      </c>
    </row>
    <row r="100" spans="1:4">
      <c r="A100" s="14" t="str">
        <f>CONCATENATE("FwUkl1Settings/",TEXT(RICH2!$G100,"r2ukl1#00"),TEXT(RICH2!$I100,"\.#0"),TEXT(RICH2!$J100,"\_#00\."),"Weight")</f>
        <v>FwUkl1Settings/r2ukl106.1_08.Weight</v>
      </c>
      <c r="B100" s="15" t="s">
        <v>55</v>
      </c>
      <c r="C100">
        <f>RICH2!$N100</f>
        <v>1</v>
      </c>
      <c r="D100">
        <f>RICH2!$O100</f>
        <v>1</v>
      </c>
    </row>
    <row r="101" spans="1:4">
      <c r="A101" s="14" t="str">
        <f>CONCATENATE("FwUkl1Settings/",TEXT(RICH2!$G101,"r2ukl1#00"),TEXT(RICH2!$I101,"\.#0"),TEXT(RICH2!$J101,"\_#00\."),"Weight")</f>
        <v>FwUkl1Settings/r2ukl106.0_08.Weight</v>
      </c>
      <c r="B101" s="15" t="s">
        <v>55</v>
      </c>
      <c r="C101">
        <f>RICH2!$N101</f>
        <v>1</v>
      </c>
      <c r="D101">
        <f>RICH2!$O101</f>
        <v>1</v>
      </c>
    </row>
    <row r="102" spans="1:4">
      <c r="A102" s="14" t="str">
        <f>CONCATENATE("FwUkl1Settings/",TEXT(RICH2!$G102,"r2ukl1#00"),TEXT(RICH2!$I102,"\.#0"),TEXT(RICH2!$J102,"\_#00\."),"Weight")</f>
        <v>FwUkl1Settings/r2ukl105.2_06.Weight</v>
      </c>
      <c r="B102" s="15" t="s">
        <v>55</v>
      </c>
      <c r="C102">
        <f>RICH2!$N102</f>
        <v>10</v>
      </c>
      <c r="D102">
        <f>RICH2!$O102</f>
        <v>1</v>
      </c>
    </row>
    <row r="103" spans="1:4">
      <c r="A103" s="14" t="str">
        <f>CONCATENATE("FwUkl1Settings/",TEXT(RICH2!$G103,"r2ukl1#00"),TEXT(RICH2!$I103,"\.#0"),TEXT(RICH2!$J103,"\_#00\."),"Weight")</f>
        <v>FwUkl1Settings/r2ukl105.2_07.Weight</v>
      </c>
      <c r="B103" s="15" t="s">
        <v>55</v>
      </c>
      <c r="C103">
        <f>RICH2!$N103</f>
        <v>10</v>
      </c>
      <c r="D103">
        <f>RICH2!$O103</f>
        <v>1</v>
      </c>
    </row>
    <row r="104" spans="1:4">
      <c r="A104" s="14" t="str">
        <f>CONCATENATE("FwUkl1Settings/",TEXT(RICH2!$G104,"r2ukl1#00"),TEXT(RICH2!$I104,"\.#0"),TEXT(RICH2!$J104,"\_#00\."),"Weight")</f>
        <v>FwUkl1Settings/r2ukl105.2_08.Weight</v>
      </c>
      <c r="B104" s="15" t="s">
        <v>55</v>
      </c>
      <c r="C104">
        <f>RICH2!$N104</f>
        <v>10</v>
      </c>
      <c r="D104">
        <f>RICH2!$O104</f>
        <v>1</v>
      </c>
    </row>
    <row r="105" spans="1:4">
      <c r="A105" s="14" t="str">
        <f>CONCATENATE("FwUkl1Settings/",TEXT(RICH2!$G105,"r2ukl1#00"),TEXT(RICH2!$I105,"\.#0"),TEXT(RICH2!$J105,"\_#00\."),"Weight")</f>
        <v>FwUkl1Settings/r2ukl105.2_00.Weight</v>
      </c>
      <c r="B105" s="15" t="s">
        <v>55</v>
      </c>
      <c r="C105">
        <f>RICH2!$N105</f>
        <v>10</v>
      </c>
      <c r="D105">
        <f>RICH2!$O105</f>
        <v>1</v>
      </c>
    </row>
    <row r="106" spans="1:4">
      <c r="A106" s="14" t="str">
        <f>CONCATENATE("FwUkl1Settings/",TEXT(RICH2!$G106,"r2ukl1#00"),TEXT(RICH2!$I106,"\.#0"),TEXT(RICH2!$J106,"\_#00\."),"Weight")</f>
        <v>FwUkl1Settings/r2ukl105.2_01.Weight</v>
      </c>
      <c r="B106" s="15" t="s">
        <v>55</v>
      </c>
      <c r="C106">
        <f>RICH2!$N106</f>
        <v>10</v>
      </c>
      <c r="D106">
        <f>RICH2!$O106</f>
        <v>1</v>
      </c>
    </row>
    <row r="107" spans="1:4">
      <c r="A107" s="14" t="str">
        <f>CONCATENATE("FwUkl1Settings/",TEXT(RICH2!$G107,"r2ukl1#00"),TEXT(RICH2!$I107,"\.#0"),TEXT(RICH2!$J107,"\_#00\."),"Weight")</f>
        <v>FwUkl1Settings/r2ukl105.2_02.Weight</v>
      </c>
      <c r="B107" s="15" t="s">
        <v>55</v>
      </c>
      <c r="C107">
        <f>RICH2!$N107</f>
        <v>10</v>
      </c>
      <c r="D107">
        <f>RICH2!$O107</f>
        <v>1</v>
      </c>
    </row>
    <row r="108" spans="1:4">
      <c r="A108" s="14" t="str">
        <f>CONCATENATE("FwUkl1Settings/",TEXT(RICH2!$G108,"r2ukl1#00"),TEXT(RICH2!$I108,"\.#0"),TEXT(RICH2!$J108,"\_#00\."),"Weight")</f>
        <v>FwUkl1Settings/r2ukl105.1_02.Weight</v>
      </c>
      <c r="B108" s="15" t="s">
        <v>55</v>
      </c>
      <c r="C108">
        <f>RICH2!$N108</f>
        <v>10</v>
      </c>
      <c r="D108">
        <f>RICH2!$O108</f>
        <v>1</v>
      </c>
    </row>
    <row r="109" spans="1:4">
      <c r="A109" s="14" t="str">
        <f>CONCATENATE("FwUkl1Settings/",TEXT(RICH2!$G109,"r2ukl1#00"),TEXT(RICH2!$I109,"\.#0"),TEXT(RICH2!$J109,"\_#00\."),"Weight")</f>
        <v>FwUkl1Settings/r2ukl105.1_01.Weight</v>
      </c>
      <c r="B109" s="15" t="s">
        <v>55</v>
      </c>
      <c r="C109">
        <f>RICH2!$N109</f>
        <v>10</v>
      </c>
      <c r="D109">
        <f>RICH2!$O109</f>
        <v>1</v>
      </c>
    </row>
    <row r="110" spans="1:4">
      <c r="A110" s="14" t="str">
        <f>CONCATENATE("FwUkl1Settings/",TEXT(RICH2!$G110,"r2ukl1#00"),TEXT(RICH2!$I110,"\.#0"),TEXT(RICH2!$J110,"\_#00\."),"Weight")</f>
        <v>FwUkl1Settings/r2ukl105.1_00.Weight</v>
      </c>
      <c r="B110" s="15" t="s">
        <v>55</v>
      </c>
      <c r="C110">
        <f>RICH2!$N110</f>
        <v>1</v>
      </c>
      <c r="D110">
        <f>RICH2!$O110</f>
        <v>1</v>
      </c>
    </row>
    <row r="111" spans="1:4">
      <c r="A111" s="14" t="str">
        <f>CONCATENATE("FwUkl1Settings/",TEXT(RICH2!$G111,"r2ukl1#00"),TEXT(RICH2!$I111,"\.#0"),TEXT(RICH2!$J111,"\_#00\."),"Weight")</f>
        <v>FwUkl1Settings/r2ukl105.1_03.Weight</v>
      </c>
      <c r="B111" s="15" t="s">
        <v>55</v>
      </c>
      <c r="C111">
        <f>RICH2!$N111</f>
        <v>1</v>
      </c>
      <c r="D111">
        <f>RICH2!$O111</f>
        <v>1</v>
      </c>
    </row>
    <row r="112" spans="1:4">
      <c r="A112" s="14" t="str">
        <f>CONCATENATE("FwUkl1Settings/",TEXT(RICH2!$G112,"r2ukl1#00"),TEXT(RICH2!$I112,"\.#0"),TEXT(RICH2!$J112,"\_#00\."),"Weight")</f>
        <v>FwUkl1Settings/r2ukl105.1_04.Weight</v>
      </c>
      <c r="B112" s="15" t="s">
        <v>55</v>
      </c>
      <c r="C112">
        <f>RICH2!$N112</f>
        <v>1</v>
      </c>
      <c r="D112">
        <f>RICH2!$O112</f>
        <v>1</v>
      </c>
    </row>
    <row r="113" spans="1:4">
      <c r="A113" s="14" t="str">
        <f>CONCATENATE("FwUkl1Settings/",TEXT(RICH2!$G113,"r2ukl1#00"),TEXT(RICH2!$I113,"\.#0"),TEXT(RICH2!$J113,"\_#00\."),"Weight")</f>
        <v>FwUkl1Settings/r2ukl105.1_05.Weight</v>
      </c>
      <c r="B113" s="15" t="s">
        <v>55</v>
      </c>
      <c r="C113">
        <f>RICH2!$N113</f>
        <v>1</v>
      </c>
      <c r="D113">
        <f>RICH2!$O113</f>
        <v>0</v>
      </c>
    </row>
    <row r="114" spans="1:4">
      <c r="A114" s="14" t="str">
        <f>CONCATENATE("FwUkl1Settings/",TEXT(RICH2!$G114,"r2ukl1#00"),TEXT(RICH2!$I114,"\.#0"),TEXT(RICH2!$J114,"\_#00\."),"Weight")</f>
        <v>FwUkl1Settings/r2ukl106.0_07.Weight</v>
      </c>
      <c r="B114" s="15" t="s">
        <v>55</v>
      </c>
      <c r="C114">
        <f>RICH2!$N114</f>
        <v>1</v>
      </c>
      <c r="D114">
        <f>RICH2!$O114</f>
        <v>1</v>
      </c>
    </row>
    <row r="115" spans="1:4">
      <c r="A115" s="14" t="str">
        <f>CONCATENATE("FwUkl1Settings/",TEXT(RICH2!$G115,"r2ukl1#00"),TEXT(RICH2!$I115,"\.#0"),TEXT(RICH2!$J115,"\_#00\."),"Weight")</f>
        <v>FwUkl1Settings/r2ukl103.1_06.Weight</v>
      </c>
      <c r="B115" s="15" t="s">
        <v>55</v>
      </c>
      <c r="C115">
        <f>RICH2!$N115</f>
        <v>1</v>
      </c>
      <c r="D115">
        <f>RICH2!$O115</f>
        <v>1</v>
      </c>
    </row>
    <row r="116" spans="1:4">
      <c r="A116" s="14" t="str">
        <f>CONCATENATE("FwUkl1Settings/",TEXT(RICH2!$G116,"r2ukl1#00"),TEXT(RICH2!$I116,"\.#0"),TEXT(RICH2!$J116,"\_#00\."),"Weight")</f>
        <v>FwUkl1Settings/r2ukl103.1_07.Weight</v>
      </c>
      <c r="B116" s="15" t="s">
        <v>55</v>
      </c>
      <c r="C116">
        <f>RICH2!$N116</f>
        <v>1</v>
      </c>
      <c r="D116">
        <f>RICH2!$O116</f>
        <v>1</v>
      </c>
    </row>
    <row r="117" spans="1:4">
      <c r="A117" s="14" t="str">
        <f>CONCATENATE("FwUkl1Settings/",TEXT(RICH2!$G117,"r2ukl1#00"),TEXT(RICH2!$I117,"\.#0"),TEXT(RICH2!$J117,"\_#00\."),"Weight")</f>
        <v>FwUkl1Settings/r2ukl103.1_08.Weight</v>
      </c>
      <c r="B117" s="15" t="s">
        <v>55</v>
      </c>
      <c r="C117">
        <f>RICH2!$N117</f>
        <v>1</v>
      </c>
      <c r="D117">
        <f>RICH2!$O117</f>
        <v>1</v>
      </c>
    </row>
    <row r="118" spans="1:4">
      <c r="A118" s="14" t="str">
        <f>CONCATENATE("FwUkl1Settings/",TEXT(RICH2!$G118,"r2ukl1#00"),TEXT(RICH2!$I118,"\.#0"),TEXT(RICH2!$J118,"\_#00\."),"Weight")</f>
        <v>FwUkl1Settings/r2ukl106.2_06.Weight</v>
      </c>
      <c r="B118" s="15" t="s">
        <v>55</v>
      </c>
      <c r="C118">
        <f>RICH2!$N118</f>
        <v>1</v>
      </c>
      <c r="D118">
        <f>RICH2!$O118</f>
        <v>1</v>
      </c>
    </row>
    <row r="119" spans="1:4">
      <c r="A119" s="14" t="str">
        <f>CONCATENATE("FwUkl1Settings/",TEXT(RICH2!$G119,"r2ukl1#00"),TEXT(RICH2!$I119,"\.#0"),TEXT(RICH2!$J119,"\_#00\."),"Weight")</f>
        <v>FwUkl1Settings/r2ukl106.2_07.Weight</v>
      </c>
      <c r="B119" s="15" t="s">
        <v>55</v>
      </c>
      <c r="C119">
        <f>RICH2!$N119</f>
        <v>10</v>
      </c>
      <c r="D119">
        <f>RICH2!$O119</f>
        <v>1</v>
      </c>
    </row>
    <row r="120" spans="1:4">
      <c r="A120" s="14" t="str">
        <f>CONCATENATE("FwUkl1Settings/",TEXT(RICH2!$G120,"r2ukl1#00"),TEXT(RICH2!$I120,"\.#0"),TEXT(RICH2!$J120,"\_#00\."),"Weight")</f>
        <v>FwUkl1Settings/r2ukl106.2_08.Weight</v>
      </c>
      <c r="B120" s="15" t="s">
        <v>55</v>
      </c>
      <c r="C120">
        <f>RICH2!$N120</f>
        <v>10</v>
      </c>
      <c r="D120">
        <f>RICH2!$O120</f>
        <v>1</v>
      </c>
    </row>
    <row r="121" spans="1:4">
      <c r="A121" s="14" t="str">
        <f>CONCATENATE("FwUkl1Settings/",TEXT(RICH2!$G121,"r2ukl1#00"),TEXT(RICH2!$I121,"\.#0"),TEXT(RICH2!$J121,"\_#00\."),"Weight")</f>
        <v>FwUkl1Settings/r2ukl106.2_00.Weight</v>
      </c>
      <c r="B121" s="15" t="s">
        <v>55</v>
      </c>
      <c r="C121">
        <f>RICH2!$N121</f>
        <v>10</v>
      </c>
      <c r="D121">
        <f>RICH2!$O121</f>
        <v>1</v>
      </c>
    </row>
    <row r="122" spans="1:4">
      <c r="A122" s="14" t="str">
        <f>CONCATENATE("FwUkl1Settings/",TEXT(RICH2!$G122,"r2ukl1#00"),TEXT(RICH2!$I122,"\.#0"),TEXT(RICH2!$J122,"\_#00\."),"Weight")</f>
        <v>FwUkl1Settings/r2ukl106.2_01.Weight</v>
      </c>
      <c r="B122" s="15" t="s">
        <v>55</v>
      </c>
      <c r="C122">
        <f>RICH2!$N122</f>
        <v>10</v>
      </c>
      <c r="D122">
        <f>RICH2!$O122</f>
        <v>1</v>
      </c>
    </row>
    <row r="123" spans="1:4">
      <c r="A123" s="14" t="str">
        <f>CONCATENATE("FwUkl1Settings/",TEXT(RICH2!$G123,"r2ukl1#00"),TEXT(RICH2!$I123,"\.#0"),TEXT(RICH2!$J123,"\_#00\."),"Weight")</f>
        <v>FwUkl1Settings/r2ukl106.2_02.Weight</v>
      </c>
      <c r="B123" s="15" t="s">
        <v>55</v>
      </c>
      <c r="C123">
        <f>RICH2!$N123</f>
        <v>10</v>
      </c>
      <c r="D123">
        <f>RICH2!$O123</f>
        <v>1</v>
      </c>
    </row>
    <row r="124" spans="1:4">
      <c r="A124" s="14" t="str">
        <f>CONCATENATE("FwUkl1Settings/",TEXT(RICH2!$G124,"r2ukl1#00"),TEXT(RICH2!$I124,"\.#0"),TEXT(RICH2!$J124,"\_#00\."),"Weight")</f>
        <v>FwUkl1Settings/r2ukl106.1_02.Weight</v>
      </c>
      <c r="B124" s="15" t="s">
        <v>55</v>
      </c>
      <c r="C124">
        <f>RICH2!$N124</f>
        <v>10</v>
      </c>
      <c r="D124">
        <f>RICH2!$O124</f>
        <v>1</v>
      </c>
    </row>
    <row r="125" spans="1:4">
      <c r="A125" s="14" t="str">
        <f>CONCATENATE("FwUkl1Settings/",TEXT(RICH2!$G125,"r2ukl1#00"),TEXT(RICH2!$I125,"\.#0"),TEXT(RICH2!$J125,"\_#00\."),"Weight")</f>
        <v>FwUkl1Settings/r2ukl106.1_01.Weight</v>
      </c>
      <c r="B125" s="15" t="s">
        <v>55</v>
      </c>
      <c r="C125">
        <f>RICH2!$N125</f>
        <v>10</v>
      </c>
      <c r="D125">
        <f>RICH2!$O125</f>
        <v>1</v>
      </c>
    </row>
    <row r="126" spans="1:4">
      <c r="A126" s="14" t="str">
        <f>CONCATENATE("FwUkl1Settings/",TEXT(RICH2!$G126,"r2ukl1#00"),TEXT(RICH2!$I126,"\.#0"),TEXT(RICH2!$J126,"\_#00\."),"Weight")</f>
        <v>FwUkl1Settings/r2ukl106.1_00.Weight</v>
      </c>
      <c r="B126" s="15" t="s">
        <v>55</v>
      </c>
      <c r="C126">
        <f>RICH2!$N126</f>
        <v>1</v>
      </c>
      <c r="D126">
        <f>RICH2!$O126</f>
        <v>1</v>
      </c>
    </row>
    <row r="127" spans="1:4">
      <c r="A127" s="14" t="str">
        <f>CONCATENATE("FwUkl1Settings/",TEXT(RICH2!$G127,"r2ukl1#00"),TEXT(RICH2!$I127,"\.#0"),TEXT(RICH2!$J127,"\_#00\."),"Weight")</f>
        <v>FwUkl1Settings/r2ukl106.1_03.Weight</v>
      </c>
      <c r="B127" s="15" t="s">
        <v>55</v>
      </c>
      <c r="C127">
        <f>RICH2!$N127</f>
        <v>1</v>
      </c>
      <c r="D127">
        <f>RICH2!$O127</f>
        <v>1</v>
      </c>
    </row>
    <row r="128" spans="1:4">
      <c r="A128" s="14" t="str">
        <f>CONCATENATE("FwUkl1Settings/",TEXT(RICH2!$G128,"r2ukl1#00"),TEXT(RICH2!$I128,"\.#0"),TEXT(RICH2!$J128,"\_#00\."),"Weight")</f>
        <v>FwUkl1Settings/r2ukl106.1_04.Weight</v>
      </c>
      <c r="B128" s="15" t="s">
        <v>55</v>
      </c>
      <c r="C128">
        <f>RICH2!$N128</f>
        <v>1</v>
      </c>
      <c r="D128">
        <f>RICH2!$O128</f>
        <v>0</v>
      </c>
    </row>
    <row r="129" spans="1:4">
      <c r="A129" s="14" t="str">
        <f>CONCATENATE("FwUkl1Settings/",TEXT(RICH2!$G129,"r2ukl1#00"),TEXT(RICH2!$I129,"\.#0"),TEXT(RICH2!$J129,"\_#00\."),"Weight")</f>
        <v>FwUkl1Settings/r2ukl106.1_05.Weight</v>
      </c>
      <c r="B129" s="15" t="s">
        <v>55</v>
      </c>
      <c r="C129">
        <f>RICH2!$N129</f>
        <v>1</v>
      </c>
      <c r="D129">
        <f>RICH2!$O129</f>
        <v>0</v>
      </c>
    </row>
    <row r="130" spans="1:4">
      <c r="A130" s="14" t="str">
        <f>CONCATENATE("FwUkl1Settings/",TEXT(RICH2!$G130,"r2ukl1#00"),TEXT(RICH2!$I130,"\.#0"),TEXT(RICH2!$J130,"\_#00\."),"Weight")</f>
        <v>FwUkl1Settings/r2ukl107.1_08.Weight</v>
      </c>
      <c r="B130" s="15" t="s">
        <v>55</v>
      </c>
      <c r="C130">
        <f>RICH2!$N130</f>
        <v>1</v>
      </c>
      <c r="D130">
        <f>RICH2!$O130</f>
        <v>1</v>
      </c>
    </row>
    <row r="131" spans="1:4">
      <c r="A131" s="14" t="str">
        <f>CONCATENATE("FwUkl1Settings/",TEXT(RICH2!$G131,"r2ukl1#00"),TEXT(RICH2!$I131,"\.#0"),TEXT(RICH2!$J131,"\_#00\."),"Weight")</f>
        <v>FwUkl1Settings/r2ukl107.0_08.Weight</v>
      </c>
      <c r="B131" s="15" t="s">
        <v>55</v>
      </c>
      <c r="C131">
        <f>RICH2!$N131</f>
        <v>1</v>
      </c>
      <c r="D131">
        <f>RICH2!$O131</f>
        <v>1</v>
      </c>
    </row>
    <row r="132" spans="1:4">
      <c r="A132" s="14" t="str">
        <f>CONCATENATE("FwUkl1Settings/",TEXT(RICH2!$G132,"r2ukl1#00"),TEXT(RICH2!$I132,"\.#0"),TEXT(RICH2!$J132,"\_#00\."),"Weight")</f>
        <v>FwUkl1Settings/r2ukl107.0_07.Weight</v>
      </c>
      <c r="B132" s="15" t="s">
        <v>55</v>
      </c>
      <c r="C132">
        <f>RICH2!$N132</f>
        <v>1</v>
      </c>
      <c r="D132">
        <f>RICH2!$O132</f>
        <v>1</v>
      </c>
    </row>
    <row r="133" spans="1:4">
      <c r="A133" s="14" t="str">
        <f>CONCATENATE("FwUkl1Settings/",TEXT(RICH2!$G133,"r2ukl1#00"),TEXT(RICH2!$I133,"\.#0"),TEXT(RICH2!$J133,"\_#00\."),"Weight")</f>
        <v>FwUkl1Settings/r2ukl107.0_06.Weight</v>
      </c>
      <c r="B133" s="15" t="s">
        <v>55</v>
      </c>
      <c r="C133">
        <f>RICH2!$N133</f>
        <v>1</v>
      </c>
      <c r="D133">
        <f>RICH2!$O133</f>
        <v>1</v>
      </c>
    </row>
    <row r="134" spans="1:4">
      <c r="A134" s="14" t="str">
        <f>CONCATENATE("FwUkl1Settings/",TEXT(RICH2!$G134,"r2ukl1#00"),TEXT(RICH2!$I134,"\.#0"),TEXT(RICH2!$J134,"\_#00\."),"Weight")</f>
        <v>FwUkl1Settings/r2ukl108.0_06.Weight</v>
      </c>
      <c r="B134" s="15" t="s">
        <v>55</v>
      </c>
      <c r="C134">
        <f>RICH2!$N134</f>
        <v>1</v>
      </c>
      <c r="D134">
        <f>RICH2!$O134</f>
        <v>1</v>
      </c>
    </row>
    <row r="135" spans="1:4">
      <c r="A135" s="14" t="str">
        <f>CONCATENATE("FwUkl1Settings/",TEXT(RICH2!$G135,"r2ukl1#00"),TEXT(RICH2!$I135,"\.#0"),TEXT(RICH2!$J135,"\_#00\."),"Weight")</f>
        <v>FwUkl1Settings/r2ukl110.0_03.Weight</v>
      </c>
      <c r="B135" s="15" t="s">
        <v>55</v>
      </c>
      <c r="C135">
        <f>RICH2!$N135</f>
        <v>10</v>
      </c>
      <c r="D135">
        <f>RICH2!$O135</f>
        <v>1</v>
      </c>
    </row>
    <row r="136" spans="1:4">
      <c r="A136" s="14" t="str">
        <f>CONCATENATE("FwUkl1Settings/",TEXT(RICH2!$G136,"r2ukl1#00"),TEXT(RICH2!$I136,"\.#0"),TEXT(RICH2!$J136,"\_#00\."),"Weight")</f>
        <v>FwUkl1Settings/r2ukl108.0_01.Weight</v>
      </c>
      <c r="B136" s="15" t="s">
        <v>55</v>
      </c>
      <c r="C136">
        <f>RICH2!$N136</f>
        <v>10</v>
      </c>
      <c r="D136">
        <f>RICH2!$O136</f>
        <v>1</v>
      </c>
    </row>
    <row r="137" spans="1:4">
      <c r="A137" s="14" t="str">
        <f>CONCATENATE("FwUkl1Settings/",TEXT(RICH2!$G137,"r2ukl1#00"),TEXT(RICH2!$I137,"\.#0"),TEXT(RICH2!$J137,"\_#00\."),"Weight")</f>
        <v>FwUkl1Settings/r2ukl106.0_06.Weight</v>
      </c>
      <c r="B137" s="15" t="s">
        <v>55</v>
      </c>
      <c r="C137">
        <f>RICH2!$N137</f>
        <v>10</v>
      </c>
      <c r="D137">
        <f>RICH2!$O137</f>
        <v>1</v>
      </c>
    </row>
    <row r="138" spans="1:4">
      <c r="A138" s="14" t="str">
        <f>CONCATENATE("FwUkl1Settings/",TEXT(RICH2!$G138,"r2ukl1#00"),TEXT(RICH2!$I138,"\.#0"),TEXT(RICH2!$J138,"\_#00\."),"Weight")</f>
        <v>FwUkl1Settings/r2ukl106.0_00.Weight</v>
      </c>
      <c r="B138" s="15" t="s">
        <v>55</v>
      </c>
      <c r="C138">
        <f>RICH2!$N138</f>
        <v>10</v>
      </c>
      <c r="D138">
        <f>RICH2!$O138</f>
        <v>1</v>
      </c>
    </row>
    <row r="139" spans="1:4">
      <c r="A139" s="14" t="str">
        <f>CONCATENATE("FwUkl1Settings/",TEXT(RICH2!$G139,"r2ukl1#00"),TEXT(RICH2!$I139,"\.#0"),TEXT(RICH2!$J139,"\_#00\."),"Weight")</f>
        <v>FwUkl1Settings/r2ukl106.0_01.Weight</v>
      </c>
      <c r="B139" s="15" t="s">
        <v>55</v>
      </c>
      <c r="C139">
        <f>RICH2!$N139</f>
        <v>10</v>
      </c>
      <c r="D139">
        <f>RICH2!$O139</f>
        <v>1</v>
      </c>
    </row>
    <row r="140" spans="1:4">
      <c r="A140" s="14" t="str">
        <f>CONCATENATE("FwUkl1Settings/",TEXT(RICH2!$G140,"r2ukl1#00"),TEXT(RICH2!$I140,"\.#0"),TEXT(RICH2!$J140,"\_#00\."),"Weight")</f>
        <v>FwUkl1Settings/r2ukl106.0_02.Weight</v>
      </c>
      <c r="B140" s="15" t="s">
        <v>55</v>
      </c>
      <c r="C140">
        <f>RICH2!$N140</f>
        <v>10</v>
      </c>
      <c r="D140">
        <f>RICH2!$O140</f>
        <v>1</v>
      </c>
    </row>
    <row r="141" spans="1:4">
      <c r="A141" s="14" t="str">
        <f>CONCATENATE("FwUkl1Settings/",TEXT(RICH2!$G141,"r2ukl1#00"),TEXT(RICH2!$I141,"\.#0"),TEXT(RICH2!$J141,"\_#00\."),"Weight")</f>
        <v>FwUkl1Settings/r2ukl107.0_03.Weight</v>
      </c>
      <c r="B141" s="15" t="s">
        <v>55</v>
      </c>
      <c r="C141">
        <f>RICH2!$N141</f>
        <v>1</v>
      </c>
      <c r="D141">
        <f>RICH2!$O141</f>
        <v>1</v>
      </c>
    </row>
    <row r="142" spans="1:4">
      <c r="A142" s="14" t="str">
        <f>CONCATENATE("FwUkl1Settings/",TEXT(RICH2!$G142,"r2ukl1#00"),TEXT(RICH2!$I142,"\.#0"),TEXT(RICH2!$J142,"\_#00\."),"Weight")</f>
        <v>FwUkl1Settings/r2ukl107.0_04.Weight</v>
      </c>
      <c r="B142" s="15" t="s">
        <v>55</v>
      </c>
      <c r="C142">
        <f>RICH2!$N142</f>
        <v>1</v>
      </c>
      <c r="D142">
        <f>RICH2!$O142</f>
        <v>1</v>
      </c>
    </row>
    <row r="143" spans="1:4">
      <c r="A143" s="14" t="str">
        <f>CONCATENATE("FwUkl1Settings/",TEXT(RICH2!$G143,"r2ukl1#00"),TEXT(RICH2!$I143,"\.#0"),TEXT(RICH2!$J143,"\_#00\."),"Weight")</f>
        <v>FwUkl1Settings/r2ukl107.0_05.Weight</v>
      </c>
      <c r="B143" s="15" t="s">
        <v>55</v>
      </c>
      <c r="C143">
        <f>RICH2!$N143</f>
        <v>1</v>
      </c>
      <c r="D143">
        <f>RICH2!$O143</f>
        <v>1</v>
      </c>
    </row>
    <row r="144" spans="1:4">
      <c r="A144" s="14" t="str">
        <f>CONCATENATE("FwUkl1Settings/",TEXT(RICH2!$G144,"r2ukl1#00"),TEXT(RICH2!$I144,"\.#0"),TEXT(RICH2!$J144,"\_#00\."),"Weight")</f>
        <v>FwUkl1Settings/r2ukl107.1_06.Weight</v>
      </c>
      <c r="B144" s="15" t="s">
        <v>55</v>
      </c>
      <c r="C144">
        <f>RICH2!$N144</f>
        <v>1</v>
      </c>
      <c r="D144">
        <f>RICH2!$O144</f>
        <v>1</v>
      </c>
    </row>
    <row r="145" spans="1:4">
      <c r="A145" s="14" t="str">
        <f>CONCATENATE("FwUkl1Settings/",TEXT(RICH2!$G145,"r2ukl1#00"),TEXT(RICH2!$I145,"\.#0"),TEXT(RICH2!$J145,"\_#00\."),"Weight")</f>
        <v>FwUkl1Settings/r2ukl107.1_07.Weight</v>
      </c>
      <c r="B145" s="15" t="s">
        <v>55</v>
      </c>
      <c r="C145">
        <f>RICH2!$N145</f>
        <v>1</v>
      </c>
      <c r="D145">
        <f>RICH2!$O145</f>
        <v>1</v>
      </c>
    </row>
    <row r="146" spans="1:4">
      <c r="A146" s="14" t="str">
        <f>CONCATENATE("FwUkl1Settings/",TEXT(RICH2!$G146,"r2ukl1#00"),TEXT(RICH2!$I146,"\.#0"),TEXT(RICH2!$J146,"\_#00\."),"Weight")</f>
        <v>FwUkl1Settings/r2ukl108.0_03.Weight</v>
      </c>
      <c r="B146" s="15" t="s">
        <v>55</v>
      </c>
      <c r="C146">
        <f>RICH2!$N146</f>
        <v>1</v>
      </c>
      <c r="D146">
        <f>RICH2!$O146</f>
        <v>1</v>
      </c>
    </row>
    <row r="147" spans="1:4">
      <c r="A147" s="14" t="str">
        <f>CONCATENATE("FwUkl1Settings/",TEXT(RICH2!$G147,"r2ukl1#00"),TEXT(RICH2!$I147,"\.#0"),TEXT(RICH2!$J147,"\_#00\."),"Weight")</f>
        <v>FwUkl1Settings/r2ukl108.0_04.Weight</v>
      </c>
      <c r="B147" s="15" t="s">
        <v>55</v>
      </c>
      <c r="C147">
        <f>RICH2!$N147</f>
        <v>1</v>
      </c>
      <c r="D147">
        <f>RICH2!$O147</f>
        <v>1</v>
      </c>
    </row>
    <row r="148" spans="1:4">
      <c r="A148" s="14" t="str">
        <f>CONCATENATE("FwUkl1Settings/",TEXT(RICH2!$G148,"r2ukl1#00"),TEXT(RICH2!$I148,"\.#0"),TEXT(RICH2!$J148,"\_#00\."),"Weight")</f>
        <v>FwUkl1Settings/r2ukl108.0_05.Weight</v>
      </c>
      <c r="B148" s="15" t="s">
        <v>55</v>
      </c>
      <c r="C148">
        <f>RICH2!$N148</f>
        <v>1</v>
      </c>
      <c r="D148">
        <f>RICH2!$O148</f>
        <v>1</v>
      </c>
    </row>
    <row r="149" spans="1:4">
      <c r="A149" s="14" t="str">
        <f>CONCATENATE("FwUkl1Settings/",TEXT(RICH2!$G149,"r2ukl1#00"),TEXT(RICH2!$I149,"\.#0"),TEXT(RICH2!$J149,"\_#00\."),"Weight")</f>
        <v>FwUkl1Settings/r2ukl108.1_06.Weight</v>
      </c>
      <c r="B149" s="15" t="s">
        <v>55</v>
      </c>
      <c r="C149">
        <f>RICH2!$N149</f>
        <v>1</v>
      </c>
      <c r="D149">
        <f>RICH2!$O149</f>
        <v>1</v>
      </c>
    </row>
    <row r="150" spans="1:4">
      <c r="A150" s="14" t="str">
        <f>CONCATENATE("FwUkl1Settings/",TEXT(RICH2!$G150,"r2ukl1#00"),TEXT(RICH2!$I150,"\.#0"),TEXT(RICH2!$J150,"\_#00\."),"Weight")</f>
        <v>FwUkl1Settings/r2ukl107.2_06.Weight</v>
      </c>
      <c r="B150" s="15" t="s">
        <v>55</v>
      </c>
      <c r="C150">
        <f>RICH2!$N150</f>
        <v>1</v>
      </c>
      <c r="D150">
        <f>RICH2!$O150</f>
        <v>1</v>
      </c>
    </row>
    <row r="151" spans="1:4">
      <c r="A151" s="14" t="str">
        <f>CONCATENATE("FwUkl1Settings/",TEXT(RICH2!$G151,"r2ukl1#00"),TEXT(RICH2!$I151,"\.#0"),TEXT(RICH2!$J151,"\_#00\."),"Weight")</f>
        <v>FwUkl1Settings/r2ukl107.2_07.Weight</v>
      </c>
      <c r="B151" s="15" t="s">
        <v>55</v>
      </c>
      <c r="C151">
        <f>RICH2!$N151</f>
        <v>10</v>
      </c>
      <c r="D151">
        <f>RICH2!$O151</f>
        <v>1</v>
      </c>
    </row>
    <row r="152" spans="1:4">
      <c r="A152" s="14" t="str">
        <f>CONCATENATE("FwUkl1Settings/",TEXT(RICH2!$G152,"r2ukl1#00"),TEXT(RICH2!$I152,"\.#0"),TEXT(RICH2!$J152,"\_#00\."),"Weight")</f>
        <v>FwUkl1Settings/r2ukl107.2_08.Weight</v>
      </c>
      <c r="B152" s="15" t="s">
        <v>55</v>
      </c>
      <c r="C152">
        <f>RICH2!$N152</f>
        <v>10</v>
      </c>
      <c r="D152">
        <f>RICH2!$O152</f>
        <v>1</v>
      </c>
    </row>
    <row r="153" spans="1:4">
      <c r="A153" s="14" t="str">
        <f>CONCATENATE("FwUkl1Settings/",TEXT(RICH2!$G153,"r2ukl1#00"),TEXT(RICH2!$I153,"\.#0"),TEXT(RICH2!$J153,"\_#00\."),"Weight")</f>
        <v>FwUkl1Settings/r2ukl107.2_00.Weight</v>
      </c>
      <c r="B153" s="15" t="s">
        <v>55</v>
      </c>
      <c r="C153">
        <f>RICH2!$N153</f>
        <v>10</v>
      </c>
      <c r="D153">
        <f>RICH2!$O153</f>
        <v>1</v>
      </c>
    </row>
    <row r="154" spans="1:4">
      <c r="A154" s="14" t="str">
        <f>CONCATENATE("FwUkl1Settings/",TEXT(RICH2!$G154,"r2ukl1#00"),TEXT(RICH2!$I154,"\.#0"),TEXT(RICH2!$J154,"\_#00\."),"Weight")</f>
        <v>FwUkl1Settings/r2ukl107.2_01.Weight</v>
      </c>
      <c r="B154" s="15" t="s">
        <v>55</v>
      </c>
      <c r="C154">
        <f>RICH2!$N154</f>
        <v>10</v>
      </c>
      <c r="D154">
        <f>RICH2!$O154</f>
        <v>1</v>
      </c>
    </row>
    <row r="155" spans="1:4">
      <c r="A155" s="14" t="str">
        <f>CONCATENATE("FwUkl1Settings/",TEXT(RICH2!$G155,"r2ukl1#00"),TEXT(RICH2!$I155,"\.#0"),TEXT(RICH2!$J155,"\_#00\."),"Weight")</f>
        <v>FwUkl1Settings/r2ukl107.2_02.Weight</v>
      </c>
      <c r="B155" s="15" t="s">
        <v>55</v>
      </c>
      <c r="C155">
        <f>RICH2!$N155</f>
        <v>10</v>
      </c>
      <c r="D155">
        <f>RICH2!$O155</f>
        <v>1</v>
      </c>
    </row>
    <row r="156" spans="1:4">
      <c r="A156" s="14" t="str">
        <f>CONCATENATE("FwUkl1Settings/",TEXT(RICH2!$G156,"r2ukl1#00"),TEXT(RICH2!$I156,"\.#0"),TEXT(RICH2!$J156,"\_#00\."),"Weight")</f>
        <v>FwUkl1Settings/r2ukl107.1_02.Weight</v>
      </c>
      <c r="B156" s="15" t="s">
        <v>55</v>
      </c>
      <c r="C156">
        <f>RICH2!$N156</f>
        <v>10</v>
      </c>
      <c r="D156">
        <f>RICH2!$O156</f>
        <v>1</v>
      </c>
    </row>
    <row r="157" spans="1:4">
      <c r="A157" s="14" t="str">
        <f>CONCATENATE("FwUkl1Settings/",TEXT(RICH2!$G157,"r2ukl1#00"),TEXT(RICH2!$I157,"\.#0"),TEXT(RICH2!$J157,"\_#00\."),"Weight")</f>
        <v>FwUkl1Settings/r2ukl107.1_01.Weight</v>
      </c>
      <c r="B157" s="15" t="s">
        <v>55</v>
      </c>
      <c r="C157">
        <f>RICH2!$N157</f>
        <v>1</v>
      </c>
      <c r="D157">
        <f>RICH2!$O157</f>
        <v>1</v>
      </c>
    </row>
    <row r="158" spans="1:4">
      <c r="A158" s="14" t="str">
        <f>CONCATENATE("FwUkl1Settings/",TEXT(RICH2!$G158,"r2ukl1#00"),TEXT(RICH2!$I158,"\.#0"),TEXT(RICH2!$J158,"\_#00\."),"Weight")</f>
        <v>FwUkl1Settings/r2ukl107.1_00.Weight</v>
      </c>
      <c r="B158" s="15" t="s">
        <v>55</v>
      </c>
      <c r="C158">
        <f>RICH2!$N158</f>
        <v>1</v>
      </c>
      <c r="D158">
        <f>RICH2!$O158</f>
        <v>1</v>
      </c>
    </row>
    <row r="159" spans="1:4">
      <c r="A159" s="14" t="str">
        <f>CONCATENATE("FwUkl1Settings/",TEXT(RICH2!$G159,"r2ukl1#00"),TEXT(RICH2!$I159,"\.#0"),TEXT(RICH2!$J159,"\_#00\."),"Weight")</f>
        <v>FwUkl1Settings/r2ukl107.1_03.Weight</v>
      </c>
      <c r="B159" s="15" t="s">
        <v>55</v>
      </c>
      <c r="C159">
        <f>RICH2!$N159</f>
        <v>1</v>
      </c>
      <c r="D159">
        <f>RICH2!$O159</f>
        <v>1</v>
      </c>
    </row>
    <row r="160" spans="1:4">
      <c r="A160" s="14" t="str">
        <f>CONCATENATE("FwUkl1Settings/",TEXT(RICH2!$G160,"r2ukl1#00"),TEXT(RICH2!$I160,"\.#0"),TEXT(RICH2!$J160,"\_#00\."),"Weight")</f>
        <v>FwUkl1Settings/r2ukl107.1_04.Weight</v>
      </c>
      <c r="B160" s="15" t="s">
        <v>55</v>
      </c>
      <c r="C160">
        <f>RICH2!$N160</f>
        <v>1</v>
      </c>
      <c r="D160">
        <f>RICH2!$O160</f>
        <v>1</v>
      </c>
    </row>
    <row r="161" spans="1:4">
      <c r="A161" s="14" t="str">
        <f>CONCATENATE("FwUkl1Settings/",TEXT(RICH2!$G161,"r2ukl1#00"),TEXT(RICH2!$I161,"\.#0"),TEXT(RICH2!$J161,"\_#00\."),"Weight")</f>
        <v>FwUkl1Settings/r2ukl107.1_05.Weight</v>
      </c>
      <c r="B161" s="15" t="s">
        <v>55</v>
      </c>
      <c r="C161">
        <f>RICH2!$N161</f>
        <v>1</v>
      </c>
      <c r="D161">
        <f>RICH2!$O161</f>
        <v>1</v>
      </c>
    </row>
    <row r="162" spans="1:4">
      <c r="A162" s="14" t="str">
        <f>CONCATENATE("FwUkl1Settings/",TEXT(RICH2!$G162,"r2ukl1#00"),TEXT(RICH2!$I162,"\.#0"),TEXT(RICH2!$J162,"\_#00\."),"Weight")</f>
        <v>FwUkl1Settings/r2ukl108.1_07.Weight</v>
      </c>
      <c r="B162" s="15" t="s">
        <v>55</v>
      </c>
      <c r="C162">
        <f>RICH2!$N162</f>
        <v>1</v>
      </c>
      <c r="D162">
        <f>RICH2!$O162</f>
        <v>1</v>
      </c>
    </row>
    <row r="163" spans="1:4">
      <c r="A163" s="14" t="str">
        <f>CONCATENATE("FwUkl1Settings/",TEXT(RICH2!$G163,"r2ukl1#00"),TEXT(RICH2!$I163,"\.#0"),TEXT(RICH2!$J163,"\_#00\."),"Weight")</f>
        <v>FwUkl1Settings/r2ukl108.1_08.Weight</v>
      </c>
      <c r="B163" s="15" t="s">
        <v>55</v>
      </c>
      <c r="C163">
        <f>RICH2!$N163</f>
        <v>1</v>
      </c>
      <c r="D163">
        <f>RICH2!$O163</f>
        <v>1</v>
      </c>
    </row>
    <row r="164" spans="1:4">
      <c r="A164" s="14" t="str">
        <f>CONCATENATE("FwUkl1Settings/",TEXT(RICH2!$G164,"r2ukl1#00"),TEXT(RICH2!$I164,"\.#0"),TEXT(RICH2!$J164,"\_#00\."),"Weight")</f>
        <v>FwUkl1Settings/r2ukl108.0_08.Weight</v>
      </c>
      <c r="B164" s="15" t="s">
        <v>55</v>
      </c>
      <c r="C164">
        <f>RICH2!$N164</f>
        <v>1</v>
      </c>
      <c r="D164">
        <f>RICH2!$O164</f>
        <v>1</v>
      </c>
    </row>
    <row r="165" spans="1:4">
      <c r="A165" s="14" t="str">
        <f>CONCATENATE("FwUkl1Settings/",TEXT(RICH2!$G165,"r2ukl1#00"),TEXT(RICH2!$I165,"\.#0"),TEXT(RICH2!$J165,"\_#00\."),"Weight")</f>
        <v>FwUkl1Settings/r2ukl108.0_07.Weight</v>
      </c>
      <c r="B165" s="15" t="s">
        <v>55</v>
      </c>
      <c r="C165">
        <f>RICH2!$N165</f>
        <v>1</v>
      </c>
      <c r="D165">
        <f>RICH2!$O165</f>
        <v>1</v>
      </c>
    </row>
    <row r="166" spans="1:4">
      <c r="A166" s="14" t="str">
        <f>CONCATENATE("FwUkl1Settings/",TEXT(RICH2!$G166,"r2ukl1#00"),TEXT(RICH2!$I166,"\.#0"),TEXT(RICH2!$J166,"\_#00\."),"Weight")</f>
        <v>FwUkl1Settings/r2ukl108.2_06.Weight</v>
      </c>
      <c r="B166" s="15" t="s">
        <v>55</v>
      </c>
      <c r="C166">
        <f>RICH2!$N166</f>
        <v>1</v>
      </c>
      <c r="D166">
        <f>RICH2!$O166</f>
        <v>1</v>
      </c>
    </row>
    <row r="167" spans="1:4">
      <c r="A167" s="14" t="str">
        <f>CONCATENATE("FwUkl1Settings/",TEXT(RICH2!$G167,"r2ukl1#00"),TEXT(RICH2!$I167,"\.#0"),TEXT(RICH2!$J167,"\_#00\."),"Weight")</f>
        <v>FwUkl1Settings/r2ukl108.2_07.Weight</v>
      </c>
      <c r="B167" s="15" t="s">
        <v>55</v>
      </c>
      <c r="C167">
        <f>RICH2!$N167</f>
        <v>10</v>
      </c>
      <c r="D167">
        <f>RICH2!$O167</f>
        <v>1</v>
      </c>
    </row>
    <row r="168" spans="1:4">
      <c r="A168" s="14" t="str">
        <f>CONCATENATE("FwUkl1Settings/",TEXT(RICH2!$G168,"r2ukl1#00"),TEXT(RICH2!$I168,"\.#0"),TEXT(RICH2!$J168,"\_#00\."),"Weight")</f>
        <v>FwUkl1Settings/r2ukl108.2_08.Weight</v>
      </c>
      <c r="B168" s="15" t="s">
        <v>55</v>
      </c>
      <c r="C168">
        <f>RICH2!$N168</f>
        <v>10</v>
      </c>
      <c r="D168">
        <f>RICH2!$O168</f>
        <v>1</v>
      </c>
    </row>
    <row r="169" spans="1:4">
      <c r="A169" s="14" t="str">
        <f>CONCATENATE("FwUkl1Settings/",TEXT(RICH2!$G169,"r2ukl1#00"),TEXT(RICH2!$I169,"\.#0"),TEXT(RICH2!$J169,"\_#00\."),"Weight")</f>
        <v>FwUkl1Settings/r2ukl108.2_00.Weight</v>
      </c>
      <c r="B169" s="15" t="s">
        <v>55</v>
      </c>
      <c r="C169">
        <f>RICH2!$N169</f>
        <v>10</v>
      </c>
      <c r="D169">
        <f>RICH2!$O169</f>
        <v>1</v>
      </c>
    </row>
    <row r="170" spans="1:4">
      <c r="A170" s="14" t="str">
        <f>CONCATENATE("FwUkl1Settings/",TEXT(RICH2!$G170,"r2ukl1#00"),TEXT(RICH2!$I170,"\.#0"),TEXT(RICH2!$J170,"\_#00\."),"Weight")</f>
        <v>FwUkl1Settings/r2ukl108.2_01.Weight</v>
      </c>
      <c r="B170" s="15" t="s">
        <v>55</v>
      </c>
      <c r="C170">
        <f>RICH2!$N170</f>
        <v>10</v>
      </c>
      <c r="D170">
        <f>RICH2!$O170</f>
        <v>1</v>
      </c>
    </row>
    <row r="171" spans="1:4">
      <c r="A171" s="14" t="str">
        <f>CONCATENATE("FwUkl1Settings/",TEXT(RICH2!$G171,"r2ukl1#00"),TEXT(RICH2!$I171,"\.#0"),TEXT(RICH2!$J171,"\_#00\."),"Weight")</f>
        <v>FwUkl1Settings/r2ukl108.2_02.Weight</v>
      </c>
      <c r="B171" s="15" t="s">
        <v>55</v>
      </c>
      <c r="C171">
        <f>RICH2!$N171</f>
        <v>10</v>
      </c>
      <c r="D171">
        <f>RICH2!$O171</f>
        <v>1</v>
      </c>
    </row>
    <row r="172" spans="1:4">
      <c r="A172" s="14" t="str">
        <f>CONCATENATE("FwUkl1Settings/",TEXT(RICH2!$G172,"r2ukl1#00"),TEXT(RICH2!$I172,"\.#0"),TEXT(RICH2!$J172,"\_#00\."),"Weight")</f>
        <v>FwUkl1Settings/r2ukl108.1_02.Weight</v>
      </c>
      <c r="B172" s="15" t="s">
        <v>55</v>
      </c>
      <c r="C172">
        <f>RICH2!$N172</f>
        <v>10</v>
      </c>
      <c r="D172">
        <f>RICH2!$O172</f>
        <v>1</v>
      </c>
    </row>
    <row r="173" spans="1:4">
      <c r="A173" s="14" t="str">
        <f>CONCATENATE("FwUkl1Settings/",TEXT(RICH2!$G173,"r2ukl1#00"),TEXT(RICH2!$I173,"\.#0"),TEXT(RICH2!$J173,"\_#00\."),"Weight")</f>
        <v>FwUkl1Settings/r2ukl108.1_01.Weight</v>
      </c>
      <c r="B173" s="15" t="s">
        <v>55</v>
      </c>
      <c r="C173">
        <f>RICH2!$N173</f>
        <v>10</v>
      </c>
      <c r="D173">
        <f>RICH2!$O173</f>
        <v>1</v>
      </c>
    </row>
    <row r="174" spans="1:4">
      <c r="A174" s="14" t="str">
        <f>CONCATENATE("FwUkl1Settings/",TEXT(RICH2!$G174,"r2ukl1#00"),TEXT(RICH2!$I174,"\.#0"),TEXT(RICH2!$J174,"\_#00\."),"Weight")</f>
        <v>FwUkl1Settings/r2ukl108.1_00.Weight</v>
      </c>
      <c r="B174" s="15" t="s">
        <v>55</v>
      </c>
      <c r="C174">
        <f>RICH2!$N174</f>
        <v>1</v>
      </c>
      <c r="D174">
        <f>RICH2!$O174</f>
        <v>1</v>
      </c>
    </row>
    <row r="175" spans="1:4">
      <c r="A175" s="14" t="str">
        <f>CONCATENATE("FwUkl1Settings/",TEXT(RICH2!$G175,"r2ukl1#00"),TEXT(RICH2!$I175,"\.#0"),TEXT(RICH2!$J175,"\_#00\."),"Weight")</f>
        <v>FwUkl1Settings/r2ukl108.1_03.Weight</v>
      </c>
      <c r="B175" s="15" t="s">
        <v>55</v>
      </c>
      <c r="C175">
        <f>RICH2!$N175</f>
        <v>1</v>
      </c>
      <c r="D175">
        <f>RICH2!$O175</f>
        <v>1</v>
      </c>
    </row>
    <row r="176" spans="1:4">
      <c r="A176" s="14" t="str">
        <f>CONCATENATE("FwUkl1Settings/",TEXT(RICH2!$G176,"r2ukl1#00"),TEXT(RICH2!$I176,"\.#0"),TEXT(RICH2!$J176,"\_#00\."),"Weight")</f>
        <v>FwUkl1Settings/r2ukl108.1_04.Weight</v>
      </c>
      <c r="B176" s="15" t="s">
        <v>55</v>
      </c>
      <c r="C176">
        <f>RICH2!$N176</f>
        <v>1</v>
      </c>
      <c r="D176">
        <f>RICH2!$O176</f>
        <v>1</v>
      </c>
    </row>
    <row r="177" spans="1:4">
      <c r="A177" s="14" t="str">
        <f>CONCATENATE("FwUkl1Settings/",TEXT(RICH2!$G177,"r2ukl1#00"),TEXT(RICH2!$I177,"\.#0"),TEXT(RICH2!$J177,"\_#00\."),"Weight")</f>
        <v>FwUkl1Settings/r2ukl108.1_05.Weight</v>
      </c>
      <c r="B177" s="15" t="s">
        <v>55</v>
      </c>
      <c r="C177">
        <f>RICH2!$N177</f>
        <v>1</v>
      </c>
      <c r="D177">
        <f>RICH2!$O177</f>
        <v>1</v>
      </c>
    </row>
    <row r="178" spans="1:4">
      <c r="A178" s="14" t="str">
        <f>CONCATENATE("FwUkl1Settings/",TEXT(RICH2!$G178,"r2ukl1#00"),TEXT(RICH2!$I178,"\.#0"),TEXT(RICH2!$J178,"\_#00\."),"Weight")</f>
        <v>FwUkl1Settings/r2ukl108.0_00.Weight</v>
      </c>
      <c r="B178" s="15" t="s">
        <v>55</v>
      </c>
      <c r="C178">
        <f>RICH2!$N178</f>
        <v>1</v>
      </c>
      <c r="D178">
        <f>RICH2!$O178</f>
        <v>0</v>
      </c>
    </row>
    <row r="179" spans="1:4">
      <c r="A179" s="14" t="str">
        <f>CONCATENATE("FwUkl1Settings/",TEXT(RICH2!$G179,"r2ukl1#00"),TEXT(RICH2!$I179,"\.#0"),TEXT(RICH2!$J179,"\_#00\."),"Weight")</f>
        <v>FwUkl1Settings/r2ukl110.0_04.Weight</v>
      </c>
      <c r="B179" s="15" t="s">
        <v>55</v>
      </c>
      <c r="C179">
        <f>RICH2!$N179</f>
        <v>1</v>
      </c>
      <c r="D179">
        <f>RICH2!$O179</f>
        <v>1</v>
      </c>
    </row>
    <row r="180" spans="1:4">
      <c r="A180" s="14" t="str">
        <f>CONCATENATE("FwUkl1Settings/",TEXT(RICH2!$G180,"r2ukl1#00"),TEXT(RICH2!$I180,"\.#0"),TEXT(RICH2!$J180,"\_#00\."),"Weight")</f>
        <v>FwUkl1Settings/r2ukl110.0_05.Weight</v>
      </c>
      <c r="B180" s="15" t="s">
        <v>55</v>
      </c>
      <c r="C180">
        <f>RICH2!$N180</f>
        <v>1</v>
      </c>
      <c r="D180">
        <f>RICH2!$O180</f>
        <v>1</v>
      </c>
    </row>
    <row r="181" spans="1:4">
      <c r="A181" s="14" t="str">
        <f>CONCATENATE("FwUkl1Settings/",TEXT(RICH2!$G181,"r2ukl1#00"),TEXT(RICH2!$I181,"\.#0"),TEXT(RICH2!$J181,"\_#00\."),"Weight")</f>
        <v>FwUkl1Settings/r2ukl110.1_06.Weight</v>
      </c>
      <c r="B181" s="15" t="s">
        <v>55</v>
      </c>
      <c r="C181">
        <f>RICH2!$N181</f>
        <v>1</v>
      </c>
      <c r="D181">
        <f>RICH2!$O181</f>
        <v>1</v>
      </c>
    </row>
    <row r="182" spans="1:4">
      <c r="A182" s="14" t="str">
        <f>CONCATENATE("FwUkl1Settings/",TEXT(RICH2!$G182,"r2ukl1#00"),TEXT(RICH2!$I182,"\.#0"),TEXT(RICH2!$J182,"\_#00\."),"Weight")</f>
        <v>FwUkl1Settings/r2ukl109.2_06.Weight</v>
      </c>
      <c r="B182" s="15" t="s">
        <v>55</v>
      </c>
      <c r="C182">
        <f>RICH2!$N182</f>
        <v>10</v>
      </c>
      <c r="D182">
        <f>RICH2!$O182</f>
        <v>1</v>
      </c>
    </row>
    <row r="183" spans="1:4">
      <c r="A183" s="14" t="str">
        <f>CONCATENATE("FwUkl1Settings/",TEXT(RICH2!$G183,"r2ukl1#00"),TEXT(RICH2!$I183,"\.#0"),TEXT(RICH2!$J183,"\_#00\."),"Weight")</f>
        <v>FwUkl1Settings/r2ukl109.2_07.Weight</v>
      </c>
      <c r="B183" s="15" t="s">
        <v>55</v>
      </c>
      <c r="C183">
        <f>RICH2!$N183</f>
        <v>10</v>
      </c>
      <c r="D183">
        <f>RICH2!$O183</f>
        <v>1</v>
      </c>
    </row>
    <row r="184" spans="1:4">
      <c r="A184" s="14" t="str">
        <f>CONCATENATE("FwUkl1Settings/",TEXT(RICH2!$G184,"r2ukl1#00"),TEXT(RICH2!$I184,"\.#0"),TEXT(RICH2!$J184,"\_#00\."),"Weight")</f>
        <v>FwUkl1Settings/r2ukl109.2_08.Weight</v>
      </c>
      <c r="B184" s="15" t="s">
        <v>55</v>
      </c>
      <c r="C184">
        <f>RICH2!$N184</f>
        <v>10</v>
      </c>
      <c r="D184">
        <f>RICH2!$O184</f>
        <v>1</v>
      </c>
    </row>
    <row r="185" spans="1:4">
      <c r="A185" s="14" t="str">
        <f>CONCATENATE("FwUkl1Settings/",TEXT(RICH2!$G185,"r2ukl1#00"),TEXT(RICH2!$I185,"\.#0"),TEXT(RICH2!$J185,"\_#00\."),"Weight")</f>
        <v>FwUkl1Settings/r2ukl109.2_00.Weight</v>
      </c>
      <c r="B185" s="15" t="s">
        <v>55</v>
      </c>
      <c r="C185">
        <f>RICH2!$N185</f>
        <v>10</v>
      </c>
      <c r="D185">
        <f>RICH2!$O185</f>
        <v>1</v>
      </c>
    </row>
    <row r="186" spans="1:4">
      <c r="A186" s="14" t="str">
        <f>CONCATENATE("FwUkl1Settings/",TEXT(RICH2!$G186,"r2ukl1#00"),TEXT(RICH2!$I186,"\.#0"),TEXT(RICH2!$J186,"\_#00\."),"Weight")</f>
        <v>FwUkl1Settings/r2ukl109.2_01.Weight</v>
      </c>
      <c r="B186" s="15" t="s">
        <v>55</v>
      </c>
      <c r="C186">
        <f>RICH2!$N186</f>
        <v>10</v>
      </c>
      <c r="D186">
        <f>RICH2!$O186</f>
        <v>1</v>
      </c>
    </row>
    <row r="187" spans="1:4">
      <c r="A187" s="14" t="str">
        <f>CONCATENATE("FwUkl1Settings/",TEXT(RICH2!$G187,"r2ukl1#00"),TEXT(RICH2!$I187,"\.#0"),TEXT(RICH2!$J187,"\_#00\."),"Weight")</f>
        <v>FwUkl1Settings/r2ukl109.2_02.Weight</v>
      </c>
      <c r="B187" s="15" t="s">
        <v>55</v>
      </c>
      <c r="C187">
        <f>RICH2!$N187</f>
        <v>10</v>
      </c>
      <c r="D187">
        <f>RICH2!$O187</f>
        <v>1</v>
      </c>
    </row>
    <row r="188" spans="1:4">
      <c r="A188" s="14" t="str">
        <f>CONCATENATE("FwUkl1Settings/",TEXT(RICH2!$G188,"r2ukl1#00"),TEXT(RICH2!$I188,"\.#0"),TEXT(RICH2!$J188,"\_#00\."),"Weight")</f>
        <v>FwUkl1Settings/r2ukl109.1_02.Weight</v>
      </c>
      <c r="B188" s="15" t="s">
        <v>55</v>
      </c>
      <c r="C188">
        <f>RICH2!$N188</f>
        <v>10</v>
      </c>
      <c r="D188">
        <f>RICH2!$O188</f>
        <v>1</v>
      </c>
    </row>
    <row r="189" spans="1:4">
      <c r="A189" s="14" t="str">
        <f>CONCATENATE("FwUkl1Settings/",TEXT(RICH2!$G189,"r2ukl1#00"),TEXT(RICH2!$I189,"\.#0"),TEXT(RICH2!$J189,"\_#00\."),"Weight")</f>
        <v>FwUkl1Settings/r2ukl109.1_01.Weight</v>
      </c>
      <c r="B189" s="15" t="s">
        <v>55</v>
      </c>
      <c r="C189">
        <f>RICH2!$N189</f>
        <v>10</v>
      </c>
      <c r="D189">
        <f>RICH2!$O189</f>
        <v>1</v>
      </c>
    </row>
    <row r="190" spans="1:4">
      <c r="A190" s="14" t="str">
        <f>CONCATENATE("FwUkl1Settings/",TEXT(RICH2!$G190,"r2ukl1#00"),TEXT(RICH2!$I190,"\.#0"),TEXT(RICH2!$J190,"\_#00\."),"Weight")</f>
        <v>FwUkl1Settings/r2ukl109.1_00.Weight</v>
      </c>
      <c r="B190" s="15" t="s">
        <v>55</v>
      </c>
      <c r="C190">
        <f>RICH2!$N190</f>
        <v>1</v>
      </c>
      <c r="D190">
        <f>RICH2!$O190</f>
        <v>1</v>
      </c>
    </row>
    <row r="191" spans="1:4">
      <c r="A191" s="14" t="str">
        <f>CONCATENATE("FwUkl1Settings/",TEXT(RICH2!$G191,"r2ukl1#00"),TEXT(RICH2!$I191,"\.#0"),TEXT(RICH2!$J191,"\_#00\."),"Weight")</f>
        <v>FwUkl1Settings/r2ukl109.1_03.Weight</v>
      </c>
      <c r="B191" s="15" t="s">
        <v>55</v>
      </c>
      <c r="C191">
        <f>RICH2!$N191</f>
        <v>1</v>
      </c>
      <c r="D191">
        <f>RICH2!$O191</f>
        <v>1</v>
      </c>
    </row>
    <row r="192" spans="1:4">
      <c r="A192" s="14" t="str">
        <f>CONCATENATE("FwUkl1Settings/",TEXT(RICH2!$G192,"r2ukl1#00"),TEXT(RICH2!$I192,"\.#0"),TEXT(RICH2!$J192,"\_#00\."),"Weight")</f>
        <v>FwUkl1Settings/r2ukl109.1_04.Weight</v>
      </c>
      <c r="B192" s="15" t="s">
        <v>55</v>
      </c>
      <c r="C192">
        <f>RICH2!$N192</f>
        <v>1</v>
      </c>
      <c r="D192">
        <f>RICH2!$O192</f>
        <v>1</v>
      </c>
    </row>
    <row r="193" spans="1:4">
      <c r="A193" s="14" t="str">
        <f>CONCATENATE("FwUkl1Settings/",TEXT(RICH2!$G193,"r2ukl1#00"),TEXT(RICH2!$I193,"\.#0"),TEXT(RICH2!$J193,"\_#00\."),"Weight")</f>
        <v>FwUkl1Settings/r2ukl109.1_05.Weight</v>
      </c>
      <c r="B193" s="15" t="s">
        <v>55</v>
      </c>
      <c r="C193">
        <f>RICH2!$N193</f>
        <v>1</v>
      </c>
      <c r="D193">
        <f>RICH2!$O193</f>
        <v>1</v>
      </c>
    </row>
    <row r="194" spans="1:4">
      <c r="A194" s="14" t="str">
        <f>CONCATENATE("FwUkl1Settings/",TEXT(RICH2!$G194,"r2ukl1#00"),TEXT(RICH2!$I194,"\.#0"),TEXT(RICH2!$J194,"\_#00\."),"Weight")</f>
        <v>FwUkl1Settings/r2ukl111.0_03.Weight</v>
      </c>
      <c r="B194" s="15" t="s">
        <v>55</v>
      </c>
      <c r="C194">
        <f>RICH2!$N194</f>
        <v>1</v>
      </c>
      <c r="D194">
        <f>RICH2!$O194</f>
        <v>0</v>
      </c>
    </row>
    <row r="195" spans="1:4">
      <c r="A195" s="14" t="str">
        <f>CONCATENATE("FwUkl1Settings/",TEXT(RICH2!$G195,"r2ukl1#00"),TEXT(RICH2!$I195,"\.#0"),TEXT(RICH2!$J195,"\_#00\."),"Weight")</f>
        <v>FwUkl1Settings/r2ukl111.0_04.Weight</v>
      </c>
      <c r="B195" s="15" t="s">
        <v>55</v>
      </c>
      <c r="C195">
        <f>RICH2!$N195</f>
        <v>1</v>
      </c>
      <c r="D195">
        <f>RICH2!$O195</f>
        <v>1</v>
      </c>
    </row>
    <row r="196" spans="1:4">
      <c r="A196" s="14" t="str">
        <f>CONCATENATE("FwUkl1Settings/",TEXT(RICH2!$G196,"r2ukl1#00"),TEXT(RICH2!$I196,"\.#0"),TEXT(RICH2!$J196,"\_#00\."),"Weight")</f>
        <v>FwUkl1Settings/r2ukl111.0_05.Weight</v>
      </c>
      <c r="B196" s="15" t="s">
        <v>55</v>
      </c>
      <c r="C196">
        <f>RICH2!$N196</f>
        <v>1</v>
      </c>
      <c r="D196">
        <f>RICH2!$O196</f>
        <v>1</v>
      </c>
    </row>
    <row r="197" spans="1:4">
      <c r="A197" s="14" t="str">
        <f>CONCATENATE("FwUkl1Settings/",TEXT(RICH2!$G197,"r2ukl1#00"),TEXT(RICH2!$I197,"\.#0"),TEXT(RICH2!$J197,"\_#00\."),"Weight")</f>
        <v>FwUkl1Settings/r2ukl111.1_06.Weight</v>
      </c>
      <c r="B197" s="15" t="s">
        <v>55</v>
      </c>
      <c r="C197">
        <f>RICH2!$N197</f>
        <v>1</v>
      </c>
      <c r="D197">
        <f>RICH2!$O197</f>
        <v>1</v>
      </c>
    </row>
    <row r="198" spans="1:4">
      <c r="A198" s="14" t="str">
        <f>CONCATENATE("FwUkl1Settings/",TEXT(RICH2!$G198,"r2ukl1#00"),TEXT(RICH2!$I198,"\.#0"),TEXT(RICH2!$J198,"\_#00\."),"Weight")</f>
        <v>FwUkl1Settings/r2ukl110.2_06.Weight</v>
      </c>
      <c r="B198" s="15" t="s">
        <v>55</v>
      </c>
      <c r="C198">
        <f>RICH2!$N198</f>
        <v>10</v>
      </c>
      <c r="D198">
        <f>RICH2!$O198</f>
        <v>1</v>
      </c>
    </row>
    <row r="199" spans="1:4">
      <c r="A199" s="14" t="str">
        <f>CONCATENATE("FwUkl1Settings/",TEXT(RICH2!$G199,"r2ukl1#00"),TEXT(RICH2!$I199,"\.#0"),TEXT(RICH2!$J199,"\_#00\."),"Weight")</f>
        <v>FwUkl1Settings/r2ukl110.2_07.Weight</v>
      </c>
      <c r="B199" s="15" t="s">
        <v>55</v>
      </c>
      <c r="C199">
        <f>RICH2!$N199</f>
        <v>10</v>
      </c>
      <c r="D199">
        <f>RICH2!$O199</f>
        <v>1</v>
      </c>
    </row>
    <row r="200" spans="1:4">
      <c r="A200" s="14" t="str">
        <f>CONCATENATE("FwUkl1Settings/",TEXT(RICH2!$G200,"r2ukl1#00"),TEXT(RICH2!$I200,"\.#0"),TEXT(RICH2!$J200,"\_#00\."),"Weight")</f>
        <v>FwUkl1Settings/r2ukl110.2_08.Weight</v>
      </c>
      <c r="B200" s="15" t="s">
        <v>55</v>
      </c>
      <c r="C200">
        <f>RICH2!$N200</f>
        <v>10</v>
      </c>
      <c r="D200">
        <f>RICH2!$O200</f>
        <v>1</v>
      </c>
    </row>
    <row r="201" spans="1:4">
      <c r="A201" s="14" t="str">
        <f>CONCATENATE("FwUkl1Settings/",TEXT(RICH2!$G201,"r2ukl1#00"),TEXT(RICH2!$I201,"\.#0"),TEXT(RICH2!$J201,"\_#00\."),"Weight")</f>
        <v>FwUkl1Settings/r2ukl110.2_00.Weight</v>
      </c>
      <c r="B201" s="15" t="s">
        <v>55</v>
      </c>
      <c r="C201">
        <f>RICH2!$N201</f>
        <v>10</v>
      </c>
      <c r="D201">
        <f>RICH2!$O201</f>
        <v>1</v>
      </c>
    </row>
    <row r="202" spans="1:4">
      <c r="A202" s="14" t="str">
        <f>CONCATENATE("FwUkl1Settings/",TEXT(RICH2!$G202,"r2ukl1#00"),TEXT(RICH2!$I202,"\.#0"),TEXT(RICH2!$J202,"\_#00\."),"Weight")</f>
        <v>FwUkl1Settings/r2ukl110.2_01.Weight</v>
      </c>
      <c r="B202" s="15" t="s">
        <v>55</v>
      </c>
      <c r="C202">
        <f>RICH2!$N202</f>
        <v>10</v>
      </c>
      <c r="D202">
        <f>RICH2!$O202</f>
        <v>1</v>
      </c>
    </row>
    <row r="203" spans="1:4">
      <c r="A203" s="14" t="str">
        <f>CONCATENATE("FwUkl1Settings/",TEXT(RICH2!$G203,"r2ukl1#00"),TEXT(RICH2!$I203,"\.#0"),TEXT(RICH2!$J203,"\_#00\."),"Weight")</f>
        <v>FwUkl1Settings/r2ukl110.2_02.Weight</v>
      </c>
      <c r="B203" s="15" t="s">
        <v>55</v>
      </c>
      <c r="C203">
        <f>RICH2!$N203</f>
        <v>10</v>
      </c>
      <c r="D203">
        <f>RICH2!$O203</f>
        <v>1</v>
      </c>
    </row>
    <row r="204" spans="1:4">
      <c r="A204" s="14" t="str">
        <f>CONCATENATE("FwUkl1Settings/",TEXT(RICH2!$G204,"r2ukl1#00"),TEXT(RICH2!$I204,"\.#0"),TEXT(RICH2!$J204,"\_#00\."),"Weight")</f>
        <v>FwUkl1Settings/r2ukl110.1_02.Weight</v>
      </c>
      <c r="B204" s="15" t="s">
        <v>55</v>
      </c>
      <c r="C204">
        <f>RICH2!$N204</f>
        <v>10</v>
      </c>
      <c r="D204">
        <f>RICH2!$O204</f>
        <v>1</v>
      </c>
    </row>
    <row r="205" spans="1:4">
      <c r="A205" s="14" t="str">
        <f>CONCATENATE("FwUkl1Settings/",TEXT(RICH2!$G205,"r2ukl1#00"),TEXT(RICH2!$I205,"\.#0"),TEXT(RICH2!$J205,"\_#00\."),"Weight")</f>
        <v>FwUkl1Settings/r2ukl110.1_01.Weight</v>
      </c>
      <c r="B205" s="15" t="s">
        <v>55</v>
      </c>
      <c r="C205">
        <f>RICH2!$N205</f>
        <v>10</v>
      </c>
      <c r="D205">
        <f>RICH2!$O205</f>
        <v>1</v>
      </c>
    </row>
    <row r="206" spans="1:4">
      <c r="A206" s="14" t="str">
        <f>CONCATENATE("FwUkl1Settings/",TEXT(RICH2!$G206,"r2ukl1#00"),TEXT(RICH2!$I206,"\.#0"),TEXT(RICH2!$J206,"\_#00\."),"Weight")</f>
        <v>FwUkl1Settings/r2ukl110.1_00.Weight</v>
      </c>
      <c r="B206" s="15" t="s">
        <v>55</v>
      </c>
      <c r="C206">
        <f>RICH2!$N206</f>
        <v>10</v>
      </c>
      <c r="D206">
        <f>RICH2!$O206</f>
        <v>1</v>
      </c>
    </row>
    <row r="207" spans="1:4">
      <c r="A207" s="14" t="str">
        <f>CONCATENATE("FwUkl1Settings/",TEXT(RICH2!$G207,"r2ukl1#00"),TEXT(RICH2!$I207,"\.#0"),TEXT(RICH2!$J207,"\_#00\."),"Weight")</f>
        <v>FwUkl1Settings/r2ukl110.1_03.Weight</v>
      </c>
      <c r="B207" s="15" t="s">
        <v>55</v>
      </c>
      <c r="C207">
        <f>RICH2!$N207</f>
        <v>1</v>
      </c>
      <c r="D207">
        <f>RICH2!$O207</f>
        <v>1</v>
      </c>
    </row>
    <row r="208" spans="1:4">
      <c r="A208" s="14" t="str">
        <f>CONCATENATE("FwUkl1Settings/",TEXT(RICH2!$G208,"r2ukl1#00"),TEXT(RICH2!$I208,"\.#0"),TEXT(RICH2!$J208,"\_#00\."),"Weight")</f>
        <v>FwUkl1Settings/r2ukl110.1_04.Weight</v>
      </c>
      <c r="B208" s="15" t="s">
        <v>55</v>
      </c>
      <c r="C208">
        <f>RICH2!$N208</f>
        <v>1</v>
      </c>
      <c r="D208">
        <f>RICH2!$O208</f>
        <v>1</v>
      </c>
    </row>
    <row r="209" spans="1:4">
      <c r="A209" s="14" t="str">
        <f>CONCATENATE("FwUkl1Settings/",TEXT(RICH2!$G209,"r2ukl1#00"),TEXT(RICH2!$I209,"\.#0"),TEXT(RICH2!$J209,"\_#00\."),"Weight")</f>
        <v>FwUkl1Settings/r2ukl110.1_05.Weight</v>
      </c>
      <c r="B209" s="15" t="s">
        <v>55</v>
      </c>
      <c r="C209">
        <f>RICH2!$N209</f>
        <v>1</v>
      </c>
      <c r="D209">
        <f>RICH2!$O209</f>
        <v>1</v>
      </c>
    </row>
    <row r="210" spans="1:4">
      <c r="A210" s="14" t="str">
        <f>CONCATENATE("FwUkl1Settings/",TEXT(RICH2!$G210,"r2ukl1#00"),TEXT(RICH2!$I210,"\.#0"),TEXT(RICH2!$J210,"\_#00\."),"Weight")</f>
        <v>FwUkl1Settings/r2ukl111.1_07.Weight</v>
      </c>
      <c r="B210" s="15" t="s">
        <v>55</v>
      </c>
      <c r="C210">
        <f>RICH2!$N210</f>
        <v>1</v>
      </c>
      <c r="D210">
        <f>RICH2!$O210</f>
        <v>0</v>
      </c>
    </row>
    <row r="211" spans="1:4">
      <c r="A211" s="14" t="str">
        <f>CONCATENATE("FwUkl1Settings/",TEXT(RICH2!$G211,"r2ukl1#00"),TEXT(RICH2!$I211,"\.#0"),TEXT(RICH2!$J211,"\_#00\."),"Weight")</f>
        <v>FwUkl1Settings/r2ukl111.1_08.Weight</v>
      </c>
      <c r="B211" s="15" t="s">
        <v>55</v>
      </c>
      <c r="C211">
        <f>RICH2!$N211</f>
        <v>1</v>
      </c>
      <c r="D211">
        <f>RICH2!$O211</f>
        <v>1</v>
      </c>
    </row>
    <row r="212" spans="1:4">
      <c r="A212" s="14" t="str">
        <f>CONCATENATE("FwUkl1Settings/",TEXT(RICH2!$G212,"r2ukl1#00"),TEXT(RICH2!$I212,"\.#0"),TEXT(RICH2!$J212,"\_#00\."),"Weight")</f>
        <v>FwUkl1Settings/r2ukl111.0_08.Weight</v>
      </c>
      <c r="B212" s="15" t="s">
        <v>55</v>
      </c>
      <c r="C212">
        <f>RICH2!$N212</f>
        <v>1</v>
      </c>
      <c r="D212">
        <f>RICH2!$O212</f>
        <v>1</v>
      </c>
    </row>
    <row r="213" spans="1:4">
      <c r="A213" s="14" t="str">
        <f>CONCATENATE("FwUkl1Settings/",TEXT(RICH2!$G213,"r2ukl1#00"),TEXT(RICH2!$I213,"\.#0"),TEXT(RICH2!$J213,"\_#00\."),"Weight")</f>
        <v>FwUkl1Settings/r2ukl111.0_07.Weight</v>
      </c>
      <c r="B213" s="15" t="s">
        <v>55</v>
      </c>
      <c r="C213">
        <f>RICH2!$N213</f>
        <v>10</v>
      </c>
      <c r="D213">
        <f>RICH2!$O213</f>
        <v>1</v>
      </c>
    </row>
    <row r="214" spans="1:4">
      <c r="A214" s="14" t="str">
        <f>CONCATENATE("FwUkl1Settings/",TEXT(RICH2!$G214,"r2ukl1#00"),TEXT(RICH2!$I214,"\.#0"),TEXT(RICH2!$J214,"\_#00\."),"Weight")</f>
        <v>FwUkl1Settings/r2ukl111.2_06.Weight</v>
      </c>
      <c r="B214" s="15" t="s">
        <v>55</v>
      </c>
      <c r="C214">
        <f>RICH2!$N214</f>
        <v>10</v>
      </c>
      <c r="D214">
        <f>RICH2!$O214</f>
        <v>1</v>
      </c>
    </row>
    <row r="215" spans="1:4">
      <c r="A215" s="14" t="str">
        <f>CONCATENATE("FwUkl1Settings/",TEXT(RICH2!$G215,"r2ukl1#00"),TEXT(RICH2!$I215,"\.#0"),TEXT(RICH2!$J215,"\_#00\."),"Weight")</f>
        <v>FwUkl1Settings/r2ukl111.2_07.Weight</v>
      </c>
      <c r="B215" s="15" t="s">
        <v>55</v>
      </c>
      <c r="C215">
        <f>RICH2!$N215</f>
        <v>10</v>
      </c>
      <c r="D215">
        <f>RICH2!$O215</f>
        <v>1</v>
      </c>
    </row>
    <row r="216" spans="1:4">
      <c r="A216" s="14" t="str">
        <f>CONCATENATE("FwUkl1Settings/",TEXT(RICH2!$G216,"r2ukl1#00"),TEXT(RICH2!$I216,"\.#0"),TEXT(RICH2!$J216,"\_#00\."),"Weight")</f>
        <v>FwUkl1Settings/r2ukl111.2_08.Weight</v>
      </c>
      <c r="B216" s="15" t="s">
        <v>55</v>
      </c>
      <c r="C216">
        <f>RICH2!$N216</f>
        <v>10</v>
      </c>
      <c r="D216">
        <f>RICH2!$O216</f>
        <v>1</v>
      </c>
    </row>
    <row r="217" spans="1:4">
      <c r="A217" s="14" t="str">
        <f>CONCATENATE("FwUkl1Settings/",TEXT(RICH2!$G217,"r2ukl1#00"),TEXT(RICH2!$I217,"\.#0"),TEXT(RICH2!$J217,"\_#00\."),"Weight")</f>
        <v>FwUkl1Settings/r2ukl111.2_00.Weight</v>
      </c>
      <c r="B217" s="15" t="s">
        <v>55</v>
      </c>
      <c r="C217">
        <f>RICH2!$N217</f>
        <v>10</v>
      </c>
      <c r="D217">
        <f>RICH2!$O217</f>
        <v>1</v>
      </c>
    </row>
    <row r="218" spans="1:4">
      <c r="A218" s="14" t="str">
        <f>CONCATENATE("FwUkl1Settings/",TEXT(RICH2!$G218,"r2ukl1#00"),TEXT(RICH2!$I218,"\.#0"),TEXT(RICH2!$J218,"\_#00\."),"Weight")</f>
        <v>FwUkl1Settings/r2ukl111.2_01.Weight</v>
      </c>
      <c r="B218" s="15" t="s">
        <v>55</v>
      </c>
      <c r="C218">
        <f>RICH2!$N218</f>
        <v>10</v>
      </c>
      <c r="D218">
        <f>RICH2!$O218</f>
        <v>1</v>
      </c>
    </row>
    <row r="219" spans="1:4">
      <c r="A219" s="14" t="str">
        <f>CONCATENATE("FwUkl1Settings/",TEXT(RICH2!$G219,"r2ukl1#00"),TEXT(RICH2!$I219,"\.#0"),TEXT(RICH2!$J219,"\_#00\."),"Weight")</f>
        <v>FwUkl1Settings/r2ukl111.2_02.Weight</v>
      </c>
      <c r="B219" s="15" t="s">
        <v>55</v>
      </c>
      <c r="C219">
        <f>RICH2!$N219</f>
        <v>10</v>
      </c>
      <c r="D219">
        <f>RICH2!$O219</f>
        <v>1</v>
      </c>
    </row>
    <row r="220" spans="1:4">
      <c r="A220" s="14" t="str">
        <f>CONCATENATE("FwUkl1Settings/",TEXT(RICH2!$G220,"r2ukl1#00"),TEXT(RICH2!$I220,"\.#0"),TEXT(RICH2!$J220,"\_#00\."),"Weight")</f>
        <v>FwUkl1Settings/r2ukl111.1_02.Weight</v>
      </c>
      <c r="B220" s="15" t="s">
        <v>55</v>
      </c>
      <c r="C220">
        <f>RICH2!$N220</f>
        <v>10</v>
      </c>
      <c r="D220">
        <f>RICH2!$O220</f>
        <v>1</v>
      </c>
    </row>
    <row r="221" spans="1:4">
      <c r="A221" s="14" t="str">
        <f>CONCATENATE("FwUkl1Settings/",TEXT(RICH2!$G221,"r2ukl1#00"),TEXT(RICH2!$I221,"\.#0"),TEXT(RICH2!$J221,"\_#00\."),"Weight")</f>
        <v>FwUkl1Settings/r2ukl111.1_01.Weight</v>
      </c>
      <c r="B221" s="15" t="s">
        <v>55</v>
      </c>
      <c r="C221">
        <f>RICH2!$N221</f>
        <v>10</v>
      </c>
      <c r="D221">
        <f>RICH2!$O221</f>
        <v>1</v>
      </c>
    </row>
    <row r="222" spans="1:4">
      <c r="A222" s="14" t="str">
        <f>CONCATENATE("FwUkl1Settings/",TEXT(RICH2!$G222,"r2ukl1#00"),TEXT(RICH2!$I222,"\.#0"),TEXT(RICH2!$J222,"\_#00\."),"Weight")</f>
        <v>FwUkl1Settings/r2ukl111.1_00.Weight</v>
      </c>
      <c r="B222" s="15" t="s">
        <v>55</v>
      </c>
      <c r="C222">
        <f>RICH2!$N222</f>
        <v>10</v>
      </c>
      <c r="D222">
        <f>RICH2!$O222</f>
        <v>1</v>
      </c>
    </row>
    <row r="223" spans="1:4">
      <c r="A223" s="14" t="str">
        <f>CONCATENATE("FwUkl1Settings/",TEXT(RICH2!$G223,"r2ukl1#00"),TEXT(RICH2!$I223,"\.#0"),TEXT(RICH2!$J223,"\_#00\."),"Weight")</f>
        <v>FwUkl1Settings/r2ukl111.1_03.Weight</v>
      </c>
      <c r="B223" s="15" t="s">
        <v>55</v>
      </c>
      <c r="C223">
        <f>RICH2!$N223</f>
        <v>1</v>
      </c>
      <c r="D223">
        <f>RICH2!$O223</f>
        <v>1</v>
      </c>
    </row>
    <row r="224" spans="1:4">
      <c r="A224" s="14" t="str">
        <f>CONCATENATE("FwUkl1Settings/",TEXT(RICH2!$G224,"r2ukl1#00"),TEXT(RICH2!$I224,"\.#0"),TEXT(RICH2!$J224,"\_#00\."),"Weight")</f>
        <v>FwUkl1Settings/r2ukl111.1_04.Weight</v>
      </c>
      <c r="B224" s="15" t="s">
        <v>55</v>
      </c>
      <c r="C224">
        <f>RICH2!$N224</f>
        <v>0</v>
      </c>
      <c r="D224">
        <f>RICH2!$O224</f>
        <v>1</v>
      </c>
    </row>
    <row r="225" spans="1:4">
      <c r="A225" s="14" t="str">
        <f>CONCATENATE("FwUkl1Settings/",TEXT(RICH2!$G225,"r2ukl1#00"),TEXT(RICH2!$I225,"\.#0"),TEXT(RICH2!$J225,"\_#00\."),"Weight")</f>
        <v>FwUkl1Settings/r2ukl111.1_05.Weight</v>
      </c>
      <c r="B225" s="15" t="s">
        <v>55</v>
      </c>
      <c r="C225">
        <f>RICH2!$N225</f>
        <v>1</v>
      </c>
      <c r="D225">
        <f>RICH2!$O225</f>
        <v>0</v>
      </c>
    </row>
    <row r="226" spans="1:4">
      <c r="A226" s="14" t="str">
        <f>CONCATENATE("FwUkl1Settings/",TEXT(RICH2!$G226,"r2ukl1#00"),TEXT(RICH2!$I226,"\.#0"),TEXT(RICH2!$J226,"\_#00\."),"Weight")</f>
        <v>FwUkl1Settings/r2ukl112.0_03.Weight</v>
      </c>
      <c r="B226" s="15" t="s">
        <v>55</v>
      </c>
      <c r="C226">
        <f>RICH2!$N226</f>
        <v>1</v>
      </c>
      <c r="D226">
        <f>RICH2!$O226</f>
        <v>0</v>
      </c>
    </row>
    <row r="227" spans="1:4">
      <c r="A227" s="14" t="str">
        <f>CONCATENATE("FwUkl1Settings/",TEXT(RICH2!$G227,"r2ukl1#00"),TEXT(RICH2!$I227,"\.#0"),TEXT(RICH2!$J227,"\_#00\."),"Weight")</f>
        <v>FwUkl1Settings/r2ukl112.0_04.Weight</v>
      </c>
      <c r="B227" s="15" t="s">
        <v>55</v>
      </c>
      <c r="C227">
        <f>RICH2!$N227</f>
        <v>1</v>
      </c>
      <c r="D227">
        <f>RICH2!$O227</f>
        <v>1</v>
      </c>
    </row>
    <row r="228" spans="1:4">
      <c r="A228" s="14" t="str">
        <f>CONCATENATE("FwUkl1Settings/",TEXT(RICH2!$G228,"r2ukl1#00"),TEXT(RICH2!$I228,"\.#0"),TEXT(RICH2!$J228,"\_#00\."),"Weight")</f>
        <v>FwUkl1Settings/r2ukl111.0_06.Weight</v>
      </c>
      <c r="B228" s="15" t="s">
        <v>55</v>
      </c>
      <c r="C228">
        <f>RICH2!$N228</f>
        <v>1</v>
      </c>
      <c r="D228">
        <f>RICH2!$O228</f>
        <v>1</v>
      </c>
    </row>
    <row r="229" spans="1:4">
      <c r="A229" s="14" t="str">
        <f>CONCATENATE("FwUkl1Settings/",TEXT(RICH2!$G229,"r2ukl1#00"),TEXT(RICH2!$I229,"\.#0"),TEXT(RICH2!$J229,"\_#00\."),"Weight")</f>
        <v>FwUkl1Settings/r2ukl111.0_00.Weight</v>
      </c>
      <c r="B229" s="15" t="s">
        <v>55</v>
      </c>
      <c r="C229">
        <f>RICH2!$N229</f>
        <v>1</v>
      </c>
      <c r="D229">
        <f>RICH2!$O229</f>
        <v>1</v>
      </c>
    </row>
    <row r="230" spans="1:4">
      <c r="A230" s="14" t="str">
        <f>CONCATENATE("FwUkl1Settings/",TEXT(RICH2!$G230,"r2ukl1#00"),TEXT(RICH2!$I230,"\.#0"),TEXT(RICH2!$J230,"\_#00\."),"Weight")</f>
        <v>FwUkl1Settings/r2ukl112.2_06.Weight</v>
      </c>
      <c r="B230" s="15" t="s">
        <v>55</v>
      </c>
      <c r="C230">
        <f>RICH2!$N230</f>
        <v>10</v>
      </c>
      <c r="D230">
        <f>RICH2!$O230</f>
        <v>1</v>
      </c>
    </row>
    <row r="231" spans="1:4">
      <c r="A231" s="14" t="str">
        <f>CONCATENATE("FwUkl1Settings/",TEXT(RICH2!$G231,"r2ukl1#00"),TEXT(RICH2!$I231,"\.#0"),TEXT(RICH2!$J231,"\_#00\."),"Weight")</f>
        <v>FwUkl1Settings/r2ukl112.2_07.Weight</v>
      </c>
      <c r="B231" s="15" t="s">
        <v>55</v>
      </c>
      <c r="C231">
        <f>RICH2!$N231</f>
        <v>10</v>
      </c>
      <c r="D231">
        <f>RICH2!$O231</f>
        <v>1</v>
      </c>
    </row>
    <row r="232" spans="1:4">
      <c r="A232" s="14" t="str">
        <f>CONCATENATE("FwUkl1Settings/",TEXT(RICH2!$G232,"r2ukl1#00"),TEXT(RICH2!$I232,"\.#0"),TEXT(RICH2!$J232,"\_#00\."),"Weight")</f>
        <v>FwUkl1Settings/r2ukl112.2_08.Weight</v>
      </c>
      <c r="B232" s="15" t="s">
        <v>55</v>
      </c>
      <c r="C232">
        <f>RICH2!$N232</f>
        <v>10</v>
      </c>
      <c r="D232">
        <f>RICH2!$O232</f>
        <v>1</v>
      </c>
    </row>
    <row r="233" spans="1:4">
      <c r="A233" s="14" t="str">
        <f>CONCATENATE("FwUkl1Settings/",TEXT(RICH2!$G233,"r2ukl1#00"),TEXT(RICH2!$I233,"\.#0"),TEXT(RICH2!$J233,"\_#00\."),"Weight")</f>
        <v>FwUkl1Settings/r2ukl112.2_00.Weight</v>
      </c>
      <c r="B233" s="15" t="s">
        <v>55</v>
      </c>
      <c r="C233">
        <f>RICH2!$N233</f>
        <v>10</v>
      </c>
      <c r="D233">
        <f>RICH2!$O233</f>
        <v>1</v>
      </c>
    </row>
    <row r="234" spans="1:4">
      <c r="A234" s="14" t="str">
        <f>CONCATENATE("FwUkl1Settings/",TEXT(RICH2!$G234,"r2ukl1#00"),TEXT(RICH2!$I234,"\.#0"),TEXT(RICH2!$J234,"\_#00\."),"Weight")</f>
        <v>FwUkl1Settings/r2ukl112.2_01.Weight</v>
      </c>
      <c r="B234" s="15" t="s">
        <v>55</v>
      </c>
      <c r="C234">
        <f>RICH2!$N234</f>
        <v>10</v>
      </c>
      <c r="D234">
        <f>RICH2!$O234</f>
        <v>1</v>
      </c>
    </row>
    <row r="235" spans="1:4">
      <c r="A235" s="14" t="str">
        <f>CONCATENATE("FwUkl1Settings/",TEXT(RICH2!$G235,"r2ukl1#00"),TEXT(RICH2!$I235,"\.#0"),TEXT(RICH2!$J235,"\_#00\."),"Weight")</f>
        <v>FwUkl1Settings/r2ukl112.2_02.Weight</v>
      </c>
      <c r="B235" s="15" t="s">
        <v>55</v>
      </c>
      <c r="C235">
        <f>RICH2!$N235</f>
        <v>10</v>
      </c>
      <c r="D235">
        <f>RICH2!$O235</f>
        <v>1</v>
      </c>
    </row>
    <row r="236" spans="1:4">
      <c r="A236" s="14" t="str">
        <f>CONCATENATE("FwUkl1Settings/",TEXT(RICH2!$G236,"r2ukl1#00"),TEXT(RICH2!$I236,"\.#0"),TEXT(RICH2!$J236,"\_#00\."),"Weight")</f>
        <v>FwUkl1Settings/r2ukl112.1_02.Weight</v>
      </c>
      <c r="B236" s="15" t="s">
        <v>55</v>
      </c>
      <c r="C236">
        <f>RICH2!$N236</f>
        <v>10</v>
      </c>
      <c r="D236">
        <f>RICH2!$O236</f>
        <v>1</v>
      </c>
    </row>
    <row r="237" spans="1:4">
      <c r="A237" s="14" t="str">
        <f>CONCATENATE("FwUkl1Settings/",TEXT(RICH2!$G237,"r2ukl1#00"),TEXT(RICH2!$I237,"\.#0"),TEXT(RICH2!$J237,"\_#00\."),"Weight")</f>
        <v>FwUkl1Settings/r2ukl112.1_01.Weight</v>
      </c>
      <c r="B237" s="15" t="s">
        <v>55</v>
      </c>
      <c r="C237">
        <f>RICH2!$N237</f>
        <v>10</v>
      </c>
      <c r="D237">
        <f>RICH2!$O237</f>
        <v>1</v>
      </c>
    </row>
    <row r="238" spans="1:4">
      <c r="A238" s="14" t="str">
        <f>CONCATENATE("FwUkl1Settings/",TEXT(RICH2!$G238,"r2ukl1#00"),TEXT(RICH2!$I238,"\.#0"),TEXT(RICH2!$J238,"\_#00\."),"Weight")</f>
        <v>FwUkl1Settings/r2ukl112.1_00.Weight</v>
      </c>
      <c r="B238" s="15" t="s">
        <v>55</v>
      </c>
      <c r="C238">
        <f>RICH2!$N238</f>
        <v>0</v>
      </c>
      <c r="D238">
        <f>RICH2!$O238</f>
        <v>0</v>
      </c>
    </row>
    <row r="239" spans="1:4">
      <c r="A239" s="14" t="str">
        <f>CONCATENATE("FwUkl1Settings/",TEXT(RICH2!$G239,"r2ukl1#00"),TEXT(RICH2!$I239,"\.#0"),TEXT(RICH2!$J239,"\_#00\."),"Weight")</f>
        <v>FwUkl1Settings/r2ukl112.1_03.Weight</v>
      </c>
      <c r="B239" s="15" t="s">
        <v>55</v>
      </c>
      <c r="C239">
        <f>RICH2!$N239</f>
        <v>0</v>
      </c>
      <c r="D239">
        <f>RICH2!$O239</f>
        <v>0</v>
      </c>
    </row>
    <row r="240" spans="1:4">
      <c r="A240" s="14" t="str">
        <f>CONCATENATE("FwUkl1Settings/",TEXT(RICH2!$G240,"r2ukl1#00"),TEXT(RICH2!$I240,"\.#0"),TEXT(RICH2!$J240,"\_#00\."),"Weight")</f>
        <v>FwUkl1Settings/r2ukl112.1_04.Weight</v>
      </c>
      <c r="B240" s="15" t="s">
        <v>55</v>
      </c>
      <c r="C240">
        <f>RICH2!$N240</f>
        <v>1</v>
      </c>
      <c r="D240">
        <f>RICH2!$O240</f>
        <v>1</v>
      </c>
    </row>
    <row r="241" spans="1:4">
      <c r="A241" s="14" t="str">
        <f>CONCATENATE("FwUkl1Settings/",TEXT(RICH2!$G241,"r2ukl1#00"),TEXT(RICH2!$I241,"\.#0"),TEXT(RICH2!$J241,"\_#00\."),"Weight")</f>
        <v>FwUkl1Settings/r2ukl112.1_05.Weight</v>
      </c>
      <c r="B241" s="15" t="s">
        <v>55</v>
      </c>
      <c r="C241">
        <f>RICH2!$N241</f>
        <v>1</v>
      </c>
      <c r="D241">
        <f>RICH2!$O241</f>
        <v>1</v>
      </c>
    </row>
    <row r="242" spans="1:4">
      <c r="A242" s="14" t="str">
        <f>CONCATENATE("FwUkl1Settings/",TEXT(RICH2!$G242,"r2ukl1#00"),TEXT(RICH2!$I242,"\.#0"),TEXT(RICH2!$J242,"\_#00\."),"Weight")</f>
        <v>FwUkl1Settings/r2ukl113.0_03.Weight</v>
      </c>
      <c r="B242" s="15" t="s">
        <v>55</v>
      </c>
      <c r="C242">
        <f>RICH2!$N242</f>
        <v>1</v>
      </c>
      <c r="D242">
        <f>RICH2!$O242</f>
        <v>1</v>
      </c>
    </row>
    <row r="243" spans="1:4">
      <c r="A243" s="14" t="str">
        <f>CONCATENATE("FwUkl1Settings/",TEXT(RICH2!$G243,"r2ukl1#00"),TEXT(RICH2!$I243,"\.#0"),TEXT(RICH2!$J243,"\_#00\."),"Weight")</f>
        <v>FwUkl1Settings/r2ukl113.0_04.Weight</v>
      </c>
      <c r="B243" s="15" t="s">
        <v>55</v>
      </c>
      <c r="C243">
        <f>RICH2!$N243</f>
        <v>1</v>
      </c>
      <c r="D243">
        <f>RICH2!$O243</f>
        <v>1</v>
      </c>
    </row>
    <row r="244" spans="1:4">
      <c r="A244" s="14" t="str">
        <f>CONCATENATE("FwUkl1Settings/",TEXT(RICH2!$G244,"r2ukl1#00"),TEXT(RICH2!$I244,"\.#0"),TEXT(RICH2!$J244,"\_#00\."),"Weight")</f>
        <v>FwUkl1Settings/r2ukl113.0_05.Weight</v>
      </c>
      <c r="B244" s="15" t="s">
        <v>55</v>
      </c>
      <c r="C244">
        <f>RICH2!$N244</f>
        <v>1</v>
      </c>
      <c r="D244">
        <f>RICH2!$O244</f>
        <v>1</v>
      </c>
    </row>
    <row r="245" spans="1:4">
      <c r="A245" s="14" t="str">
        <f>CONCATENATE("FwUkl1Settings/",TEXT(RICH2!$G245,"r2ukl1#00"),TEXT(RICH2!$I245,"\.#0"),TEXT(RICH2!$J245,"\_#00\."),"Weight")</f>
        <v>FwUkl1Settings/r2ukl113.1_06.Weight</v>
      </c>
      <c r="B245" s="15" t="s">
        <v>55</v>
      </c>
      <c r="C245">
        <f>RICH2!$N245</f>
        <v>1</v>
      </c>
      <c r="D245">
        <f>RICH2!$O245</f>
        <v>1</v>
      </c>
    </row>
    <row r="246" spans="1:4">
      <c r="A246" s="14" t="str">
        <f>CONCATENATE("FwUkl1Settings/",TEXT(RICH2!$G246,"r2ukl1#00"),TEXT(RICH2!$I246,"\.#0"),TEXT(RICH2!$J246,"\_#00\."),"Weight")</f>
        <v>FwUkl1Settings/r2ukl113.2_06.Weight</v>
      </c>
      <c r="B246" s="15" t="s">
        <v>55</v>
      </c>
      <c r="C246">
        <f>RICH2!$N246</f>
        <v>10</v>
      </c>
      <c r="D246">
        <f>RICH2!$O246</f>
        <v>1</v>
      </c>
    </row>
    <row r="247" spans="1:4">
      <c r="A247" s="14" t="str">
        <f>CONCATENATE("FwUkl1Settings/",TEXT(RICH2!$G247,"r2ukl1#00"),TEXT(RICH2!$I247,"\.#0"),TEXT(RICH2!$J247,"\_#00\."),"Weight")</f>
        <v>FwUkl1Settings/r2ukl113.2_07.Weight</v>
      </c>
      <c r="B247" s="15" t="s">
        <v>55</v>
      </c>
      <c r="C247">
        <f>RICH2!$N247</f>
        <v>10</v>
      </c>
      <c r="D247">
        <f>RICH2!$O247</f>
        <v>1</v>
      </c>
    </row>
    <row r="248" spans="1:4">
      <c r="A248" s="14" t="str">
        <f>CONCATENATE("FwUkl1Settings/",TEXT(RICH2!$G248,"r2ukl1#00"),TEXT(RICH2!$I248,"\.#0"),TEXT(RICH2!$J248,"\_#00\."),"Weight")</f>
        <v>FwUkl1Settings/r2ukl113.2_08.Weight</v>
      </c>
      <c r="B248" s="15" t="s">
        <v>55</v>
      </c>
      <c r="C248">
        <f>RICH2!$N248</f>
        <v>10</v>
      </c>
      <c r="D248">
        <f>RICH2!$O248</f>
        <v>1</v>
      </c>
    </row>
    <row r="249" spans="1:4">
      <c r="A249" s="14" t="str">
        <f>CONCATENATE("FwUkl1Settings/",TEXT(RICH2!$G249,"r2ukl1#00"),TEXT(RICH2!$I249,"\.#0"),TEXT(RICH2!$J249,"\_#00\."),"Weight")</f>
        <v>FwUkl1Settings/r2ukl113.2_00.Weight</v>
      </c>
      <c r="B249" s="15" t="s">
        <v>55</v>
      </c>
      <c r="C249">
        <f>RICH2!$N249</f>
        <v>10</v>
      </c>
      <c r="D249">
        <f>RICH2!$O249</f>
        <v>1</v>
      </c>
    </row>
    <row r="250" spans="1:4">
      <c r="A250" s="14" t="str">
        <f>CONCATENATE("FwUkl1Settings/",TEXT(RICH2!$G250,"r2ukl1#00"),TEXT(RICH2!$I250,"\.#0"),TEXT(RICH2!$J250,"\_#00\."),"Weight")</f>
        <v>FwUkl1Settings/r2ukl113.2_01.Weight</v>
      </c>
      <c r="B250" s="15" t="s">
        <v>55</v>
      </c>
      <c r="C250">
        <f>RICH2!$N250</f>
        <v>10</v>
      </c>
      <c r="D250">
        <f>RICH2!$O250</f>
        <v>1</v>
      </c>
    </row>
    <row r="251" spans="1:4">
      <c r="A251" s="14" t="str">
        <f>CONCATENATE("FwUkl1Settings/",TEXT(RICH2!$G251,"r2ukl1#00"),TEXT(RICH2!$I251,"\.#0"),TEXT(RICH2!$J251,"\_#00\."),"Weight")</f>
        <v>FwUkl1Settings/r2ukl113.2_02.Weight</v>
      </c>
      <c r="B251" s="15" t="s">
        <v>55</v>
      </c>
      <c r="C251">
        <f>RICH2!$N251</f>
        <v>10</v>
      </c>
      <c r="D251">
        <f>RICH2!$O251</f>
        <v>1</v>
      </c>
    </row>
    <row r="252" spans="1:4">
      <c r="A252" s="14" t="str">
        <f>CONCATENATE("FwUkl1Settings/",TEXT(RICH2!$G252,"r2ukl1#00"),TEXT(RICH2!$I252,"\.#0"),TEXT(RICH2!$J252,"\_#00\."),"Weight")</f>
        <v>FwUkl1Settings/r2ukl113.1_02.Weight</v>
      </c>
      <c r="B252" s="15" t="s">
        <v>55</v>
      </c>
      <c r="C252">
        <f>RICH2!$N252</f>
        <v>10</v>
      </c>
      <c r="D252">
        <f>RICH2!$O252</f>
        <v>1</v>
      </c>
    </row>
    <row r="253" spans="1:4">
      <c r="A253" s="14" t="str">
        <f>CONCATENATE("FwUkl1Settings/",TEXT(RICH2!$G253,"r2ukl1#00"),TEXT(RICH2!$I253,"\.#0"),TEXT(RICH2!$J253,"\_#00\."),"Weight")</f>
        <v>FwUkl1Settings/r2ukl113.1_01.Weight</v>
      </c>
      <c r="B253" s="15" t="s">
        <v>55</v>
      </c>
      <c r="C253">
        <f>RICH2!$N253</f>
        <v>10</v>
      </c>
      <c r="D253">
        <f>RICH2!$O253</f>
        <v>1</v>
      </c>
    </row>
    <row r="254" spans="1:4">
      <c r="A254" s="14" t="str">
        <f>CONCATENATE("FwUkl1Settings/",TEXT(RICH2!$G254,"r2ukl1#00"),TEXT(RICH2!$I254,"\.#0"),TEXT(RICH2!$J254,"\_#00\."),"Weight")</f>
        <v>FwUkl1Settings/r2ukl113.1_00.Weight</v>
      </c>
      <c r="B254" s="15" t="s">
        <v>55</v>
      </c>
      <c r="C254">
        <f>RICH2!$N254</f>
        <v>1</v>
      </c>
      <c r="D254">
        <f>RICH2!$O254</f>
        <v>1</v>
      </c>
    </row>
    <row r="255" spans="1:4">
      <c r="A255" s="14" t="str">
        <f>CONCATENATE("FwUkl1Settings/",TEXT(RICH2!$G255,"r2ukl1#00"),TEXT(RICH2!$I255,"\.#0"),TEXT(RICH2!$J255,"\_#00\."),"Weight")</f>
        <v>FwUkl1Settings/r2ukl113.1_03.Weight</v>
      </c>
      <c r="B255" s="15" t="s">
        <v>55</v>
      </c>
      <c r="C255">
        <f>RICH2!$N255</f>
        <v>1</v>
      </c>
      <c r="D255">
        <f>RICH2!$O255</f>
        <v>1</v>
      </c>
    </row>
    <row r="256" spans="1:4">
      <c r="A256" s="14" t="str">
        <f>CONCATENATE("FwUkl1Settings/",TEXT(RICH2!$G256,"r2ukl1#00"),TEXT(RICH2!$I256,"\.#0"),TEXT(RICH2!$J256,"\_#00\."),"Weight")</f>
        <v>FwUkl1Settings/r2ukl113.1_04.Weight</v>
      </c>
      <c r="B256" s="15" t="s">
        <v>55</v>
      </c>
      <c r="C256">
        <f>RICH2!$N256</f>
        <v>1</v>
      </c>
      <c r="D256">
        <f>RICH2!$O256</f>
        <v>1</v>
      </c>
    </row>
    <row r="257" spans="1:4">
      <c r="A257" s="14" t="str">
        <f>CONCATENATE("FwUkl1Settings/",TEXT(RICH2!$G257,"r2ukl1#00"),TEXT(RICH2!$I257,"\.#0"),TEXT(RICH2!$J257,"\_#00\."),"Weight")</f>
        <v>FwUkl1Settings/r2ukl113.1_05.Weight</v>
      </c>
      <c r="B257" s="15" t="s">
        <v>55</v>
      </c>
      <c r="C257">
        <f>RICH2!$N257</f>
        <v>1</v>
      </c>
      <c r="D257">
        <f>RICH2!$O257</f>
        <v>0</v>
      </c>
    </row>
    <row r="258" spans="1:4">
      <c r="A258" s="14" t="str">
        <f>CONCATENATE("FwUkl1Settings/",TEXT(RICH2!$G258,"r2ukl1#00"),TEXT(RICH2!$I258,"\.#0"),TEXT(RICH2!$J258,"\_#00\."),"Weight")</f>
        <v>FwUkl1Settings/r2ukl113.0_01.Weight</v>
      </c>
      <c r="B258" s="15" t="s">
        <v>55</v>
      </c>
      <c r="C258">
        <f>RICH2!$N258</f>
        <v>1</v>
      </c>
      <c r="D258">
        <f>RICH2!$O258</f>
        <v>0</v>
      </c>
    </row>
    <row r="259" spans="1:4">
      <c r="A259" s="14" t="str">
        <f>CONCATENATE("FwUkl1Settings/",TEXT(RICH2!$G259,"r2ukl1#00"),TEXT(RICH2!$I259,"\.#0"),TEXT(RICH2!$J259,"\_#00\."),"Weight")</f>
        <v>FwUkl1Settings/r2ukl113.0_02.Weight</v>
      </c>
      <c r="B259" s="15" t="s">
        <v>55</v>
      </c>
      <c r="C259">
        <f>RICH2!$N259</f>
        <v>1</v>
      </c>
      <c r="D259">
        <f>RICH2!$O259</f>
        <v>1</v>
      </c>
    </row>
    <row r="260" spans="1:4">
      <c r="A260" s="14" t="str">
        <f>CONCATENATE("FwUkl1Settings/",TEXT(RICH2!$G260,"r2ukl1#00"),TEXT(RICH2!$I260,"\.#0"),TEXT(RICH2!$J260,"\_#00\."),"Weight")</f>
        <v>FwUkl1Settings/r2ukl107.0_00.Weight</v>
      </c>
      <c r="B260" s="15" t="s">
        <v>55</v>
      </c>
      <c r="C260">
        <f>RICH2!$N260</f>
        <v>1</v>
      </c>
      <c r="D260">
        <f>RICH2!$O260</f>
        <v>1</v>
      </c>
    </row>
    <row r="261" spans="1:4">
      <c r="A261" s="14" t="str">
        <f>CONCATENATE("FwUkl1Settings/",TEXT(RICH2!$G261,"r2ukl1#00"),TEXT(RICH2!$I261,"\.#0"),TEXT(RICH2!$J261,"\_#00\."),"Weight")</f>
        <v>FwUkl1Settings/r2ukl107.0_01.Weight</v>
      </c>
      <c r="B261" s="15" t="s">
        <v>55</v>
      </c>
      <c r="C261">
        <f>RICH2!$N261</f>
        <v>1</v>
      </c>
      <c r="D261">
        <f>RICH2!$O261</f>
        <v>1</v>
      </c>
    </row>
    <row r="262" spans="1:4">
      <c r="A262" s="14" t="str">
        <f>CONCATENATE("FwUkl1Settings/",TEXT(RICH2!$G262,"r2ukl1#00"),TEXT(RICH2!$I262,"\.#0"),TEXT(RICH2!$J262,"\_#00\."),"Weight")</f>
        <v>FwUkl1Settings/r2ukl113.1_07.Weight</v>
      </c>
      <c r="B262" s="15" t="s">
        <v>55</v>
      </c>
      <c r="C262">
        <f>RICH2!$N262</f>
        <v>1</v>
      </c>
      <c r="D262">
        <f>RICH2!$O262</f>
        <v>1</v>
      </c>
    </row>
    <row r="263" spans="1:4">
      <c r="A263" s="14" t="str">
        <f>CONCATENATE("FwUkl1Settings/",TEXT(RICH2!$G263,"r2ukl1#00"),TEXT(RICH2!$I263,"\.#0"),TEXT(RICH2!$J263,"\_#00\."),"Weight")</f>
        <v>FwUkl1Settings/r2ukl113.1_08.Weight</v>
      </c>
      <c r="B263" s="15" t="s">
        <v>55</v>
      </c>
      <c r="C263">
        <f>RICH2!$N263</f>
        <v>10</v>
      </c>
      <c r="D263">
        <f>RICH2!$O263</f>
        <v>1</v>
      </c>
    </row>
    <row r="264" spans="1:4">
      <c r="A264" s="14" t="str">
        <f>CONCATENATE("FwUkl1Settings/",TEXT(RICH2!$G264,"r2ukl1#00"),TEXT(RICH2!$I264,"\.#0"),TEXT(RICH2!$J264,"\_#00\."),"Weight")</f>
        <v>FwUkl1Settings/r2ukl113.0_08.Weight</v>
      </c>
      <c r="B264" s="15" t="s">
        <v>55</v>
      </c>
      <c r="C264">
        <f>RICH2!$N264</f>
        <v>10</v>
      </c>
      <c r="D264">
        <f>RICH2!$O264</f>
        <v>1</v>
      </c>
    </row>
    <row r="265" spans="1:4">
      <c r="A265" s="14" t="str">
        <f>CONCATENATE("FwUkl1Settings/",TEXT(RICH2!$G265,"r2ukl1#00"),TEXT(RICH2!$I265,"\.#0"),TEXT(RICH2!$J265,"\_#00\."),"Weight")</f>
        <v>FwUkl1Settings/r2ukl107.0_02.Weight</v>
      </c>
      <c r="B265" s="15" t="s">
        <v>55</v>
      </c>
      <c r="C265">
        <f>RICH2!$N265</f>
        <v>10</v>
      </c>
      <c r="D265">
        <f>RICH2!$O265</f>
        <v>1</v>
      </c>
    </row>
    <row r="266" spans="1:4">
      <c r="A266" s="14" t="str">
        <f>CONCATENATE("FwUkl1Settings/",TEXT(RICH2!$G266,"r2ukl1#00"),TEXT(RICH2!$I266,"\.#0"),TEXT(RICH2!$J266,"\_#00\."),"Weight")</f>
        <v>FwUkl1Settings/r2ukl113.0_06.Weight</v>
      </c>
      <c r="B266" s="15" t="s">
        <v>55</v>
      </c>
      <c r="C266">
        <f>RICH2!$N266</f>
        <v>10</v>
      </c>
      <c r="D266">
        <f>RICH2!$O266</f>
        <v>1</v>
      </c>
    </row>
    <row r="267" spans="1:4">
      <c r="A267" s="14" t="str">
        <f>CONCATENATE("FwUkl1Settings/",TEXT(RICH2!$G267,"r2ukl1#00"),TEXT(RICH2!$I267,"\.#0"),TEXT(RICH2!$J267,"\_#00\."),"Weight")</f>
        <v>FwUkl1Settings/r2ukl113.0_00.Weight</v>
      </c>
      <c r="B267" s="15" t="s">
        <v>55</v>
      </c>
      <c r="C267">
        <f>RICH2!$N267</f>
        <v>10</v>
      </c>
      <c r="D267">
        <f>RICH2!$O267</f>
        <v>1</v>
      </c>
    </row>
    <row r="268" spans="1:4">
      <c r="A268" s="14" t="str">
        <f>CONCATENATE("FwUkl1Settings/",TEXT(RICH2!$G268,"r2ukl1#00"),TEXT(RICH2!$I268,"\.#0"),TEXT(RICH2!$J268,"\_#00\."),"Weight")</f>
        <v>FwUkl1Settings/r2ukl109.0_03.Weight</v>
      </c>
      <c r="B268" s="15" t="s">
        <v>55</v>
      </c>
      <c r="C268">
        <f>RICH2!$N268</f>
        <v>10</v>
      </c>
      <c r="D268">
        <f>RICH2!$O268</f>
        <v>1</v>
      </c>
    </row>
    <row r="269" spans="1:4">
      <c r="A269" s="14" t="str">
        <f>CONCATENATE("FwUkl1Settings/",TEXT(RICH2!$G269,"r2ukl1#00"),TEXT(RICH2!$I269,"\.#0"),TEXT(RICH2!$J269,"\_#00\."),"Weight")</f>
        <v>FwUkl1Settings/r2ukl109.0_04.Weight</v>
      </c>
      <c r="B269" s="15" t="s">
        <v>55</v>
      </c>
      <c r="C269">
        <f>RICH2!$N269</f>
        <v>10</v>
      </c>
      <c r="D269">
        <f>RICH2!$O269</f>
        <v>1</v>
      </c>
    </row>
    <row r="270" spans="1:4">
      <c r="A270" s="14" t="str">
        <f>CONCATENATE("FwUkl1Settings/",TEXT(RICH2!$G270,"r2ukl1#00"),TEXT(RICH2!$I270,"\.#0"),TEXT(RICH2!$J270,"\_#00\."),"Weight")</f>
        <v>FwUkl1Settings/r2ukl109.0_05.Weight</v>
      </c>
      <c r="B270" s="15" t="s">
        <v>55</v>
      </c>
      <c r="C270">
        <f>RICH2!$N270</f>
        <v>1</v>
      </c>
      <c r="D270">
        <f>RICH2!$O270</f>
        <v>1</v>
      </c>
    </row>
    <row r="271" spans="1:4">
      <c r="A271" s="14" t="str">
        <f>CONCATENATE("FwUkl1Settings/",TEXT(RICH2!$G271,"r2ukl1#00"),TEXT(RICH2!$I271,"\.#0"),TEXT(RICH2!$J271,"\_#00\."),"Weight")</f>
        <v>FwUkl1Settings/r2ukl109.1_06.Weight</v>
      </c>
      <c r="B271" s="15" t="s">
        <v>55</v>
      </c>
      <c r="C271">
        <f>RICH2!$N271</f>
        <v>1</v>
      </c>
      <c r="D271">
        <f>RICH2!$O271</f>
        <v>1</v>
      </c>
    </row>
    <row r="272" spans="1:4">
      <c r="A272" s="14" t="str">
        <f>CONCATENATE("FwUkl1Settings/",TEXT(RICH2!$G272,"r2ukl1#00"),TEXT(RICH2!$I272,"\.#0"),TEXT(RICH2!$J272,"\_#00\."),"Weight")</f>
        <v>FwUkl1Settings/r2ukl109.1_07.Weight</v>
      </c>
      <c r="B272" s="15" t="s">
        <v>55</v>
      </c>
      <c r="C272">
        <f>RICH2!$N272</f>
        <v>1</v>
      </c>
      <c r="D272">
        <f>RICH2!$O272</f>
        <v>1</v>
      </c>
    </row>
    <row r="273" spans="1:4">
      <c r="A273" s="14" t="str">
        <f>CONCATENATE("FwUkl1Settings/",TEXT(RICH2!$G273,"r2ukl1#00"),TEXT(RICH2!$I273,"\.#0"),TEXT(RICH2!$J273,"\_#00\."),"Weight")</f>
        <v>FwUkl1Settings/r2ukl109.1_08.Weight</v>
      </c>
      <c r="B273" s="15" t="s">
        <v>55</v>
      </c>
      <c r="C273">
        <f>RICH2!$N273</f>
        <v>1</v>
      </c>
      <c r="D273">
        <f>RICH2!$O273</f>
        <v>0</v>
      </c>
    </row>
    <row r="274" spans="1:4">
      <c r="A274" s="14" t="str">
        <f>CONCATENATE("FwUkl1Settings/",TEXT(RICH2!$G274,"r2ukl1#00"),TEXT(RICH2!$I274,"\.#0"),TEXT(RICH2!$J274,"\_#00\."),"Weight")</f>
        <v>FwUkl1Settings/r2ukl103.0_01.Weight</v>
      </c>
      <c r="B274" s="15" t="s">
        <v>55</v>
      </c>
      <c r="C274">
        <f>RICH2!$N274</f>
        <v>1</v>
      </c>
      <c r="D274">
        <f>RICH2!$O274</f>
        <v>1</v>
      </c>
    </row>
    <row r="275" spans="1:4">
      <c r="A275" s="14" t="str">
        <f>CONCATENATE("FwUkl1Settings/",TEXT(RICH2!$G275,"r2ukl1#00"),TEXT(RICH2!$I275,"\.#0"),TEXT(RICH2!$J275,"\_#00\."),"Weight")</f>
        <v>FwUkl1Settings/r2ukl104.0_01.Weight</v>
      </c>
      <c r="B275" s="15" t="s">
        <v>55</v>
      </c>
      <c r="C275">
        <f>RICH2!$N275</f>
        <v>1</v>
      </c>
      <c r="D275">
        <f>RICH2!$O275</f>
        <v>1</v>
      </c>
    </row>
    <row r="276" spans="1:4">
      <c r="A276" s="14" t="str">
        <f>CONCATENATE("FwUkl1Settings/",TEXT(RICH2!$G276,"r2ukl1#00"),TEXT(RICH2!$I276,"\.#0"),TEXT(RICH2!$J276,"\_#00\."),"Weight")</f>
        <v>FwUkl1Settings/r2ukl110.0_06.Weight</v>
      </c>
      <c r="B276" s="15" t="s">
        <v>55</v>
      </c>
      <c r="C276">
        <f>RICH2!$N276</f>
        <v>1</v>
      </c>
      <c r="D276">
        <f>RICH2!$O276</f>
        <v>1</v>
      </c>
    </row>
    <row r="277" spans="1:4">
      <c r="A277" s="14" t="str">
        <f>CONCATENATE("FwUkl1Settings/",TEXT(RICH2!$G277,"r2ukl1#00"),TEXT(RICH2!$I277,"\.#0"),TEXT(RICH2!$J277,"\_#00\."),"Weight")</f>
        <v>FwUkl1Settings/r2ukl104.0_07.Weight</v>
      </c>
      <c r="B277" s="15" t="s">
        <v>55</v>
      </c>
      <c r="C277">
        <f>RICH2!$N277</f>
        <v>1</v>
      </c>
      <c r="D277">
        <f>RICH2!$O277</f>
        <v>1</v>
      </c>
    </row>
    <row r="278" spans="1:4">
      <c r="A278" s="14" t="str">
        <f>CONCATENATE("FwUkl1Settings/",TEXT(RICH2!$G278,"r2ukl1#00"),TEXT(RICH2!$I278,"\.#0"),TEXT(RICH2!$J278,"\_#00\."),"Weight")</f>
        <v>FwUkl1Settings/r2ukl112.0_05.Weight</v>
      </c>
      <c r="B278" s="15" t="s">
        <v>55</v>
      </c>
      <c r="C278">
        <f>RICH2!$N278</f>
        <v>1</v>
      </c>
      <c r="D278">
        <f>RICH2!$O278</f>
        <v>1</v>
      </c>
    </row>
    <row r="279" spans="1:4">
      <c r="A279" s="14" t="str">
        <f>CONCATENATE("FwUkl1Settings/",TEXT(RICH2!$G279,"r2ukl1#00"),TEXT(RICH2!$I279,"\.#0"),TEXT(RICH2!$J279,"\_#00\."),"Weight")</f>
        <v>FwUkl1Settings/r2ukl112.1_06.Weight</v>
      </c>
      <c r="B279" s="15" t="s">
        <v>55</v>
      </c>
      <c r="C279">
        <f>RICH2!$N279</f>
        <v>10</v>
      </c>
      <c r="D279">
        <f>RICH2!$O279</f>
        <v>1</v>
      </c>
    </row>
    <row r="280" spans="1:4">
      <c r="A280" s="14" t="str">
        <f>CONCATENATE("FwUkl1Settings/",TEXT(RICH2!$G280,"r2ukl1#00"),TEXT(RICH2!$I280,"\.#0"),TEXT(RICH2!$J280,"\_#00\."),"Weight")</f>
        <v>FwUkl1Settings/r2ukl112.1_07.Weight</v>
      </c>
      <c r="B280" s="15" t="s">
        <v>55</v>
      </c>
      <c r="C280">
        <f>RICH2!$N280</f>
        <v>10</v>
      </c>
      <c r="D280">
        <f>RICH2!$O280</f>
        <v>1</v>
      </c>
    </row>
    <row r="281" spans="1:4">
      <c r="A281" s="14" t="str">
        <f>CONCATENATE("FwUkl1Settings/",TEXT(RICH2!$G281,"r2ukl1#00"),TEXT(RICH2!$I281,"\.#0"),TEXT(RICH2!$J281,"\_#00\."),"Weight")</f>
        <v>FwUkl1Settings/r2ukl112.1_08.Weight</v>
      </c>
      <c r="B281" s="15" t="s">
        <v>55</v>
      </c>
      <c r="C281">
        <f>RICH2!$N281</f>
        <v>10</v>
      </c>
      <c r="D281">
        <f>RICH2!$O281</f>
        <v>1</v>
      </c>
    </row>
    <row r="282" spans="1:4">
      <c r="A282" s="14" t="str">
        <f>CONCATENATE("FwUkl1Settings/",TEXT(RICH2!$G282,"r2ukl1#00"),TEXT(RICH2!$I282,"\.#0"),TEXT(RICH2!$J282,"\_#00\."),"Weight")</f>
        <v>FwUkl1Settings/r2ukl112.0_08.Weight</v>
      </c>
      <c r="B282" s="15" t="s">
        <v>55</v>
      </c>
      <c r="C282">
        <f>RICH2!$N282</f>
        <v>10</v>
      </c>
      <c r="D282">
        <f>RICH2!$O282</f>
        <v>1</v>
      </c>
    </row>
    <row r="283" spans="1:4">
      <c r="A283" s="14" t="str">
        <f>CONCATENATE("FwUkl1Settings/",TEXT(RICH2!$G283,"r2ukl1#00"),TEXT(RICH2!$I283,"\.#0"),TEXT(RICH2!$J283,"\_#00\."),"Weight")</f>
        <v>FwUkl1Settings/r2ukl110.1_07.Weight</v>
      </c>
      <c r="B283" s="15" t="s">
        <v>55</v>
      </c>
      <c r="C283">
        <f>RICH2!$N283</f>
        <v>10</v>
      </c>
      <c r="D283">
        <f>RICH2!$O283</f>
        <v>1</v>
      </c>
    </row>
    <row r="284" spans="1:4">
      <c r="A284" s="14" t="str">
        <f>CONCATENATE("FwUkl1Settings/",TEXT(RICH2!$G284,"r2ukl1#00"),TEXT(RICH2!$I284,"\.#0"),TEXT(RICH2!$J284,"\_#00\."),"Weight")</f>
        <v>FwUkl1Settings/r2ukl110.1_08.Weight</v>
      </c>
      <c r="B284" s="15" t="s">
        <v>55</v>
      </c>
      <c r="C284">
        <f>RICH2!$N284</f>
        <v>10</v>
      </c>
      <c r="D284">
        <f>RICH2!$O284</f>
        <v>1</v>
      </c>
    </row>
    <row r="285" spans="1:4">
      <c r="A285" s="14" t="str">
        <f>CONCATENATE("FwUkl1Settings/",TEXT(RICH2!$G285,"r2ukl1#00"),TEXT(RICH2!$I285,"\.#0"),TEXT(RICH2!$J285,"\_#00\."),"Weight")</f>
        <v>FwUkl1Settings/r2ukl110.0_08.Weight</v>
      </c>
      <c r="B285" s="15" t="s">
        <v>55</v>
      </c>
      <c r="C285">
        <f>RICH2!$N285</f>
        <v>1</v>
      </c>
      <c r="D285">
        <f>RICH2!$O285</f>
        <v>1</v>
      </c>
    </row>
    <row r="286" spans="1:4">
      <c r="A286" s="14" t="str">
        <f>CONCATENATE("FwUkl1Settings/",TEXT(RICH2!$G286,"r2ukl1#00"),TEXT(RICH2!$I286,"\.#0"),TEXT(RICH2!$J286,"\_#00\."),"Weight")</f>
        <v>FwUkl1Settings/r2ukl110.0_07.Weight</v>
      </c>
      <c r="B286" s="15" t="s">
        <v>55</v>
      </c>
      <c r="C286">
        <f>RICH2!$N286</f>
        <v>1</v>
      </c>
      <c r="D286">
        <f>RICH2!$O286</f>
        <v>1</v>
      </c>
    </row>
    <row r="287" spans="1:4">
      <c r="A287" s="14" t="str">
        <f>CONCATENATE("FwUkl1Settings/",TEXT(RICH2!$G287,"r2ukl1#00"),TEXT(RICH2!$I287,"\.#0"),TEXT(RICH2!$J287,"\_#00\."),"Weight")</f>
        <v>FwUkl1Settings/r2ukl112.0_07.Weight</v>
      </c>
      <c r="B287" s="15" t="s">
        <v>55</v>
      </c>
      <c r="C287">
        <f>RICH2!$N287</f>
        <v>1</v>
      </c>
      <c r="D287">
        <f>RICH2!$O287</f>
        <v>1</v>
      </c>
    </row>
    <row r="288" spans="1:4">
      <c r="A288" s="14" t="str">
        <f>CONCATENATE("FwUkl1Settings/",TEXT(RICH2!$G288,"r2ukl1#00"),TEXT(RICH2!$I288,"\.#0"),TEXT(RICH2!$J288,"\_#00\."),"Weight")</f>
        <v>FwUkl1Settings/r2ukl112.0_06.Weight</v>
      </c>
      <c r="B288" s="15" t="s">
        <v>55</v>
      </c>
      <c r="C288">
        <f>RICH2!$N288</f>
        <v>1</v>
      </c>
      <c r="D288">
        <f>RICH2!$O288</f>
        <v>1</v>
      </c>
    </row>
    <row r="289" spans="1:4">
      <c r="A289" s="14" t="str">
        <f>CONCATENATE("FwUkl1Settings/",TEXT(RICH2!$G289,"r2ukl1#00"),TEXT(RICH2!$I289,"\.#0"),TEXT(RICH2!$J289,"\_#00\."),"Weight")</f>
        <v>FwUkl1Settings/r2ukl112.0_00.Weight</v>
      </c>
      <c r="B289" s="15" t="s">
        <v>55</v>
      </c>
      <c r="C289">
        <f>RICH2!$N289</f>
        <v>1</v>
      </c>
      <c r="D289">
        <f>RICH2!$O289</f>
        <v>1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12</vt:i4>
      </vt:variant>
    </vt:vector>
  </HeadingPairs>
  <TitlesOfParts>
    <vt:vector size="27" baseType="lpstr">
      <vt:lpstr>RICH1</vt:lpstr>
      <vt:lpstr>RICH2</vt:lpstr>
      <vt:lpstr>R1L1ID</vt:lpstr>
      <vt:lpstr>R2L1ID</vt:lpstr>
      <vt:lpstr>PanelID</vt:lpstr>
      <vt:lpstr>FPGAMap</vt:lpstr>
      <vt:lpstr>DBData</vt:lpstr>
      <vt:lpstr>R1Weights</vt:lpstr>
      <vt:lpstr>R2Weights</vt:lpstr>
      <vt:lpstr>R1Enable</vt:lpstr>
      <vt:lpstr>R2Enable</vt:lpstr>
      <vt:lpstr>Maps</vt:lpstr>
      <vt:lpstr>R1DB</vt:lpstr>
      <vt:lpstr>R2DB</vt:lpstr>
      <vt:lpstr>PixelMaskCalculator</vt:lpstr>
      <vt:lpstr>DbData</vt:lpstr>
      <vt:lpstr>DBData!L0Ids_20110622</vt:lpstr>
      <vt:lpstr>L1FPGAMap</vt:lpstr>
      <vt:lpstr>'R2L1ID'!L1ID</vt:lpstr>
      <vt:lpstr>L1ID</vt:lpstr>
      <vt:lpstr>RICH1!nPV1Rich1Hits</vt:lpstr>
      <vt:lpstr>RICH2!nPV1Rich2Hits</vt:lpstr>
      <vt:lpstr>PanelId</vt:lpstr>
      <vt:lpstr>RICH1!Print_Area</vt:lpstr>
      <vt:lpstr>RICH2!Print_Area</vt:lpstr>
      <vt:lpstr>RICH1!Print_Titles</vt:lpstr>
      <vt:lpstr>RICH2!Print_Titles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Stephen Wotton</cp:lastModifiedBy>
  <cp:lastPrinted>2012-02-12T17:11:55Z</cp:lastPrinted>
  <dcterms:created xsi:type="dcterms:W3CDTF">2007-06-30T10:26:30Z</dcterms:created>
  <dcterms:modified xsi:type="dcterms:W3CDTF">2015-06-17T09:22:21Z</dcterms:modified>
</cp:coreProperties>
</file>